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Financial Downloads\Bank of Scotland plc\2018\"/>
    </mc:Choice>
  </mc:AlternateContent>
  <bookViews>
    <workbookView xWindow="8625" yWindow="525" windowWidth="8670" windowHeight="8565" tabRatio="856"/>
  </bookViews>
  <sheets>
    <sheet name="Front page" sheetId="17" r:id="rId1"/>
    <sheet name="Forward looking statements" sheetId="24" r:id="rId2"/>
    <sheet name="Basis of Preparation" sheetId="23" r:id="rId3"/>
    <sheet name="Contents" sheetId="1" r:id="rId4"/>
    <sheet name="Key Ratios" sheetId="22" r:id="rId5"/>
    <sheet name="Capital requirements" sheetId="5" r:id="rId6"/>
    <sheet name="Credit quality of exposures" sheetId="25" r:id="rId7"/>
    <sheet name="Credit risk mitigation" sheetId="6" r:id="rId8"/>
    <sheet name="Own funds disclosure" sheetId="2" r:id="rId9"/>
    <sheet name="Leverage ratio" sheetId="3" r:id="rId10"/>
  </sheets>
  <externalReferences>
    <externalReference r:id="rId11"/>
  </externalReferences>
  <definedNames>
    <definedName name="_RIV0188401ab091426ea1eda79aed3e1c4e" localSheetId="2" hidden="1">#REF!</definedName>
    <definedName name="_RIV0188401ab091426ea1eda79aed3e1c4e" localSheetId="6" hidden="1">#REF!</definedName>
    <definedName name="_RIV0188401ab091426ea1eda79aed3e1c4e" localSheetId="1" hidden="1">#REF!</definedName>
    <definedName name="_RIV0188401ab091426ea1eda79aed3e1c4e" hidden="1">#REF!</definedName>
    <definedName name="_RIV022c41b6d5af4aebadeda7b4ea9b2659" localSheetId="2" hidden="1">#REF!</definedName>
    <definedName name="_RIV022c41b6d5af4aebadeda7b4ea9b2659" localSheetId="6" hidden="1">#REF!</definedName>
    <definedName name="_RIV022c41b6d5af4aebadeda7b4ea9b2659" localSheetId="1" hidden="1">#REF!</definedName>
    <definedName name="_RIV022c41b6d5af4aebadeda7b4ea9b2659" hidden="1">#REF!</definedName>
    <definedName name="_RIV0238416973514355b9306d1d6b08cd9a" localSheetId="2" hidden="1">#REF!</definedName>
    <definedName name="_RIV0238416973514355b9306d1d6b08cd9a" localSheetId="6" hidden="1">#REF!</definedName>
    <definedName name="_RIV0238416973514355b9306d1d6b08cd9a" localSheetId="1" hidden="1">#REF!</definedName>
    <definedName name="_RIV0238416973514355b9306d1d6b08cd9a" hidden="1">#REF!</definedName>
    <definedName name="_RIV024b1b9321b64dc89f9cba92892ef9f5" localSheetId="2" hidden="1">#REF!</definedName>
    <definedName name="_RIV024b1b9321b64dc89f9cba92892ef9f5" localSheetId="6" hidden="1">#REF!</definedName>
    <definedName name="_RIV024b1b9321b64dc89f9cba92892ef9f5" localSheetId="1" hidden="1">#REF!</definedName>
    <definedName name="_RIV024b1b9321b64dc89f9cba92892ef9f5" hidden="1">#REF!</definedName>
    <definedName name="_RIV031b3e1a768b46308c008d183c7739d0" hidden="1">'Capital requirements'!$43:$43</definedName>
    <definedName name="_RIV05e779b3ec8e4743b3801c5624f59091" localSheetId="2" hidden="1">'[1]Table 7x'!#REF!</definedName>
    <definedName name="_RIV05e779b3ec8e4743b3801c5624f59091" localSheetId="3" hidden="1">'[1]Table 7x'!#REF!</definedName>
    <definedName name="_RIV05e779b3ec8e4743b3801c5624f59091" localSheetId="6" hidden="1">'[1]Table 7x'!#REF!</definedName>
    <definedName name="_RIV05e779b3ec8e4743b3801c5624f59091" localSheetId="1" hidden="1">'[1]Table 7x'!#REF!</definedName>
    <definedName name="_RIV05e779b3ec8e4743b3801c5624f59091" hidden="1">'[1]Table 7x'!#REF!</definedName>
    <definedName name="_RIV073305e9371448ed88788e1cd340fca8" localSheetId="2" hidden="1">#REF!</definedName>
    <definedName name="_RIV073305e9371448ed88788e1cd340fca8" localSheetId="6" hidden="1">#REF!</definedName>
    <definedName name="_RIV073305e9371448ed88788e1cd340fca8" localSheetId="1" hidden="1">#REF!</definedName>
    <definedName name="_RIV073305e9371448ed88788e1cd340fca8" hidden="1">#REF!</definedName>
    <definedName name="_RIV07bc96e4264d4550a7b166ed35c7e2fb" localSheetId="2" hidden="1">#REF!</definedName>
    <definedName name="_RIV07bc96e4264d4550a7b166ed35c7e2fb" localSheetId="6" hidden="1">#REF!</definedName>
    <definedName name="_RIV07bc96e4264d4550a7b166ed35c7e2fb" localSheetId="1" hidden="1">#REF!</definedName>
    <definedName name="_RIV07bc96e4264d4550a7b166ed35c7e2fb" hidden="1">#REF!</definedName>
    <definedName name="_RIV07c29d656ecc4bc4956f4158ed13e66c" localSheetId="2" hidden="1">'[1]Table 14Ax'!#REF!</definedName>
    <definedName name="_RIV07c29d656ecc4bc4956f4158ed13e66c" localSheetId="3" hidden="1">'[1]Table 14Ax'!#REF!</definedName>
    <definedName name="_RIV07c29d656ecc4bc4956f4158ed13e66c" localSheetId="6" hidden="1">'[1]Table 14Ax'!#REF!</definedName>
    <definedName name="_RIV07c29d656ecc4bc4956f4158ed13e66c" localSheetId="1" hidden="1">'[1]Table 14Ax'!#REF!</definedName>
    <definedName name="_RIV07c29d656ecc4bc4956f4158ed13e66c" hidden="1">'[1]Table 14Ax'!#REF!</definedName>
    <definedName name="_RIV09bc4ec00c71405bbb267a63a534ebdb" localSheetId="2" hidden="1">#REF!</definedName>
    <definedName name="_RIV09bc4ec00c71405bbb267a63a534ebdb" localSheetId="6" hidden="1">#REF!</definedName>
    <definedName name="_RIV09bc4ec00c71405bbb267a63a534ebdb" localSheetId="1" hidden="1">#REF!</definedName>
    <definedName name="_RIV09bc4ec00c71405bbb267a63a534ebdb" hidden="1">#REF!</definedName>
    <definedName name="_RIV0a730f5b78ea42f49f378d804d7868c0" localSheetId="2" hidden="1">#REF!</definedName>
    <definedName name="_RIV0a730f5b78ea42f49f378d804d7868c0" localSheetId="6" hidden="1">#REF!</definedName>
    <definedName name="_RIV0a730f5b78ea42f49f378d804d7868c0" localSheetId="1" hidden="1">#REF!</definedName>
    <definedName name="_RIV0a730f5b78ea42f49f378d804d7868c0" hidden="1">#REF!</definedName>
    <definedName name="_RIV0c26155d9de2486cb78c7aafc2aa3a0b" localSheetId="2" hidden="1">#REF!</definedName>
    <definedName name="_RIV0c26155d9de2486cb78c7aafc2aa3a0b" localSheetId="6" hidden="1">#REF!</definedName>
    <definedName name="_RIV0c26155d9de2486cb78c7aafc2aa3a0b" localSheetId="1" hidden="1">#REF!</definedName>
    <definedName name="_RIV0c26155d9de2486cb78c7aafc2aa3a0b" hidden="1">#REF!</definedName>
    <definedName name="_RIV0e5798dbe17e4faeac686ba44d3a8e4b" hidden="1">'Capital requirements'!$11:$11</definedName>
    <definedName name="_RIV0e7a40e52e344f9cb0ee4789eedb5cea" localSheetId="2" hidden="1">#REF!</definedName>
    <definedName name="_RIV0e7a40e52e344f9cb0ee4789eedb5cea" localSheetId="3" hidden="1">#REF!</definedName>
    <definedName name="_RIV0e7a40e52e344f9cb0ee4789eedb5cea" localSheetId="6" hidden="1">#REF!</definedName>
    <definedName name="_RIV0e7a40e52e344f9cb0ee4789eedb5cea" localSheetId="1" hidden="1">#REF!</definedName>
    <definedName name="_RIV0e7a40e52e344f9cb0ee4789eedb5cea" hidden="1">#REF!</definedName>
    <definedName name="_RIV0ef0fa776c9b40ddb12af0398ada4a26" localSheetId="2" hidden="1">#REF!</definedName>
    <definedName name="_RIV0ef0fa776c9b40ddb12af0398ada4a26" localSheetId="6" hidden="1">#REF!</definedName>
    <definedName name="_RIV0ef0fa776c9b40ddb12af0398ada4a26" localSheetId="1" hidden="1">#REF!</definedName>
    <definedName name="_RIV0ef0fa776c9b40ddb12af0398ada4a26" hidden="1">#REF!</definedName>
    <definedName name="_RIV0ef3d655905140e593d5dc89298f394c" localSheetId="2" hidden="1">#REF!</definedName>
    <definedName name="_RIV0ef3d655905140e593d5dc89298f394c" localSheetId="6" hidden="1">#REF!</definedName>
    <definedName name="_RIV0ef3d655905140e593d5dc89298f394c" localSheetId="1" hidden="1">#REF!</definedName>
    <definedName name="_RIV0ef3d655905140e593d5dc89298f394c" hidden="1">#REF!</definedName>
    <definedName name="_RIV0f722bbf1fb84464b1901f6e0e540fb3" localSheetId="2" hidden="1">'[1]Table 14Ax'!#REF!</definedName>
    <definedName name="_RIV0f722bbf1fb84464b1901f6e0e540fb3" localSheetId="3" hidden="1">'[1]Table 14Ax'!#REF!</definedName>
    <definedName name="_RIV0f722bbf1fb84464b1901f6e0e540fb3" localSheetId="6" hidden="1">'[1]Table 14Ax'!#REF!</definedName>
    <definedName name="_RIV0f722bbf1fb84464b1901f6e0e540fb3" localSheetId="1" hidden="1">'[1]Table 14Ax'!#REF!</definedName>
    <definedName name="_RIV0f722bbf1fb84464b1901f6e0e540fb3" hidden="1">'[1]Table 14Ax'!#REF!</definedName>
    <definedName name="_RIV1005dbb9f3a24bebbd67bab6065eeab1" localSheetId="2" hidden="1">#REF!</definedName>
    <definedName name="_RIV1005dbb9f3a24bebbd67bab6065eeab1" localSheetId="3" hidden="1">#REF!</definedName>
    <definedName name="_RIV1005dbb9f3a24bebbd67bab6065eeab1" localSheetId="6" hidden="1">#REF!</definedName>
    <definedName name="_RIV1005dbb9f3a24bebbd67bab6065eeab1" localSheetId="1" hidden="1">#REF!</definedName>
    <definedName name="_RIV1005dbb9f3a24bebbd67bab6065eeab1" hidden="1">#REF!</definedName>
    <definedName name="_RIV1512d758506d4038bb52a4c1e7b77022" hidden="1">'Capital requirements'!$41:$41</definedName>
    <definedName name="_RIV17d9a602d9744c77940d627d1bc3db34" localSheetId="2" hidden="1">#REF!</definedName>
    <definedName name="_RIV17d9a602d9744c77940d627d1bc3db34" localSheetId="6" hidden="1">#REF!</definedName>
    <definedName name="_RIV17d9a602d9744c77940d627d1bc3db34" localSheetId="1" hidden="1">#REF!</definedName>
    <definedName name="_RIV17d9a602d9744c77940d627d1bc3db34" hidden="1">#REF!</definedName>
    <definedName name="_RIV1b886d10f4cd4babb6a15322331955c6" localSheetId="2" hidden="1">#REF!</definedName>
    <definedName name="_RIV1b886d10f4cd4babb6a15322331955c6" localSheetId="6" hidden="1">#REF!</definedName>
    <definedName name="_RIV1b886d10f4cd4babb6a15322331955c6" localSheetId="1" hidden="1">#REF!</definedName>
    <definedName name="_RIV1b886d10f4cd4babb6a15322331955c6" hidden="1">#REF!</definedName>
    <definedName name="_RIV1b9c29749179405fae81aeb2c71ef6cf" localSheetId="2" hidden="1">'[1]Table 14Ax'!#REF!</definedName>
    <definedName name="_RIV1b9c29749179405fae81aeb2c71ef6cf" localSheetId="3" hidden="1">'[1]Table 14Ax'!#REF!</definedName>
    <definedName name="_RIV1b9c29749179405fae81aeb2c71ef6cf" localSheetId="6" hidden="1">'[1]Table 14Ax'!#REF!</definedName>
    <definedName name="_RIV1b9c29749179405fae81aeb2c71ef6cf" localSheetId="1" hidden="1">'[1]Table 14Ax'!#REF!</definedName>
    <definedName name="_RIV1b9c29749179405fae81aeb2c71ef6cf" hidden="1">'[1]Table 14Ax'!#REF!</definedName>
    <definedName name="_RIV1c3a1ce588ec4f76afd77084ab4b41f4" localSheetId="2" hidden="1">#REF!</definedName>
    <definedName name="_RIV1c3a1ce588ec4f76afd77084ab4b41f4" localSheetId="6" hidden="1">#REF!</definedName>
    <definedName name="_RIV1c3a1ce588ec4f76afd77084ab4b41f4" localSheetId="1" hidden="1">#REF!</definedName>
    <definedName name="_RIV1c3a1ce588ec4f76afd77084ab4b41f4" hidden="1">#REF!</definedName>
    <definedName name="_RIV1cae94dae0f748299139d2510744b875" hidden="1">'Capital requirements'!$42:$42</definedName>
    <definedName name="_RIV1d5ceb9bdef942b7b3efc04f0dd425d3" localSheetId="2" hidden="1">#REF!</definedName>
    <definedName name="_RIV1d5ceb9bdef942b7b3efc04f0dd425d3" localSheetId="3" hidden="1">#REF!</definedName>
    <definedName name="_RIV1d5ceb9bdef942b7b3efc04f0dd425d3" localSheetId="6" hidden="1">#REF!</definedName>
    <definedName name="_RIV1d5ceb9bdef942b7b3efc04f0dd425d3" localSheetId="1" hidden="1">#REF!</definedName>
    <definedName name="_RIV1d5ceb9bdef942b7b3efc04f0dd425d3" hidden="1">#REF!</definedName>
    <definedName name="_RIV1da9fe6f46334adcaeba859523c1289e" localSheetId="2" hidden="1">'[1]Table 5x'!#REF!</definedName>
    <definedName name="_RIV1da9fe6f46334adcaeba859523c1289e" localSheetId="3" hidden="1">'[1]Table 5x'!#REF!</definedName>
    <definedName name="_RIV1da9fe6f46334adcaeba859523c1289e" localSheetId="6" hidden="1">'[1]Table 5x'!#REF!</definedName>
    <definedName name="_RIV1da9fe6f46334adcaeba859523c1289e" localSheetId="1" hidden="1">'[1]Table 5x'!#REF!</definedName>
    <definedName name="_RIV1da9fe6f46334adcaeba859523c1289e" hidden="1">'[1]Table 5x'!#REF!</definedName>
    <definedName name="_RIV1ef3957c42924e84bc026a263d3f9127" localSheetId="2" hidden="1">#REF!</definedName>
    <definedName name="_RIV1ef3957c42924e84bc026a263d3f9127" localSheetId="6" hidden="1">#REF!</definedName>
    <definedName name="_RIV1ef3957c42924e84bc026a263d3f9127" localSheetId="1" hidden="1">#REF!</definedName>
    <definedName name="_RIV1ef3957c42924e84bc026a263d3f9127" hidden="1">#REF!</definedName>
    <definedName name="_RIV1f3e763fd4f644a48248169d1c0386f2" localSheetId="2" hidden="1">'[1]Table 4x'!#REF!</definedName>
    <definedName name="_RIV1f3e763fd4f644a48248169d1c0386f2" localSheetId="3" hidden="1">'[1]Table 4x'!#REF!</definedName>
    <definedName name="_RIV1f3e763fd4f644a48248169d1c0386f2" localSheetId="6" hidden="1">'[1]Table 4x'!#REF!</definedName>
    <definedName name="_RIV1f3e763fd4f644a48248169d1c0386f2" localSheetId="1" hidden="1">'[1]Table 4x'!#REF!</definedName>
    <definedName name="_RIV1f3e763fd4f644a48248169d1c0386f2" hidden="1">'[1]Table 4x'!#REF!</definedName>
    <definedName name="_RIV1f58b9ed60bc4b61a231751d048a3b7b" localSheetId="2" hidden="1">#REF!</definedName>
    <definedName name="_RIV1f58b9ed60bc4b61a231751d048a3b7b" localSheetId="6" hidden="1">#REF!</definedName>
    <definedName name="_RIV1f58b9ed60bc4b61a231751d048a3b7b" localSheetId="1" hidden="1">#REF!</definedName>
    <definedName name="_RIV1f58b9ed60bc4b61a231751d048a3b7b" hidden="1">#REF!</definedName>
    <definedName name="_RIV1f5a5033a45c4b4c9ce457e321c1f647" localSheetId="2" hidden="1">#REF!</definedName>
    <definedName name="_RIV1f5a5033a45c4b4c9ce457e321c1f647" localSheetId="6" hidden="1">#REF!</definedName>
    <definedName name="_RIV1f5a5033a45c4b4c9ce457e321c1f647" localSheetId="1" hidden="1">#REF!</definedName>
    <definedName name="_RIV1f5a5033a45c4b4c9ce457e321c1f647" hidden="1">#REF!</definedName>
    <definedName name="_RIV1f5e404fd633455c9f8579d265a2fe3d" localSheetId="2" hidden="1">#REF!</definedName>
    <definedName name="_RIV1f5e404fd633455c9f8579d265a2fe3d" localSheetId="3" hidden="1">#REF!</definedName>
    <definedName name="_RIV1f5e404fd633455c9f8579d265a2fe3d" localSheetId="6" hidden="1">#REF!</definedName>
    <definedName name="_RIV1f5e404fd633455c9f8579d265a2fe3d" localSheetId="1" hidden="1">#REF!</definedName>
    <definedName name="_RIV1f5e404fd633455c9f8579d265a2fe3d" hidden="1">#REF!</definedName>
    <definedName name="_RIV224111473d014f8bba35226f92a3e9e3" localSheetId="2" hidden="1">#REF!</definedName>
    <definedName name="_RIV224111473d014f8bba35226f92a3e9e3" localSheetId="3" hidden="1">#REF!</definedName>
    <definedName name="_RIV224111473d014f8bba35226f92a3e9e3" localSheetId="6" hidden="1">#REF!</definedName>
    <definedName name="_RIV224111473d014f8bba35226f92a3e9e3" localSheetId="1" hidden="1">#REF!</definedName>
    <definedName name="_RIV224111473d014f8bba35226f92a3e9e3" hidden="1">#REF!</definedName>
    <definedName name="_RIV237fc7479b994a1a91af6e12859db221" localSheetId="2" hidden="1">'[1]Table 5x'!#REF!</definedName>
    <definedName name="_RIV237fc7479b994a1a91af6e12859db221" localSheetId="3" hidden="1">'[1]Table 5x'!#REF!</definedName>
    <definedName name="_RIV237fc7479b994a1a91af6e12859db221" localSheetId="6" hidden="1">'[1]Table 5x'!#REF!</definedName>
    <definedName name="_RIV237fc7479b994a1a91af6e12859db221" localSheetId="1" hidden="1">'[1]Table 5x'!#REF!</definedName>
    <definedName name="_RIV237fc7479b994a1a91af6e12859db221" hidden="1">'[1]Table 5x'!#REF!</definedName>
    <definedName name="_RIV2580bc4d229f45269e2a82892520b139" localSheetId="2" hidden="1">#REF!</definedName>
    <definedName name="_RIV2580bc4d229f45269e2a82892520b139" localSheetId="3" hidden="1">#REF!</definedName>
    <definedName name="_RIV2580bc4d229f45269e2a82892520b139" localSheetId="6" hidden="1">#REF!</definedName>
    <definedName name="_RIV2580bc4d229f45269e2a82892520b139" localSheetId="1" hidden="1">#REF!</definedName>
    <definedName name="_RIV2580bc4d229f45269e2a82892520b139" hidden="1">#REF!</definedName>
    <definedName name="_RIV288b45c0400a41a3ba1d27038c692fbc" localSheetId="2" hidden="1">#REF!</definedName>
    <definedName name="_RIV288b45c0400a41a3ba1d27038c692fbc" localSheetId="3" hidden="1">#REF!</definedName>
    <definedName name="_RIV288b45c0400a41a3ba1d27038c692fbc" localSheetId="6" hidden="1">#REF!</definedName>
    <definedName name="_RIV288b45c0400a41a3ba1d27038c692fbc" localSheetId="1" hidden="1">#REF!</definedName>
    <definedName name="_RIV288b45c0400a41a3ba1d27038c692fbc" hidden="1">#REF!</definedName>
    <definedName name="_RIV29d3a268137845f8bae846e47541f892" localSheetId="2" hidden="1">#REF!</definedName>
    <definedName name="_RIV29d3a268137845f8bae846e47541f892" localSheetId="6" hidden="1">#REF!</definedName>
    <definedName name="_RIV29d3a268137845f8bae846e47541f892" localSheetId="1" hidden="1">#REF!</definedName>
    <definedName name="_RIV29d3a268137845f8bae846e47541f892" hidden="1">#REF!</definedName>
    <definedName name="_RIV2bf03603c3ee401a8e4042621fab861b" localSheetId="2" hidden="1">#REF!</definedName>
    <definedName name="_RIV2bf03603c3ee401a8e4042621fab861b" localSheetId="6" hidden="1">#REF!</definedName>
    <definedName name="_RIV2bf03603c3ee401a8e4042621fab861b" localSheetId="1" hidden="1">#REF!</definedName>
    <definedName name="_RIV2bf03603c3ee401a8e4042621fab861b" hidden="1">#REF!</definedName>
    <definedName name="_RIV2bf10642e3574f1782e899c0e686e8fb" hidden="1">'Capital requirements'!$16:$16</definedName>
    <definedName name="_RIV2c7d5ef79bcd4c1d8a95a501cc00bb51" localSheetId="2" hidden="1">#REF!</definedName>
    <definedName name="_RIV2c7d5ef79bcd4c1d8a95a501cc00bb51" localSheetId="3" hidden="1">#REF!</definedName>
    <definedName name="_RIV2c7d5ef79bcd4c1d8a95a501cc00bb51" localSheetId="6" hidden="1">#REF!</definedName>
    <definedName name="_RIV2c7d5ef79bcd4c1d8a95a501cc00bb51" localSheetId="1" hidden="1">#REF!</definedName>
    <definedName name="_RIV2c7d5ef79bcd4c1d8a95a501cc00bb51" hidden="1">#REF!</definedName>
    <definedName name="_RIV2e2089d0000542b4b1ce261e76924c4d" localSheetId="2" hidden="1">#REF!</definedName>
    <definedName name="_RIV2e2089d0000542b4b1ce261e76924c4d" localSheetId="6" hidden="1">#REF!</definedName>
    <definedName name="_RIV2e2089d0000542b4b1ce261e76924c4d" localSheetId="1" hidden="1">#REF!</definedName>
    <definedName name="_RIV2e2089d0000542b4b1ce261e76924c4d" hidden="1">#REF!</definedName>
    <definedName name="_RIV2e6d6a65a63745c1b6609f099daf2dc3" localSheetId="2" hidden="1">#REF!</definedName>
    <definedName name="_RIV2e6d6a65a63745c1b6609f099daf2dc3" localSheetId="6" hidden="1">#REF!</definedName>
    <definedName name="_RIV2e6d6a65a63745c1b6609f099daf2dc3" localSheetId="1" hidden="1">#REF!</definedName>
    <definedName name="_RIV2e6d6a65a63745c1b6609f099daf2dc3" hidden="1">#REF!</definedName>
    <definedName name="_RIV31fefd7cebaa417bb8113e15385d61a4" localSheetId="2" hidden="1">'[1]Table 14Ax'!#REF!</definedName>
    <definedName name="_RIV31fefd7cebaa417bb8113e15385d61a4" localSheetId="3" hidden="1">'[1]Table 14Ax'!#REF!</definedName>
    <definedName name="_RIV31fefd7cebaa417bb8113e15385d61a4" localSheetId="6" hidden="1">'[1]Table 14Ax'!#REF!</definedName>
    <definedName name="_RIV31fefd7cebaa417bb8113e15385d61a4" localSheetId="1" hidden="1">'[1]Table 14Ax'!#REF!</definedName>
    <definedName name="_RIV31fefd7cebaa417bb8113e15385d61a4" hidden="1">'[1]Table 14Ax'!#REF!</definedName>
    <definedName name="_RIV3348febdce1e44abb5a230ac73554dd3" hidden="1">'Capital requirements'!$21:$21</definedName>
    <definedName name="_RIV33a51f10448e423bbe649c8a51fd1329" localSheetId="2" hidden="1">'[1]Table 10x'!#REF!</definedName>
    <definedName name="_RIV33a51f10448e423bbe649c8a51fd1329" localSheetId="3" hidden="1">'[1]Table 10x'!#REF!</definedName>
    <definedName name="_RIV33a51f10448e423bbe649c8a51fd1329" localSheetId="6" hidden="1">'[1]Table 10x'!#REF!</definedName>
    <definedName name="_RIV33a51f10448e423bbe649c8a51fd1329" localSheetId="1" hidden="1">'[1]Table 10x'!#REF!</definedName>
    <definedName name="_RIV33a51f10448e423bbe649c8a51fd1329" hidden="1">'[1]Table 10x'!#REF!</definedName>
    <definedName name="_RIV35427a1f1aa243b684e1c6187482b9bb" localSheetId="2" hidden="1">#REF!</definedName>
    <definedName name="_RIV35427a1f1aa243b684e1c6187482b9bb" localSheetId="6" hidden="1">#REF!</definedName>
    <definedName name="_RIV35427a1f1aa243b684e1c6187482b9bb" localSheetId="1" hidden="1">#REF!</definedName>
    <definedName name="_RIV35427a1f1aa243b684e1c6187482b9bb" hidden="1">#REF!</definedName>
    <definedName name="_RIV36cebc4b49ce405e8a97005ab49b26a0" localSheetId="2" hidden="1">#REF!</definedName>
    <definedName name="_RIV36cebc4b49ce405e8a97005ab49b26a0" localSheetId="6" hidden="1">#REF!</definedName>
    <definedName name="_RIV36cebc4b49ce405e8a97005ab49b26a0" localSheetId="1" hidden="1">#REF!</definedName>
    <definedName name="_RIV36cebc4b49ce405e8a97005ab49b26a0" hidden="1">#REF!</definedName>
    <definedName name="_RIV3a1a3bcb3f3840068001f618f9f2880b" localSheetId="2" hidden="1">#REF!</definedName>
    <definedName name="_RIV3a1a3bcb3f3840068001f618f9f2880b" localSheetId="6" hidden="1">#REF!</definedName>
    <definedName name="_RIV3a1a3bcb3f3840068001f618f9f2880b" localSheetId="1" hidden="1">#REF!</definedName>
    <definedName name="_RIV3a1a3bcb3f3840068001f618f9f2880b" hidden="1">#REF!</definedName>
    <definedName name="_RIV3a6b3676084c42ceb6937b42f2875505" localSheetId="2" hidden="1">'[1]Table 8x'!#REF!</definedName>
    <definedName name="_RIV3a6b3676084c42ceb6937b42f2875505" localSheetId="3" hidden="1">'[1]Table 8x'!#REF!</definedName>
    <definedName name="_RIV3a6b3676084c42ceb6937b42f2875505" localSheetId="6" hidden="1">'[1]Table 8x'!#REF!</definedName>
    <definedName name="_RIV3a6b3676084c42ceb6937b42f2875505" localSheetId="1" hidden="1">'[1]Table 8x'!#REF!</definedName>
    <definedName name="_RIV3a6b3676084c42ceb6937b42f2875505" hidden="1">'[1]Table 8x'!#REF!</definedName>
    <definedName name="_RIV3b0a565870ef4f5ca700bcfaafc81db5" hidden="1">'Capital requirements'!$17:$17</definedName>
    <definedName name="_RIV3c779e1b6fe74c54a730c45b64e800d2" hidden="1">'Capital requirements'!$G:$G</definedName>
    <definedName name="_RIV3ca57c4bb587439f858fc916f2fce36c" localSheetId="2" hidden="1">#REF!</definedName>
    <definedName name="_RIV3ca57c4bb587439f858fc916f2fce36c" localSheetId="6" hidden="1">#REF!</definedName>
    <definedName name="_RIV3ca57c4bb587439f858fc916f2fce36c" localSheetId="1" hidden="1">#REF!</definedName>
    <definedName name="_RIV3ca57c4bb587439f858fc916f2fce36c" hidden="1">#REF!</definedName>
    <definedName name="_RIV3cca5596470f4da0a0ee67fb4146d86f" localSheetId="2" hidden="1">'[1]Table 14Ax'!#REF!</definedName>
    <definedName name="_RIV3cca5596470f4da0a0ee67fb4146d86f" localSheetId="3" hidden="1">'[1]Table 14Ax'!#REF!</definedName>
    <definedName name="_RIV3cca5596470f4da0a0ee67fb4146d86f" localSheetId="6" hidden="1">'[1]Table 14Ax'!#REF!</definedName>
    <definedName name="_RIV3cca5596470f4da0a0ee67fb4146d86f" localSheetId="1" hidden="1">'[1]Table 14Ax'!#REF!</definedName>
    <definedName name="_RIV3cca5596470f4da0a0ee67fb4146d86f" hidden="1">'[1]Table 14Ax'!#REF!</definedName>
    <definedName name="_RIV3d02bd49a89a48fd943a0d0072c74a8f" localSheetId="2" hidden="1">#REF!</definedName>
    <definedName name="_RIV3d02bd49a89a48fd943a0d0072c74a8f" localSheetId="6" hidden="1">#REF!</definedName>
    <definedName name="_RIV3d02bd49a89a48fd943a0d0072c74a8f" localSheetId="1" hidden="1">#REF!</definedName>
    <definedName name="_RIV3d02bd49a89a48fd943a0d0072c74a8f" hidden="1">#REF!</definedName>
    <definedName name="_RIV3d75b7a0042a4bb090359bffd03ad16e" localSheetId="2" hidden="1">#REF!</definedName>
    <definedName name="_RIV3d75b7a0042a4bb090359bffd03ad16e" localSheetId="6" hidden="1">#REF!</definedName>
    <definedName name="_RIV3d75b7a0042a4bb090359bffd03ad16e" localSheetId="1" hidden="1">#REF!</definedName>
    <definedName name="_RIV3d75b7a0042a4bb090359bffd03ad16e" hidden="1">#REF!</definedName>
    <definedName name="_RIV3f6179c5dc554abb986d26556ed32bac" localSheetId="2" hidden="1">#REF!</definedName>
    <definedName name="_RIV3f6179c5dc554abb986d26556ed32bac" localSheetId="6" hidden="1">#REF!</definedName>
    <definedName name="_RIV3f6179c5dc554abb986d26556ed32bac" localSheetId="1" hidden="1">#REF!</definedName>
    <definedName name="_RIV3f6179c5dc554abb986d26556ed32bac" hidden="1">#REF!</definedName>
    <definedName name="_RIV417bd932961d46acbf675bcac079cb77" localSheetId="2" hidden="1">#REF!</definedName>
    <definedName name="_RIV417bd932961d46acbf675bcac079cb77" localSheetId="6" hidden="1">#REF!</definedName>
    <definedName name="_RIV417bd932961d46acbf675bcac079cb77" localSheetId="1" hidden="1">#REF!</definedName>
    <definedName name="_RIV417bd932961d46acbf675bcac079cb77" hidden="1">#REF!</definedName>
    <definedName name="_RIV41cb815476a6454faef7085da85a804a" localSheetId="2" hidden="1">'[1]Table 14Ax'!#REF!</definedName>
    <definedName name="_RIV41cb815476a6454faef7085da85a804a" localSheetId="3" hidden="1">'[1]Table 14Ax'!#REF!</definedName>
    <definedName name="_RIV41cb815476a6454faef7085da85a804a" localSheetId="6" hidden="1">'[1]Table 14Ax'!#REF!</definedName>
    <definedName name="_RIV41cb815476a6454faef7085da85a804a" localSheetId="1" hidden="1">'[1]Table 14Ax'!#REF!</definedName>
    <definedName name="_RIV41cb815476a6454faef7085da85a804a" hidden="1">'[1]Table 14Ax'!#REF!</definedName>
    <definedName name="_RIV4322ada88ee4494aae6264241ddbc84d" localSheetId="2" hidden="1">#REF!</definedName>
    <definedName name="_RIV4322ada88ee4494aae6264241ddbc84d" localSheetId="6" hidden="1">#REF!</definedName>
    <definedName name="_RIV4322ada88ee4494aae6264241ddbc84d" localSheetId="1" hidden="1">#REF!</definedName>
    <definedName name="_RIV4322ada88ee4494aae6264241ddbc84d" hidden="1">#REF!</definedName>
    <definedName name="_RIV43ad33a281424e7c8223d4031b602b70" localSheetId="2" hidden="1">#REF!</definedName>
    <definedName name="_RIV43ad33a281424e7c8223d4031b602b70" localSheetId="6" hidden="1">#REF!</definedName>
    <definedName name="_RIV43ad33a281424e7c8223d4031b602b70" localSheetId="1" hidden="1">#REF!</definedName>
    <definedName name="_RIV43ad33a281424e7c8223d4031b602b70" hidden="1">#REF!</definedName>
    <definedName name="_RIV460bc8dae7f04164a5a13555648744da" localSheetId="2" hidden="1">#REF!</definedName>
    <definedName name="_RIV460bc8dae7f04164a5a13555648744da" localSheetId="6" hidden="1">#REF!</definedName>
    <definedName name="_RIV460bc8dae7f04164a5a13555648744da" localSheetId="1" hidden="1">#REF!</definedName>
    <definedName name="_RIV460bc8dae7f04164a5a13555648744da" hidden="1">#REF!</definedName>
    <definedName name="_RIV4a7bf470989349198985a61d88758ecc" localSheetId="2" hidden="1">#REF!</definedName>
    <definedName name="_RIV4a7bf470989349198985a61d88758ecc" localSheetId="3" hidden="1">#REF!</definedName>
    <definedName name="_RIV4a7bf470989349198985a61d88758ecc" localSheetId="6" hidden="1">#REF!</definedName>
    <definedName name="_RIV4a7bf470989349198985a61d88758ecc" localSheetId="1" hidden="1">#REF!</definedName>
    <definedName name="_RIV4a7bf470989349198985a61d88758ecc" hidden="1">#REF!</definedName>
    <definedName name="_RIV4bef798950eb4f55be06e2039c365248" localSheetId="2" hidden="1">#REF!</definedName>
    <definedName name="_RIV4bef798950eb4f55be06e2039c365248" localSheetId="6" hidden="1">#REF!</definedName>
    <definedName name="_RIV4bef798950eb4f55be06e2039c365248" localSheetId="1" hidden="1">#REF!</definedName>
    <definedName name="_RIV4bef798950eb4f55be06e2039c365248" hidden="1">#REF!</definedName>
    <definedName name="_RIV4df06300f0bd4828b2c563cbecae57ac" hidden="1">'Capital requirements'!$20:$20</definedName>
    <definedName name="_RIV4ea8494224a546faa1eecdf85ead5469" localSheetId="2" hidden="1">'[1]Table 14Ax'!#REF!</definedName>
    <definedName name="_RIV4ea8494224a546faa1eecdf85ead5469" localSheetId="3" hidden="1">'[1]Table 14Ax'!#REF!</definedName>
    <definedName name="_RIV4ea8494224a546faa1eecdf85ead5469" localSheetId="6" hidden="1">'[1]Table 14Ax'!#REF!</definedName>
    <definedName name="_RIV4ea8494224a546faa1eecdf85ead5469" localSheetId="1" hidden="1">'[1]Table 14Ax'!#REF!</definedName>
    <definedName name="_RIV4ea8494224a546faa1eecdf85ead5469" hidden="1">'[1]Table 14Ax'!#REF!</definedName>
    <definedName name="_RIV4ea9c45403cc4a168c440b39ac9fa37d" localSheetId="2" hidden="1">#REF!</definedName>
    <definedName name="_RIV4ea9c45403cc4a168c440b39ac9fa37d" localSheetId="6" hidden="1">#REF!</definedName>
    <definedName name="_RIV4ea9c45403cc4a168c440b39ac9fa37d" localSheetId="1" hidden="1">#REF!</definedName>
    <definedName name="_RIV4ea9c45403cc4a168c440b39ac9fa37d" hidden="1">#REF!</definedName>
    <definedName name="_RIV4fbfc3491a724e40a3566568e332a971" hidden="1">'Capital requirements'!$26:$26</definedName>
    <definedName name="_RIV55301f72bd2a48c8a82bb4a2bd9d6498" hidden="1">'Capital requirements'!$E:$E</definedName>
    <definedName name="_RIV585375cc3179446ab5fb3a82fd51e32c" localSheetId="2" hidden="1">#REF!</definedName>
    <definedName name="_RIV585375cc3179446ab5fb3a82fd51e32c" localSheetId="6" hidden="1">#REF!</definedName>
    <definedName name="_RIV585375cc3179446ab5fb3a82fd51e32c" localSheetId="1" hidden="1">#REF!</definedName>
    <definedName name="_RIV585375cc3179446ab5fb3a82fd51e32c" hidden="1">#REF!</definedName>
    <definedName name="_RIV5a6cabdb29524a819962fbcf49bcbcd1" localSheetId="2" hidden="1">#REF!</definedName>
    <definedName name="_RIV5a6cabdb29524a819962fbcf49bcbcd1" localSheetId="6" hidden="1">#REF!</definedName>
    <definedName name="_RIV5a6cabdb29524a819962fbcf49bcbcd1" localSheetId="1" hidden="1">#REF!</definedName>
    <definedName name="_RIV5a6cabdb29524a819962fbcf49bcbcd1" hidden="1">#REF!</definedName>
    <definedName name="_RIV5b93c46e3c184245b343abbd6ccad3dc" localSheetId="2" hidden="1">'[1]Table 5x'!#REF!</definedName>
    <definedName name="_RIV5b93c46e3c184245b343abbd6ccad3dc" localSheetId="3" hidden="1">'[1]Table 5x'!#REF!</definedName>
    <definedName name="_RIV5b93c46e3c184245b343abbd6ccad3dc" localSheetId="6" hidden="1">'[1]Table 5x'!#REF!</definedName>
    <definedName name="_RIV5b93c46e3c184245b343abbd6ccad3dc" localSheetId="1" hidden="1">'[1]Table 5x'!#REF!</definedName>
    <definedName name="_RIV5b93c46e3c184245b343abbd6ccad3dc" hidden="1">'[1]Table 5x'!#REF!</definedName>
    <definedName name="_RIV5bb5c592b05443ac8ea1b6bf4f92b946" localSheetId="2" hidden="1">#REF!</definedName>
    <definedName name="_RIV5bb5c592b05443ac8ea1b6bf4f92b946" localSheetId="3" hidden="1">#REF!</definedName>
    <definedName name="_RIV5bb5c592b05443ac8ea1b6bf4f92b946" localSheetId="6" hidden="1">#REF!</definedName>
    <definedName name="_RIV5bb5c592b05443ac8ea1b6bf4f92b946" localSheetId="1" hidden="1">#REF!</definedName>
    <definedName name="_RIV5bb5c592b05443ac8ea1b6bf4f92b946" hidden="1">#REF!</definedName>
    <definedName name="_RIV5efdbe0b5edb46769188b0952d0db209" localSheetId="2" hidden="1">#REF!</definedName>
    <definedName name="_RIV5efdbe0b5edb46769188b0952d0db209" localSheetId="6" hidden="1">#REF!</definedName>
    <definedName name="_RIV5efdbe0b5edb46769188b0952d0db209" localSheetId="1" hidden="1">#REF!</definedName>
    <definedName name="_RIV5efdbe0b5edb46769188b0952d0db209" hidden="1">#REF!</definedName>
    <definedName name="_RIV604b86ad5f334f27917a886951505b13" localSheetId="2" hidden="1">#REF!</definedName>
    <definedName name="_RIV604b86ad5f334f27917a886951505b13" localSheetId="3" hidden="1">#REF!</definedName>
    <definedName name="_RIV604b86ad5f334f27917a886951505b13" localSheetId="6" hidden="1">#REF!</definedName>
    <definedName name="_RIV604b86ad5f334f27917a886951505b13" localSheetId="1" hidden="1">#REF!</definedName>
    <definedName name="_RIV604b86ad5f334f27917a886951505b13" hidden="1">#REF!</definedName>
    <definedName name="_RIV60d25682410e41dcaf47133bbae64ac4" localSheetId="2" hidden="1">#REF!</definedName>
    <definedName name="_RIV60d25682410e41dcaf47133bbae64ac4" localSheetId="6" hidden="1">#REF!</definedName>
    <definedName name="_RIV60d25682410e41dcaf47133bbae64ac4" localSheetId="1" hidden="1">#REF!</definedName>
    <definedName name="_RIV60d25682410e41dcaf47133bbae64ac4" hidden="1">#REF!</definedName>
    <definedName name="_RIV622af8c5a9fb485cba5150b98305683d" hidden="1">'Capital requirements'!$37:$37</definedName>
    <definedName name="_RIV623bc1123f8049e49614fc7625fb64ed" localSheetId="2" hidden="1">#REF!</definedName>
    <definedName name="_RIV623bc1123f8049e49614fc7625fb64ed" localSheetId="6" hidden="1">#REF!</definedName>
    <definedName name="_RIV623bc1123f8049e49614fc7625fb64ed" localSheetId="1" hidden="1">#REF!</definedName>
    <definedName name="_RIV623bc1123f8049e49614fc7625fb64ed" hidden="1">#REF!</definedName>
    <definedName name="_RIV6317aa75b17f4b779956c1da29da0662" localSheetId="2" hidden="1">#REF!</definedName>
    <definedName name="_RIV6317aa75b17f4b779956c1da29da0662" localSheetId="6" hidden="1">#REF!</definedName>
    <definedName name="_RIV6317aa75b17f4b779956c1da29da0662" localSheetId="1" hidden="1">#REF!</definedName>
    <definedName name="_RIV6317aa75b17f4b779956c1da29da0662" hidden="1">#REF!</definedName>
    <definedName name="_RIV6335f3d3fae24eec9b5cb5ab5477c3c7" localSheetId="2" hidden="1">#REF!</definedName>
    <definedName name="_RIV6335f3d3fae24eec9b5cb5ab5477c3c7" localSheetId="3" hidden="1">#REF!</definedName>
    <definedName name="_RIV6335f3d3fae24eec9b5cb5ab5477c3c7" localSheetId="6" hidden="1">#REF!</definedName>
    <definedName name="_RIV6335f3d3fae24eec9b5cb5ab5477c3c7" localSheetId="1" hidden="1">#REF!</definedName>
    <definedName name="_RIV6335f3d3fae24eec9b5cb5ab5477c3c7" hidden="1">#REF!</definedName>
    <definedName name="_RIV6405f4876e3344e09204bb61cce669e5" hidden="1">'Capital requirements'!$27:$27</definedName>
    <definedName name="_RIV65b2e38d5c6342f7b636c51a1b3128af" localSheetId="2" hidden="1">#REF!</definedName>
    <definedName name="_RIV65b2e38d5c6342f7b636c51a1b3128af" localSheetId="6" hidden="1">#REF!</definedName>
    <definedName name="_RIV65b2e38d5c6342f7b636c51a1b3128af" localSheetId="1" hidden="1">#REF!</definedName>
    <definedName name="_RIV65b2e38d5c6342f7b636c51a1b3128af" hidden="1">#REF!</definedName>
    <definedName name="_RIV65ba907343004ef88813cda8632b6aea" localSheetId="2" hidden="1">#REF!</definedName>
    <definedName name="_RIV65ba907343004ef88813cda8632b6aea" localSheetId="3" hidden="1">#REF!</definedName>
    <definedName name="_RIV65ba907343004ef88813cda8632b6aea" localSheetId="6" hidden="1">#REF!</definedName>
    <definedName name="_RIV65ba907343004ef88813cda8632b6aea" localSheetId="1" hidden="1">#REF!</definedName>
    <definedName name="_RIV65ba907343004ef88813cda8632b6aea" hidden="1">#REF!</definedName>
    <definedName name="_RIV66e645cac11e46ab83797cd74dd2a21e" localSheetId="2" hidden="1">#REF!</definedName>
    <definedName name="_RIV66e645cac11e46ab83797cd74dd2a21e" localSheetId="6" hidden="1">#REF!</definedName>
    <definedName name="_RIV66e645cac11e46ab83797cd74dd2a21e" localSheetId="1" hidden="1">#REF!</definedName>
    <definedName name="_RIV66e645cac11e46ab83797cd74dd2a21e" hidden="1">#REF!</definedName>
    <definedName name="_RIV679a38fa4eb24522836153a66db94f69" localSheetId="2" hidden="1">#REF!</definedName>
    <definedName name="_RIV679a38fa4eb24522836153a66db94f69" localSheetId="3" hidden="1">#REF!</definedName>
    <definedName name="_RIV679a38fa4eb24522836153a66db94f69" localSheetId="6" hidden="1">#REF!</definedName>
    <definedName name="_RIV679a38fa4eb24522836153a66db94f69" localSheetId="1" hidden="1">#REF!</definedName>
    <definedName name="_RIV679a38fa4eb24522836153a66db94f69" hidden="1">#REF!</definedName>
    <definedName name="_RIV6a11a9ff8608441089729a546468c392" hidden="1">'Capital requirements'!$33:$33</definedName>
    <definedName name="_RIV6d4ec4064ae64112940ebf5df8865940" hidden="1">'Capital requirements'!$A:$A</definedName>
    <definedName name="_RIV6f19605657bf411fb6e82c32f7bbe110" localSheetId="2" hidden="1">'[1]Table 27x'!#REF!</definedName>
    <definedName name="_RIV6f19605657bf411fb6e82c32f7bbe110" localSheetId="3" hidden="1">'[1]Table 27x'!#REF!</definedName>
    <definedName name="_RIV6f19605657bf411fb6e82c32f7bbe110" localSheetId="6" hidden="1">'[1]Table 27x'!#REF!</definedName>
    <definedName name="_RIV6f19605657bf411fb6e82c32f7bbe110" localSheetId="1" hidden="1">'[1]Table 27x'!#REF!</definedName>
    <definedName name="_RIV6f19605657bf411fb6e82c32f7bbe110" hidden="1">'[1]Table 27x'!#REF!</definedName>
    <definedName name="_RIV6f849bf9998641b6a0f748e984f703d1" hidden="1">'Capital requirements'!$24:$24</definedName>
    <definedName name="_RIV7049b971625a4192ba6e522313fcc476" localSheetId="2" hidden="1">#REF!</definedName>
    <definedName name="_RIV7049b971625a4192ba6e522313fcc476" localSheetId="6" hidden="1">#REF!</definedName>
    <definedName name="_RIV7049b971625a4192ba6e522313fcc476" localSheetId="1" hidden="1">#REF!</definedName>
    <definedName name="_RIV7049b971625a4192ba6e522313fcc476" hidden="1">#REF!</definedName>
    <definedName name="_RIV705c9283b5ba47f4a25bafc64ac0eea0" localSheetId="2" hidden="1">#REF!</definedName>
    <definedName name="_RIV705c9283b5ba47f4a25bafc64ac0eea0" localSheetId="6" hidden="1">#REF!</definedName>
    <definedName name="_RIV705c9283b5ba47f4a25bafc64ac0eea0" localSheetId="1" hidden="1">#REF!</definedName>
    <definedName name="_RIV705c9283b5ba47f4a25bafc64ac0eea0" hidden="1">#REF!</definedName>
    <definedName name="_RIV70f14317f9c1409dba824a3a104b2051" localSheetId="2" hidden="1">#REF!</definedName>
    <definedName name="_RIV70f14317f9c1409dba824a3a104b2051" localSheetId="6" hidden="1">#REF!</definedName>
    <definedName name="_RIV70f14317f9c1409dba824a3a104b2051" localSheetId="1" hidden="1">#REF!</definedName>
    <definedName name="_RIV70f14317f9c1409dba824a3a104b2051" hidden="1">#REF!</definedName>
    <definedName name="_RIV720f7cc5b8cf41d3aceb3c1fae7e3b4a" hidden="1">'Capital requirements'!$35:$35</definedName>
    <definedName name="_RIV72944f2f7d2d41e6893f38ace05acb85" localSheetId="2" hidden="1">#REF!</definedName>
    <definedName name="_RIV72944f2f7d2d41e6893f38ace05acb85" localSheetId="6" hidden="1">#REF!</definedName>
    <definedName name="_RIV72944f2f7d2d41e6893f38ace05acb85" localSheetId="1" hidden="1">#REF!</definedName>
    <definedName name="_RIV72944f2f7d2d41e6893f38ace05acb85" hidden="1">#REF!</definedName>
    <definedName name="_RIV7358e93b82894fd68dfcee2d6c992b3e" localSheetId="2" hidden="1">#REF!</definedName>
    <definedName name="_RIV7358e93b82894fd68dfcee2d6c992b3e" localSheetId="3" hidden="1">#REF!</definedName>
    <definedName name="_RIV7358e93b82894fd68dfcee2d6c992b3e" localSheetId="6" hidden="1">#REF!</definedName>
    <definedName name="_RIV7358e93b82894fd68dfcee2d6c992b3e" localSheetId="1" hidden="1">#REF!</definedName>
    <definedName name="_RIV7358e93b82894fd68dfcee2d6c992b3e" hidden="1">#REF!</definedName>
    <definedName name="_RIV741b3776f005450bbf08d4262381cd95" localSheetId="2" hidden="1">#REF!</definedName>
    <definedName name="_RIV741b3776f005450bbf08d4262381cd95" localSheetId="6" hidden="1">#REF!</definedName>
    <definedName name="_RIV741b3776f005450bbf08d4262381cd95" localSheetId="1" hidden="1">#REF!</definedName>
    <definedName name="_RIV741b3776f005450bbf08d4262381cd95" hidden="1">#REF!</definedName>
    <definedName name="_RIV7573b41d24374172a7c3b37fc981c800" hidden="1">'Capital requirements'!$19:$19</definedName>
    <definedName name="_RIV75b55cf1617d4038b8ac0a2ebb0ac6a4" hidden="1">'Capital requirements'!$13:$13</definedName>
    <definedName name="_RIV75ba5101860d46ec9b22688e8459180a" localSheetId="2" hidden="1">'[1]Table 12x'!#REF!</definedName>
    <definedName name="_RIV75ba5101860d46ec9b22688e8459180a" localSheetId="3" hidden="1">'[1]Table 12x'!#REF!</definedName>
    <definedName name="_RIV75ba5101860d46ec9b22688e8459180a" localSheetId="6" hidden="1">'[1]Table 12x'!#REF!</definedName>
    <definedName name="_RIV75ba5101860d46ec9b22688e8459180a" localSheetId="1" hidden="1">'[1]Table 12x'!#REF!</definedName>
    <definedName name="_RIV75ba5101860d46ec9b22688e8459180a" hidden="1">'[1]Table 12x'!#REF!</definedName>
    <definedName name="_RIV7a7882a1f3df46aa8144ec3c6db7f116" localSheetId="2" hidden="1">#REF!</definedName>
    <definedName name="_RIV7a7882a1f3df46aa8144ec3c6db7f116" localSheetId="3" hidden="1">#REF!</definedName>
    <definedName name="_RIV7a7882a1f3df46aa8144ec3c6db7f116" localSheetId="6" hidden="1">#REF!</definedName>
    <definedName name="_RIV7a7882a1f3df46aa8144ec3c6db7f116" localSheetId="1" hidden="1">#REF!</definedName>
    <definedName name="_RIV7a7882a1f3df46aa8144ec3c6db7f116" hidden="1">#REF!</definedName>
    <definedName name="_RIV7f8f7e12ddef467580bd161f00953455" localSheetId="2" hidden="1">#REF!</definedName>
    <definedName name="_RIV7f8f7e12ddef467580bd161f00953455" localSheetId="6" hidden="1">#REF!</definedName>
    <definedName name="_RIV7f8f7e12ddef467580bd161f00953455" localSheetId="1" hidden="1">#REF!</definedName>
    <definedName name="_RIV7f8f7e12ddef467580bd161f00953455" hidden="1">#REF!</definedName>
    <definedName name="_RIV825d8ba28c32459aa9c26d805ff9ab29" hidden="1">'Capital requirements'!$23:$23</definedName>
    <definedName name="_RIV82b043e622fa4123bc323ffb8672aef3" hidden="1">'Capital requirements'!$32:$32</definedName>
    <definedName name="_RIV832198ec93b341fea4de5b2e63a3213a" localSheetId="2" hidden="1">#REF!</definedName>
    <definedName name="_RIV832198ec93b341fea4de5b2e63a3213a" localSheetId="6" hidden="1">#REF!</definedName>
    <definedName name="_RIV832198ec93b341fea4de5b2e63a3213a" localSheetId="1" hidden="1">#REF!</definedName>
    <definedName name="_RIV832198ec93b341fea4de5b2e63a3213a" hidden="1">#REF!</definedName>
    <definedName name="_RIV854c7d89b08f4384aac68c18dcf8a243" localSheetId="2" hidden="1">#REF!</definedName>
    <definedName name="_RIV854c7d89b08f4384aac68c18dcf8a243" localSheetId="6" hidden="1">#REF!</definedName>
    <definedName name="_RIV854c7d89b08f4384aac68c18dcf8a243" localSheetId="1" hidden="1">#REF!</definedName>
    <definedName name="_RIV854c7d89b08f4384aac68c18dcf8a243" hidden="1">#REF!</definedName>
    <definedName name="_RIV8683ef6d60f34350b4b92514486834d7" localSheetId="2" hidden="1">'[1]Table 14Ax'!#REF!</definedName>
    <definedName name="_RIV8683ef6d60f34350b4b92514486834d7" localSheetId="3" hidden="1">'[1]Table 14Ax'!#REF!</definedName>
    <definedName name="_RIV8683ef6d60f34350b4b92514486834d7" localSheetId="6" hidden="1">'[1]Table 14Ax'!#REF!</definedName>
    <definedName name="_RIV8683ef6d60f34350b4b92514486834d7" localSheetId="1" hidden="1">'[1]Table 14Ax'!#REF!</definedName>
    <definedName name="_RIV8683ef6d60f34350b4b92514486834d7" hidden="1">'[1]Table 14Ax'!#REF!</definedName>
    <definedName name="_RIV86f69e0b5da84ab9a3a3ede08906466a" localSheetId="2" hidden="1">#REF!</definedName>
    <definedName name="_RIV86f69e0b5da84ab9a3a3ede08906466a" localSheetId="6" hidden="1">#REF!</definedName>
    <definedName name="_RIV86f69e0b5da84ab9a3a3ede08906466a" localSheetId="1" hidden="1">#REF!</definedName>
    <definedName name="_RIV86f69e0b5da84ab9a3a3ede08906466a" hidden="1">#REF!</definedName>
    <definedName name="_RIV87da299370ab46e49601ea2d3a91b29c" localSheetId="2" hidden="1">'[1]Table 14Ax'!#REF!</definedName>
    <definedName name="_RIV87da299370ab46e49601ea2d3a91b29c" localSheetId="3" hidden="1">'[1]Table 14Ax'!#REF!</definedName>
    <definedName name="_RIV87da299370ab46e49601ea2d3a91b29c" localSheetId="6" hidden="1">'[1]Table 14Ax'!#REF!</definedName>
    <definedName name="_RIV87da299370ab46e49601ea2d3a91b29c" localSheetId="1" hidden="1">'[1]Table 14Ax'!#REF!</definedName>
    <definedName name="_RIV87da299370ab46e49601ea2d3a91b29c" hidden="1">'[1]Table 14Ax'!#REF!</definedName>
    <definedName name="_RIV889cceaf8d2b4d0bbbc3df9420e0ac29" hidden="1">'Capital requirements'!$F:$F</definedName>
    <definedName name="_RIV88a71177a0b14fbfa096a15b548116c0" localSheetId="2" hidden="1">#REF!</definedName>
    <definedName name="_RIV88a71177a0b14fbfa096a15b548116c0" localSheetId="6" hidden="1">#REF!</definedName>
    <definedName name="_RIV88a71177a0b14fbfa096a15b548116c0" localSheetId="1" hidden="1">#REF!</definedName>
    <definedName name="_RIV88a71177a0b14fbfa096a15b548116c0" hidden="1">#REF!</definedName>
    <definedName name="_RIV8a25aa9093bd4e998dcf383d68daa06f" localSheetId="2" hidden="1">'[1]Table 14Bx'!#REF!</definedName>
    <definedName name="_RIV8a25aa9093bd4e998dcf383d68daa06f" localSheetId="3" hidden="1">'[1]Table 14Bx'!#REF!</definedName>
    <definedName name="_RIV8a25aa9093bd4e998dcf383d68daa06f" localSheetId="6" hidden="1">'[1]Table 14Bx'!#REF!</definedName>
    <definedName name="_RIV8a25aa9093bd4e998dcf383d68daa06f" localSheetId="1" hidden="1">'[1]Table 14Bx'!#REF!</definedName>
    <definedName name="_RIV8a25aa9093bd4e998dcf383d68daa06f" hidden="1">'[1]Table 14Bx'!#REF!</definedName>
    <definedName name="_RIV8badf5e8c44046d3a6f358c06cb1ca22" hidden="1">'Capital requirements'!$31:$31</definedName>
    <definedName name="_RIV8bc898884c55474dbbd61feece5d49f7" localSheetId="2" hidden="1">#REF!</definedName>
    <definedName name="_RIV8bc898884c55474dbbd61feece5d49f7" localSheetId="6" hidden="1">#REF!</definedName>
    <definedName name="_RIV8bc898884c55474dbbd61feece5d49f7" localSheetId="1" hidden="1">#REF!</definedName>
    <definedName name="_RIV8bc898884c55474dbbd61feece5d49f7" hidden="1">#REF!</definedName>
    <definedName name="_RIV8c0d3a6fbdc94b35b5cb18f87eb2c915" hidden="1">'Capital requirements'!$39:$39</definedName>
    <definedName name="_RIV8c3b916f89ae4564b667d07a640f4a78" localSheetId="2" hidden="1">'[1]Table 18x'!#REF!</definedName>
    <definedName name="_RIV8c3b916f89ae4564b667d07a640f4a78" localSheetId="3" hidden="1">'[1]Table 18x'!#REF!</definedName>
    <definedName name="_RIV8c3b916f89ae4564b667d07a640f4a78" localSheetId="6" hidden="1">'[1]Table 18x'!#REF!</definedName>
    <definedName name="_RIV8c3b916f89ae4564b667d07a640f4a78" localSheetId="1" hidden="1">'[1]Table 18x'!#REF!</definedName>
    <definedName name="_RIV8c3b916f89ae4564b667d07a640f4a78" hidden="1">'[1]Table 18x'!#REF!</definedName>
    <definedName name="_RIV8c94ea4777f14cf9a7f94e4288852ac1" localSheetId="2" hidden="1">#REF!</definedName>
    <definedName name="_RIV8c94ea4777f14cf9a7f94e4288852ac1" localSheetId="6" hidden="1">#REF!</definedName>
    <definedName name="_RIV8c94ea4777f14cf9a7f94e4288852ac1" localSheetId="1" hidden="1">#REF!</definedName>
    <definedName name="_RIV8c94ea4777f14cf9a7f94e4288852ac1" hidden="1">#REF!</definedName>
    <definedName name="_RIV8f3f0ea5012a483da08feac644db481a" localSheetId="2" hidden="1">'[1]Table 13x'!#REF!</definedName>
    <definedName name="_RIV8f3f0ea5012a483da08feac644db481a" localSheetId="3" hidden="1">'[1]Table 13x'!#REF!</definedName>
    <definedName name="_RIV8f3f0ea5012a483da08feac644db481a" localSheetId="6" hidden="1">'[1]Table 13x'!#REF!</definedName>
    <definedName name="_RIV8f3f0ea5012a483da08feac644db481a" localSheetId="1" hidden="1">'[1]Table 13x'!#REF!</definedName>
    <definedName name="_RIV8f3f0ea5012a483da08feac644db481a" hidden="1">'[1]Table 13x'!#REF!</definedName>
    <definedName name="_RIV904dad73be5a47749f3f5f906576cb64" localSheetId="2" hidden="1">#REF!</definedName>
    <definedName name="_RIV904dad73be5a47749f3f5f906576cb64" localSheetId="6" hidden="1">#REF!</definedName>
    <definedName name="_RIV904dad73be5a47749f3f5f906576cb64" localSheetId="1" hidden="1">#REF!</definedName>
    <definedName name="_RIV904dad73be5a47749f3f5f906576cb64" hidden="1">#REF!</definedName>
    <definedName name="_RIV91195555f5c84f67a4f2ad0acaa7210a" localSheetId="2" hidden="1">#REF!</definedName>
    <definedName name="_RIV91195555f5c84f67a4f2ad0acaa7210a" localSheetId="3" hidden="1">#REF!</definedName>
    <definedName name="_RIV91195555f5c84f67a4f2ad0acaa7210a" localSheetId="6" hidden="1">#REF!</definedName>
    <definedName name="_RIV91195555f5c84f67a4f2ad0acaa7210a" localSheetId="1" hidden="1">#REF!</definedName>
    <definedName name="_RIV91195555f5c84f67a4f2ad0acaa7210a" hidden="1">#REF!</definedName>
    <definedName name="_RIV928ebf9f040047578f403f461dd24197" localSheetId="2" hidden="1">#REF!</definedName>
    <definedName name="_RIV928ebf9f040047578f403f461dd24197" localSheetId="6" hidden="1">#REF!</definedName>
    <definedName name="_RIV928ebf9f040047578f403f461dd24197" localSheetId="1" hidden="1">#REF!</definedName>
    <definedName name="_RIV928ebf9f040047578f403f461dd24197" hidden="1">#REF!</definedName>
    <definedName name="_RIV967e09c7215646cb8053c017cae1fc33" localSheetId="2" hidden="1">#REF!</definedName>
    <definedName name="_RIV967e09c7215646cb8053c017cae1fc33" localSheetId="6" hidden="1">#REF!</definedName>
    <definedName name="_RIV967e09c7215646cb8053c017cae1fc33" localSheetId="1" hidden="1">#REF!</definedName>
    <definedName name="_RIV967e09c7215646cb8053c017cae1fc33" hidden="1">#REF!</definedName>
    <definedName name="_RIV9683169af3db46d6b38cccaae56b3ca9" localSheetId="2" hidden="1">#REF!</definedName>
    <definedName name="_RIV9683169af3db46d6b38cccaae56b3ca9" localSheetId="6" hidden="1">#REF!</definedName>
    <definedName name="_RIV9683169af3db46d6b38cccaae56b3ca9" localSheetId="1" hidden="1">#REF!</definedName>
    <definedName name="_RIV9683169af3db46d6b38cccaae56b3ca9" hidden="1">#REF!</definedName>
    <definedName name="_RIV96f875f642a94713af20c601b4bbc957" localSheetId="2" hidden="1">'[1]Table 11x'!#REF!</definedName>
    <definedName name="_RIV96f875f642a94713af20c601b4bbc957" localSheetId="3" hidden="1">'[1]Table 11x'!#REF!</definedName>
    <definedName name="_RIV96f875f642a94713af20c601b4bbc957" localSheetId="6" hidden="1">'[1]Table 11x'!#REF!</definedName>
    <definedName name="_RIV96f875f642a94713af20c601b4bbc957" localSheetId="1" hidden="1">'[1]Table 11x'!#REF!</definedName>
    <definedName name="_RIV96f875f642a94713af20c601b4bbc957" hidden="1">'[1]Table 11x'!#REF!</definedName>
    <definedName name="_RIV96f9996e57c1452fb62ead3fb53e36e8" localSheetId="2" hidden="1">#REF!</definedName>
    <definedName name="_RIV96f9996e57c1452fb62ead3fb53e36e8" localSheetId="6" hidden="1">#REF!</definedName>
    <definedName name="_RIV96f9996e57c1452fb62ead3fb53e36e8" localSheetId="1" hidden="1">#REF!</definedName>
    <definedName name="_RIV96f9996e57c1452fb62ead3fb53e36e8" hidden="1">#REF!</definedName>
    <definedName name="_RIV97a6471db5184cbdaab7951f7e1e5fb1" localSheetId="2" hidden="1">#REF!</definedName>
    <definedName name="_RIV97a6471db5184cbdaab7951f7e1e5fb1" localSheetId="3" hidden="1">#REF!</definedName>
    <definedName name="_RIV97a6471db5184cbdaab7951f7e1e5fb1" localSheetId="6" hidden="1">#REF!</definedName>
    <definedName name="_RIV97a6471db5184cbdaab7951f7e1e5fb1" localSheetId="1" hidden="1">#REF!</definedName>
    <definedName name="_RIV97a6471db5184cbdaab7951f7e1e5fb1" hidden="1">#REF!</definedName>
    <definedName name="_RIV9ae0f2962c0c4824826c63fbe435209b" localSheetId="2" hidden="1">'[1]Table 18x'!#REF!</definedName>
    <definedName name="_RIV9ae0f2962c0c4824826c63fbe435209b" localSheetId="3" hidden="1">'[1]Table 18x'!#REF!</definedName>
    <definedName name="_RIV9ae0f2962c0c4824826c63fbe435209b" localSheetId="6" hidden="1">'[1]Table 18x'!#REF!</definedName>
    <definedName name="_RIV9ae0f2962c0c4824826c63fbe435209b" localSheetId="1" hidden="1">'[1]Table 18x'!#REF!</definedName>
    <definedName name="_RIV9ae0f2962c0c4824826c63fbe435209b" hidden="1">'[1]Table 18x'!#REF!</definedName>
    <definedName name="_RIV9d5dea605a0d4dec9e2e2d296b7e318e" hidden="1">'Capital requirements'!$34:$34</definedName>
    <definedName name="_RIV9d9e402e03424d288e3d95b94c4ba5cf" localSheetId="2" hidden="1">#REF!</definedName>
    <definedName name="_RIV9d9e402e03424d288e3d95b94c4ba5cf" localSheetId="3" hidden="1">#REF!</definedName>
    <definedName name="_RIV9d9e402e03424d288e3d95b94c4ba5cf" localSheetId="6" hidden="1">#REF!</definedName>
    <definedName name="_RIV9d9e402e03424d288e3d95b94c4ba5cf" localSheetId="1" hidden="1">#REF!</definedName>
    <definedName name="_RIV9d9e402e03424d288e3d95b94c4ba5cf" hidden="1">#REF!</definedName>
    <definedName name="_RIVa100f35f7ec7471bae2af89101143f6b" localSheetId="2" hidden="1">'[1]Table 5x'!#REF!</definedName>
    <definedName name="_RIVa100f35f7ec7471bae2af89101143f6b" localSheetId="3" hidden="1">'[1]Table 5x'!#REF!</definedName>
    <definedName name="_RIVa100f35f7ec7471bae2af89101143f6b" localSheetId="6" hidden="1">'[1]Table 5x'!#REF!</definedName>
    <definedName name="_RIVa100f35f7ec7471bae2af89101143f6b" localSheetId="1" hidden="1">'[1]Table 5x'!#REF!</definedName>
    <definedName name="_RIVa100f35f7ec7471bae2af89101143f6b" hidden="1">'[1]Table 5x'!#REF!</definedName>
    <definedName name="_RIVa15dc873e12241dc8390a906416db9cb" localSheetId="2" hidden="1">'[1]Table 14Ax'!#REF!</definedName>
    <definedName name="_RIVa15dc873e12241dc8390a906416db9cb" localSheetId="3" hidden="1">'[1]Table 14Ax'!#REF!</definedName>
    <definedName name="_RIVa15dc873e12241dc8390a906416db9cb" localSheetId="6" hidden="1">'[1]Table 14Ax'!#REF!</definedName>
    <definedName name="_RIVa15dc873e12241dc8390a906416db9cb" localSheetId="1" hidden="1">'[1]Table 14Ax'!#REF!</definedName>
    <definedName name="_RIVa15dc873e12241dc8390a906416db9cb" hidden="1">'[1]Table 14Ax'!#REF!</definedName>
    <definedName name="_RIVa1835bf6c652469db974ccbc4daee733" localSheetId="2" hidden="1">#REF!</definedName>
    <definedName name="_RIVa1835bf6c652469db974ccbc4daee733" localSheetId="6" hidden="1">#REF!</definedName>
    <definedName name="_RIVa1835bf6c652469db974ccbc4daee733" localSheetId="1" hidden="1">#REF!</definedName>
    <definedName name="_RIVa1835bf6c652469db974ccbc4daee733" hidden="1">#REF!</definedName>
    <definedName name="_RIVa1b8c1334fcf4be79716b17f51c73ec4" localSheetId="2" hidden="1">#REF!</definedName>
    <definedName name="_RIVa1b8c1334fcf4be79716b17f51c73ec4" localSheetId="3" hidden="1">#REF!</definedName>
    <definedName name="_RIVa1b8c1334fcf4be79716b17f51c73ec4" localSheetId="6" hidden="1">#REF!</definedName>
    <definedName name="_RIVa1b8c1334fcf4be79716b17f51c73ec4" localSheetId="1" hidden="1">#REF!</definedName>
    <definedName name="_RIVa1b8c1334fcf4be79716b17f51c73ec4" hidden="1">#REF!</definedName>
    <definedName name="_RIVa1c362f176cc4dc280c4fe62bcf6f061" localSheetId="2" hidden="1">#REF!</definedName>
    <definedName name="_RIVa1c362f176cc4dc280c4fe62bcf6f061" localSheetId="6" hidden="1">#REF!</definedName>
    <definedName name="_RIVa1c362f176cc4dc280c4fe62bcf6f061" localSheetId="1" hidden="1">#REF!</definedName>
    <definedName name="_RIVa1c362f176cc4dc280c4fe62bcf6f061" hidden="1">#REF!</definedName>
    <definedName name="_RIVa4802a8c7a204f56990219116e434c40" localSheetId="2" hidden="1">'[1]Table 27x'!#REF!</definedName>
    <definedName name="_RIVa4802a8c7a204f56990219116e434c40" localSheetId="3" hidden="1">'[1]Table 27x'!#REF!</definedName>
    <definedName name="_RIVa4802a8c7a204f56990219116e434c40" localSheetId="6" hidden="1">'[1]Table 27x'!#REF!</definedName>
    <definedName name="_RIVa4802a8c7a204f56990219116e434c40" localSheetId="1" hidden="1">'[1]Table 27x'!#REF!</definedName>
    <definedName name="_RIVa4802a8c7a204f56990219116e434c40" hidden="1">'[1]Table 27x'!#REF!</definedName>
    <definedName name="_RIVa4eafc0e40a24efe8e6d34a6789d6195" localSheetId="2" hidden="1">#REF!</definedName>
    <definedName name="_RIVa4eafc0e40a24efe8e6d34a6789d6195" localSheetId="3" hidden="1">#REF!</definedName>
    <definedName name="_RIVa4eafc0e40a24efe8e6d34a6789d6195" localSheetId="6" hidden="1">#REF!</definedName>
    <definedName name="_RIVa4eafc0e40a24efe8e6d34a6789d6195" localSheetId="1" hidden="1">#REF!</definedName>
    <definedName name="_RIVa4eafc0e40a24efe8e6d34a6789d6195" hidden="1">#REF!</definedName>
    <definedName name="_RIVa5bb79f2fe3143f0a32071e0d82d433b" localSheetId="2" hidden="1">#REF!</definedName>
    <definedName name="_RIVa5bb79f2fe3143f0a32071e0d82d433b" localSheetId="6" hidden="1">#REF!</definedName>
    <definedName name="_RIVa5bb79f2fe3143f0a32071e0d82d433b" localSheetId="1" hidden="1">#REF!</definedName>
    <definedName name="_RIVa5bb79f2fe3143f0a32071e0d82d433b" hidden="1">#REF!</definedName>
    <definedName name="_RIVa6f2d66de21743dcb57b78c434e106c9" hidden="1">'Capital requirements'!$36:$36</definedName>
    <definedName name="_RIVa75c217480264fdbb7fdecf1e3260adb" hidden="1">'Capital requirements'!$30:$30</definedName>
    <definedName name="_RIVa81dc4d8c281429888721d2ccd37fe45" localSheetId="2" hidden="1">#REF!</definedName>
    <definedName name="_RIVa81dc4d8c281429888721d2ccd37fe45" localSheetId="3" hidden="1">#REF!</definedName>
    <definedName name="_RIVa81dc4d8c281429888721d2ccd37fe45" localSheetId="6" hidden="1">#REF!</definedName>
    <definedName name="_RIVa81dc4d8c281429888721d2ccd37fe45" localSheetId="1" hidden="1">#REF!</definedName>
    <definedName name="_RIVa81dc4d8c281429888721d2ccd37fe45" hidden="1">#REF!</definedName>
    <definedName name="_RIVa8bef4cddf2340918ebade82340be085" localSheetId="2" hidden="1">'[1]Table 9x'!#REF!</definedName>
    <definedName name="_RIVa8bef4cddf2340918ebade82340be085" localSheetId="3" hidden="1">'[1]Table 9x'!#REF!</definedName>
    <definedName name="_RIVa8bef4cddf2340918ebade82340be085" localSheetId="6" hidden="1">'[1]Table 9x'!#REF!</definedName>
    <definedName name="_RIVa8bef4cddf2340918ebade82340be085" localSheetId="1" hidden="1">'[1]Table 9x'!#REF!</definedName>
    <definedName name="_RIVa8bef4cddf2340918ebade82340be085" hidden="1">'[1]Table 9x'!#REF!</definedName>
    <definedName name="_RIVa90c5835033c40358af070cfdc50fd01" hidden="1">'Capital requirements'!$38:$38</definedName>
    <definedName name="_RIVaea28c99eda542a68db2f603f3f2c352" localSheetId="2" hidden="1">#REF!</definedName>
    <definedName name="_RIVaea28c99eda542a68db2f603f3f2c352" localSheetId="3" hidden="1">#REF!</definedName>
    <definedName name="_RIVaea28c99eda542a68db2f603f3f2c352" localSheetId="6" hidden="1">#REF!</definedName>
    <definedName name="_RIVaea28c99eda542a68db2f603f3f2c352" localSheetId="1" hidden="1">#REF!</definedName>
    <definedName name="_RIVaea28c99eda542a68db2f603f3f2c352" hidden="1">#REF!</definedName>
    <definedName name="_RIVaeb526b7108a40fb8b115281d3863d32" localSheetId="2" hidden="1">#REF!</definedName>
    <definedName name="_RIVaeb526b7108a40fb8b115281d3863d32" localSheetId="6" hidden="1">#REF!</definedName>
    <definedName name="_RIVaeb526b7108a40fb8b115281d3863d32" localSheetId="1" hidden="1">#REF!</definedName>
    <definedName name="_RIVaeb526b7108a40fb8b115281d3863d32" hidden="1">#REF!</definedName>
    <definedName name="_RIVaf3ff69463bb43cdad20a7cf4e6dd248" localSheetId="2" hidden="1">#REF!</definedName>
    <definedName name="_RIVaf3ff69463bb43cdad20a7cf4e6dd248" localSheetId="3" hidden="1">#REF!</definedName>
    <definedName name="_RIVaf3ff69463bb43cdad20a7cf4e6dd248" localSheetId="6" hidden="1">#REF!</definedName>
    <definedName name="_RIVaf3ff69463bb43cdad20a7cf4e6dd248" localSheetId="1" hidden="1">#REF!</definedName>
    <definedName name="_RIVaf3ff69463bb43cdad20a7cf4e6dd248" hidden="1">#REF!</definedName>
    <definedName name="_RIVb0758517bb06495a88372b2fb3f7f1a6" localSheetId="2" hidden="1">#REF!</definedName>
    <definedName name="_RIVb0758517bb06495a88372b2fb3f7f1a6" localSheetId="6" hidden="1">#REF!</definedName>
    <definedName name="_RIVb0758517bb06495a88372b2fb3f7f1a6" localSheetId="1" hidden="1">#REF!</definedName>
    <definedName name="_RIVb0758517bb06495a88372b2fb3f7f1a6" hidden="1">#REF!</definedName>
    <definedName name="_RIVb0cffc99bf1143e6866e9fa2f8ad62ea" hidden="1">'Capital requirements'!$28:$28</definedName>
    <definedName name="_RIVb2dc25535e3b43c4a8645bbcc4a1164e" localSheetId="2" hidden="1">#REF!</definedName>
    <definedName name="_RIVb2dc25535e3b43c4a8645bbcc4a1164e" localSheetId="6" hidden="1">#REF!</definedName>
    <definedName name="_RIVb2dc25535e3b43c4a8645bbcc4a1164e" localSheetId="1" hidden="1">#REF!</definedName>
    <definedName name="_RIVb2dc25535e3b43c4a8645bbcc4a1164e" hidden="1">#REF!</definedName>
    <definedName name="_RIVb36bde7fba1246d98ca74b8cb20ae1d9" localSheetId="2" hidden="1">#REF!</definedName>
    <definedName name="_RIVb36bde7fba1246d98ca74b8cb20ae1d9" localSheetId="6" hidden="1">#REF!</definedName>
    <definedName name="_RIVb36bde7fba1246d98ca74b8cb20ae1d9" localSheetId="1" hidden="1">#REF!</definedName>
    <definedName name="_RIVb36bde7fba1246d98ca74b8cb20ae1d9" hidden="1">#REF!</definedName>
    <definedName name="_RIVb40ef07254f14c558bf3844bc69b6c45" localSheetId="2" hidden="1">#REF!</definedName>
    <definedName name="_RIVb40ef07254f14c558bf3844bc69b6c45" localSheetId="3" hidden="1">#REF!</definedName>
    <definedName name="_RIVb40ef07254f14c558bf3844bc69b6c45" localSheetId="6" hidden="1">#REF!</definedName>
    <definedName name="_RIVb40ef07254f14c558bf3844bc69b6c45" localSheetId="1" hidden="1">#REF!</definedName>
    <definedName name="_RIVb40ef07254f14c558bf3844bc69b6c45" hidden="1">#REF!</definedName>
    <definedName name="_RIVb6ce0cf3c0e647eca2c744edfc5d0d13" localSheetId="2" hidden="1">#REF!</definedName>
    <definedName name="_RIVb6ce0cf3c0e647eca2c744edfc5d0d13" localSheetId="6" hidden="1">#REF!</definedName>
    <definedName name="_RIVb6ce0cf3c0e647eca2c744edfc5d0d13" localSheetId="1" hidden="1">#REF!</definedName>
    <definedName name="_RIVb6ce0cf3c0e647eca2c744edfc5d0d13" hidden="1">#REF!</definedName>
    <definedName name="_RIVb89e3908af154911b69a947dde362fbf" localSheetId="2" hidden="1">#REF!</definedName>
    <definedName name="_RIVb89e3908af154911b69a947dde362fbf" localSheetId="6" hidden="1">#REF!</definedName>
    <definedName name="_RIVb89e3908af154911b69a947dde362fbf" localSheetId="1" hidden="1">#REF!</definedName>
    <definedName name="_RIVb89e3908af154911b69a947dde362fbf" hidden="1">#REF!</definedName>
    <definedName name="_RIVb8ddc51c31de453e8be29999b61444ce" hidden="1">'Capital requirements'!$18:$18</definedName>
    <definedName name="_RIVba23efddaf54406583a4b68635c68329" localSheetId="2" hidden="1">'[1]Table 27x'!#REF!</definedName>
    <definedName name="_RIVba23efddaf54406583a4b68635c68329" localSheetId="3" hidden="1">'[1]Table 27x'!#REF!</definedName>
    <definedName name="_RIVba23efddaf54406583a4b68635c68329" localSheetId="6" hidden="1">'[1]Table 27x'!#REF!</definedName>
    <definedName name="_RIVba23efddaf54406583a4b68635c68329" localSheetId="1" hidden="1">'[1]Table 27x'!#REF!</definedName>
    <definedName name="_RIVba23efddaf54406583a4b68635c68329" hidden="1">'[1]Table 27x'!#REF!</definedName>
    <definedName name="_RIVbb49059e942b46d7b12d8461a36dff41" localSheetId="2" hidden="1">#REF!</definedName>
    <definedName name="_RIVbb49059e942b46d7b12d8461a36dff41" localSheetId="6" hidden="1">#REF!</definedName>
    <definedName name="_RIVbb49059e942b46d7b12d8461a36dff41" localSheetId="1" hidden="1">#REF!</definedName>
    <definedName name="_RIVbb49059e942b46d7b12d8461a36dff41" hidden="1">#REF!</definedName>
    <definedName name="_RIVbe08744f943a44839134e6403b7eec78" localSheetId="2" hidden="1">#REF!</definedName>
    <definedName name="_RIVbe08744f943a44839134e6403b7eec78" localSheetId="6" hidden="1">#REF!</definedName>
    <definedName name="_RIVbe08744f943a44839134e6403b7eec78" localSheetId="1" hidden="1">#REF!</definedName>
    <definedName name="_RIVbe08744f943a44839134e6403b7eec78" hidden="1">#REF!</definedName>
    <definedName name="_RIVbe1356db4d984c40ad798d5f8ac70198" localSheetId="2" hidden="1">'[1]Table 14Ax'!#REF!</definedName>
    <definedName name="_RIVbe1356db4d984c40ad798d5f8ac70198" localSheetId="3" hidden="1">'[1]Table 14Ax'!#REF!</definedName>
    <definedName name="_RIVbe1356db4d984c40ad798d5f8ac70198" localSheetId="6" hidden="1">'[1]Table 14Ax'!#REF!</definedName>
    <definedName name="_RIVbe1356db4d984c40ad798d5f8ac70198" localSheetId="1" hidden="1">'[1]Table 14Ax'!#REF!</definedName>
    <definedName name="_RIVbe1356db4d984c40ad798d5f8ac70198" hidden="1">'[1]Table 14Ax'!#REF!</definedName>
    <definedName name="_RIVbebaacb27820484e831ed561a8ff102b" localSheetId="2" hidden="1">#REF!</definedName>
    <definedName name="_RIVbebaacb27820484e831ed561a8ff102b" localSheetId="3" hidden="1">#REF!</definedName>
    <definedName name="_RIVbebaacb27820484e831ed561a8ff102b" localSheetId="6" hidden="1">#REF!</definedName>
    <definedName name="_RIVbebaacb27820484e831ed561a8ff102b" localSheetId="1" hidden="1">#REF!</definedName>
    <definedName name="_RIVbebaacb27820484e831ed561a8ff102b" hidden="1">#REF!</definedName>
    <definedName name="_RIVbf3779f52f4149bc8318b703a4a8a265" localSheetId="2" hidden="1">#REF!</definedName>
    <definedName name="_RIVbf3779f52f4149bc8318b703a4a8a265" localSheetId="3" hidden="1">#REF!</definedName>
    <definedName name="_RIVbf3779f52f4149bc8318b703a4a8a265" localSheetId="6" hidden="1">#REF!</definedName>
    <definedName name="_RIVbf3779f52f4149bc8318b703a4a8a265" localSheetId="1" hidden="1">#REF!</definedName>
    <definedName name="_RIVbf3779f52f4149bc8318b703a4a8a265" hidden="1">#REF!</definedName>
    <definedName name="_RIVbfde4b908482471289a365cd60dd6409" localSheetId="2" hidden="1">#REF!</definedName>
    <definedName name="_RIVbfde4b908482471289a365cd60dd6409" localSheetId="6" hidden="1">#REF!</definedName>
    <definedName name="_RIVbfde4b908482471289a365cd60dd6409" localSheetId="1" hidden="1">#REF!</definedName>
    <definedName name="_RIVbfde4b908482471289a365cd60dd6409" hidden="1">#REF!</definedName>
    <definedName name="_RIVc058d2e1a77c41688b859de6c2481af4" localSheetId="2" hidden="1">#REF!</definedName>
    <definedName name="_RIVc058d2e1a77c41688b859de6c2481af4" localSheetId="6" hidden="1">#REF!</definedName>
    <definedName name="_RIVc058d2e1a77c41688b859de6c2481af4" localSheetId="1" hidden="1">#REF!</definedName>
    <definedName name="_RIVc058d2e1a77c41688b859de6c2481af4" hidden="1">#REF!</definedName>
    <definedName name="_RIVc26fa7111de8436695379f194aa6690d" localSheetId="2" hidden="1">#REF!</definedName>
    <definedName name="_RIVc26fa7111de8436695379f194aa6690d" localSheetId="6" hidden="1">#REF!</definedName>
    <definedName name="_RIVc26fa7111de8436695379f194aa6690d" localSheetId="1" hidden="1">#REF!</definedName>
    <definedName name="_RIVc26fa7111de8436695379f194aa6690d" hidden="1">#REF!</definedName>
    <definedName name="_RIVc2b6d67362d64686962f1f5a400179c1" localSheetId="2" hidden="1">#REF!</definedName>
    <definedName name="_RIVc2b6d67362d64686962f1f5a400179c1" localSheetId="6" hidden="1">#REF!</definedName>
    <definedName name="_RIVc2b6d67362d64686962f1f5a400179c1" localSheetId="1" hidden="1">#REF!</definedName>
    <definedName name="_RIVc2b6d67362d64686962f1f5a400179c1" hidden="1">#REF!</definedName>
    <definedName name="_RIVc3129395e9e04655a4d82de2cd2aa484" localSheetId="2" hidden="1">#REF!</definedName>
    <definedName name="_RIVc3129395e9e04655a4d82de2cd2aa484" localSheetId="6" hidden="1">#REF!</definedName>
    <definedName name="_RIVc3129395e9e04655a4d82de2cd2aa484" localSheetId="1" hidden="1">#REF!</definedName>
    <definedName name="_RIVc3129395e9e04655a4d82de2cd2aa484" hidden="1">#REF!</definedName>
    <definedName name="_RIVc3b9e5a842ec4a65a96593a572c1448c" localSheetId="2" hidden="1">#REF!</definedName>
    <definedName name="_RIVc3b9e5a842ec4a65a96593a572c1448c" localSheetId="6" hidden="1">#REF!</definedName>
    <definedName name="_RIVc3b9e5a842ec4a65a96593a572c1448c" localSheetId="1" hidden="1">#REF!</definedName>
    <definedName name="_RIVc3b9e5a842ec4a65a96593a572c1448c" hidden="1">#REF!</definedName>
    <definedName name="_RIVc442f2ecf5cb486d8f90a4acd1cfbefd" localSheetId="2" hidden="1">#REF!</definedName>
    <definedName name="_RIVc442f2ecf5cb486d8f90a4acd1cfbefd" localSheetId="6" hidden="1">#REF!</definedName>
    <definedName name="_RIVc442f2ecf5cb486d8f90a4acd1cfbefd" localSheetId="1" hidden="1">#REF!</definedName>
    <definedName name="_RIVc442f2ecf5cb486d8f90a4acd1cfbefd" hidden="1">#REF!</definedName>
    <definedName name="_RIVc548fc2c1a1a46a1a818004413e5694c" hidden="1">'Capital requirements'!$25:$25</definedName>
    <definedName name="_RIVc6479872241849f69edb4c268c3aa2f3" localSheetId="2" hidden="1">'[1]Table 14Ax'!#REF!</definedName>
    <definedName name="_RIVc6479872241849f69edb4c268c3aa2f3" localSheetId="3" hidden="1">'[1]Table 14Ax'!#REF!</definedName>
    <definedName name="_RIVc6479872241849f69edb4c268c3aa2f3" localSheetId="6" hidden="1">'[1]Table 14Ax'!#REF!</definedName>
    <definedName name="_RIVc6479872241849f69edb4c268c3aa2f3" localSheetId="1" hidden="1">'[1]Table 14Ax'!#REF!</definedName>
    <definedName name="_RIVc6479872241849f69edb4c268c3aa2f3" hidden="1">'[1]Table 14Ax'!#REF!</definedName>
    <definedName name="_RIVc69673c5627147e9a383e9595ba4bb37" localSheetId="2" hidden="1">#REF!</definedName>
    <definedName name="_RIVc69673c5627147e9a383e9595ba4bb37" localSheetId="6" hidden="1">#REF!</definedName>
    <definedName name="_RIVc69673c5627147e9a383e9595ba4bb37" localSheetId="1" hidden="1">#REF!</definedName>
    <definedName name="_RIVc69673c5627147e9a383e9595ba4bb37" hidden="1">#REF!</definedName>
    <definedName name="_RIVc923accf65444631a522b86af4651c8f" localSheetId="2" hidden="1">#REF!</definedName>
    <definedName name="_RIVc923accf65444631a522b86af4651c8f" localSheetId="3" hidden="1">#REF!</definedName>
    <definedName name="_RIVc923accf65444631a522b86af4651c8f" localSheetId="6" hidden="1">#REF!</definedName>
    <definedName name="_RIVc923accf65444631a522b86af4651c8f" localSheetId="1" hidden="1">#REF!</definedName>
    <definedName name="_RIVc923accf65444631a522b86af4651c8f" hidden="1">#REF!</definedName>
    <definedName name="_RIVcc7a9643812148869e918261425a3423" localSheetId="2" hidden="1">#REF!</definedName>
    <definedName name="_RIVcc7a9643812148869e918261425a3423" localSheetId="3" hidden="1">#REF!</definedName>
    <definedName name="_RIVcc7a9643812148869e918261425a3423" localSheetId="6" hidden="1">#REF!</definedName>
    <definedName name="_RIVcc7a9643812148869e918261425a3423" localSheetId="1" hidden="1">#REF!</definedName>
    <definedName name="_RIVcc7a9643812148869e918261425a3423" hidden="1">#REF!</definedName>
    <definedName name="_RIVce71e92c3f26426bb5e5fbaff6f0813a" localSheetId="2" hidden="1">#REF!</definedName>
    <definedName name="_RIVce71e92c3f26426bb5e5fbaff6f0813a" localSheetId="6" hidden="1">#REF!</definedName>
    <definedName name="_RIVce71e92c3f26426bb5e5fbaff6f0813a" localSheetId="1" hidden="1">#REF!</definedName>
    <definedName name="_RIVce71e92c3f26426bb5e5fbaff6f0813a" hidden="1">#REF!</definedName>
    <definedName name="_RIVd294fd7d88204f7c89bd9d55b8de4e7b" hidden="1">'Capital requirements'!$40:$40</definedName>
    <definedName name="_RIVd60edf5d4f04427ba73f4ac4ff94675b" localSheetId="2" hidden="1">#REF!</definedName>
    <definedName name="_RIVd60edf5d4f04427ba73f4ac4ff94675b" localSheetId="3" hidden="1">#REF!</definedName>
    <definedName name="_RIVd60edf5d4f04427ba73f4ac4ff94675b" localSheetId="6" hidden="1">#REF!</definedName>
    <definedName name="_RIVd60edf5d4f04427ba73f4ac4ff94675b" localSheetId="1" hidden="1">#REF!</definedName>
    <definedName name="_RIVd60edf5d4f04427ba73f4ac4ff94675b" hidden="1">#REF!</definedName>
    <definedName name="_RIVd7b2a215ebef4e78b5152eb239aa6e1d" hidden="1">'Capital requirements'!$29:$29</definedName>
    <definedName name="_RIVd879de0d893d4099979ba455fd71dee0" localSheetId="2" hidden="1">#REF!</definedName>
    <definedName name="_RIVd879de0d893d4099979ba455fd71dee0" localSheetId="6" hidden="1">#REF!</definedName>
    <definedName name="_RIVd879de0d893d4099979ba455fd71dee0" localSheetId="1" hidden="1">#REF!</definedName>
    <definedName name="_RIVd879de0d893d4099979ba455fd71dee0" hidden="1">#REF!</definedName>
    <definedName name="_RIVdeef87af45c345bfaa6ca156ee322073" localSheetId="2" hidden="1">#REF!</definedName>
    <definedName name="_RIVdeef87af45c345bfaa6ca156ee322073" localSheetId="3" hidden="1">#REF!</definedName>
    <definedName name="_RIVdeef87af45c345bfaa6ca156ee322073" localSheetId="6" hidden="1">#REF!</definedName>
    <definedName name="_RIVdeef87af45c345bfaa6ca156ee322073" localSheetId="1" hidden="1">#REF!</definedName>
    <definedName name="_RIVdeef87af45c345bfaa6ca156ee322073" hidden="1">#REF!</definedName>
    <definedName name="_RIVe0415624cbae41029d093a4edbe25eaa" localSheetId="2" hidden="1">#REF!</definedName>
    <definedName name="_RIVe0415624cbae41029d093a4edbe25eaa" localSheetId="3" hidden="1">#REF!</definedName>
    <definedName name="_RIVe0415624cbae41029d093a4edbe25eaa" localSheetId="6" hidden="1">#REF!</definedName>
    <definedName name="_RIVe0415624cbae41029d093a4edbe25eaa" localSheetId="1" hidden="1">#REF!</definedName>
    <definedName name="_RIVe0415624cbae41029d093a4edbe25eaa" hidden="1">#REF!</definedName>
    <definedName name="_RIVe12e7fe7aaff47bb8446d445b5276006" hidden="1">'Capital requirements'!$B:$B</definedName>
    <definedName name="_RIVe2cc64cd53214dadae1351ec5ae6ee07" localSheetId="2" hidden="1">'[1]Table 14Ax'!#REF!</definedName>
    <definedName name="_RIVe2cc64cd53214dadae1351ec5ae6ee07" localSheetId="3" hidden="1">'[1]Table 14Ax'!#REF!</definedName>
    <definedName name="_RIVe2cc64cd53214dadae1351ec5ae6ee07" localSheetId="6" hidden="1">'[1]Table 14Ax'!#REF!</definedName>
    <definedName name="_RIVe2cc64cd53214dadae1351ec5ae6ee07" localSheetId="1" hidden="1">'[1]Table 14Ax'!#REF!</definedName>
    <definedName name="_RIVe2cc64cd53214dadae1351ec5ae6ee07" hidden="1">'[1]Table 14Ax'!#REF!</definedName>
    <definedName name="_RIVe66a1c1ef597484893e078f26748590e" hidden="1">'Capital requirements'!$D:$D</definedName>
    <definedName name="_RIVe7874d51702443a18723ab93525fa739" localSheetId="2" hidden="1">#REF!</definedName>
    <definedName name="_RIVe7874d51702443a18723ab93525fa739" localSheetId="3" hidden="1">#REF!</definedName>
    <definedName name="_RIVe7874d51702443a18723ab93525fa739" localSheetId="6" hidden="1">#REF!</definedName>
    <definedName name="_RIVe7874d51702443a18723ab93525fa739" localSheetId="1" hidden="1">#REF!</definedName>
    <definedName name="_RIVe7874d51702443a18723ab93525fa739" hidden="1">#REF!</definedName>
    <definedName name="_RIVe7a43b8b458d446285691b7daa3e80f9" localSheetId="2" hidden="1">#REF!</definedName>
    <definedName name="_RIVe7a43b8b458d446285691b7daa3e80f9" localSheetId="3" hidden="1">#REF!</definedName>
    <definedName name="_RIVe7a43b8b458d446285691b7daa3e80f9" localSheetId="6" hidden="1">#REF!</definedName>
    <definedName name="_RIVe7a43b8b458d446285691b7daa3e80f9" localSheetId="1" hidden="1">#REF!</definedName>
    <definedName name="_RIVe7a43b8b458d446285691b7daa3e80f9" hidden="1">#REF!</definedName>
    <definedName name="_RIVe87b4db318d84b428adf4a725177f063" localSheetId="2" hidden="1">#REF!</definedName>
    <definedName name="_RIVe87b4db318d84b428adf4a725177f063" localSheetId="6" hidden="1">#REF!</definedName>
    <definedName name="_RIVe87b4db318d84b428adf4a725177f063" localSheetId="1" hidden="1">#REF!</definedName>
    <definedName name="_RIVe87b4db318d84b428adf4a725177f063" hidden="1">#REF!</definedName>
    <definedName name="_RIVe9ccd27172a54b539044e20f99dc1700" localSheetId="2" hidden="1">#REF!</definedName>
    <definedName name="_RIVe9ccd27172a54b539044e20f99dc1700" localSheetId="6" hidden="1">#REF!</definedName>
    <definedName name="_RIVe9ccd27172a54b539044e20f99dc1700" localSheetId="1" hidden="1">#REF!</definedName>
    <definedName name="_RIVe9ccd27172a54b539044e20f99dc1700" hidden="1">#REF!</definedName>
    <definedName name="_RIVe9fd17bb7b5b4616842eb11eb970dc11" localSheetId="2" hidden="1">'[1]Table 27x'!#REF!</definedName>
    <definedName name="_RIVe9fd17bb7b5b4616842eb11eb970dc11" localSheetId="3" hidden="1">'[1]Table 27x'!#REF!</definedName>
    <definedName name="_RIVe9fd17bb7b5b4616842eb11eb970dc11" localSheetId="6" hidden="1">'[1]Table 27x'!#REF!</definedName>
    <definedName name="_RIVe9fd17bb7b5b4616842eb11eb970dc11" localSheetId="1" hidden="1">'[1]Table 27x'!#REF!</definedName>
    <definedName name="_RIVe9fd17bb7b5b4616842eb11eb970dc11" hidden="1">'[1]Table 27x'!#REF!</definedName>
    <definedName name="_RIVea5b3e4f5dd94ce6a8ca96b2ffc1a86e" hidden="1">'Capital requirements'!$22:$22</definedName>
    <definedName name="_RIVeb01871fadc64992904fb95f0343ceee" localSheetId="2" hidden="1">#REF!</definedName>
    <definedName name="_RIVeb01871fadc64992904fb95f0343ceee" localSheetId="6" hidden="1">#REF!</definedName>
    <definedName name="_RIVeb01871fadc64992904fb95f0343ceee" localSheetId="1" hidden="1">#REF!</definedName>
    <definedName name="_RIVeb01871fadc64992904fb95f0343ceee" hidden="1">#REF!</definedName>
    <definedName name="_RIVeb22fd17b3794e359dba1b02ecd52bb8" localSheetId="2" hidden="1">#REF!</definedName>
    <definedName name="_RIVeb22fd17b3794e359dba1b02ecd52bb8" localSheetId="6" hidden="1">#REF!</definedName>
    <definedName name="_RIVeb22fd17b3794e359dba1b02ecd52bb8" localSheetId="1" hidden="1">#REF!</definedName>
    <definedName name="_RIVeb22fd17b3794e359dba1b02ecd52bb8" hidden="1">#REF!</definedName>
    <definedName name="_RIVeb60b7e7353e4e13a1b3f05272209683" localSheetId="2" hidden="1">#REF!</definedName>
    <definedName name="_RIVeb60b7e7353e4e13a1b3f05272209683" localSheetId="3" hidden="1">#REF!</definedName>
    <definedName name="_RIVeb60b7e7353e4e13a1b3f05272209683" localSheetId="6" hidden="1">#REF!</definedName>
    <definedName name="_RIVeb60b7e7353e4e13a1b3f05272209683" localSheetId="1" hidden="1">#REF!</definedName>
    <definedName name="_RIVeb60b7e7353e4e13a1b3f05272209683" hidden="1">#REF!</definedName>
    <definedName name="_RIVebc3c63163ee43cab734f454f5b290d8" hidden="1">'Capital requirements'!$12:$12</definedName>
    <definedName name="_RIVec8ed3c5844741469d699c80d10891fc" localSheetId="2" hidden="1">#REF!</definedName>
    <definedName name="_RIVec8ed3c5844741469d699c80d10891fc" localSheetId="6" hidden="1">#REF!</definedName>
    <definedName name="_RIVec8ed3c5844741469d699c80d10891fc" localSheetId="1" hidden="1">#REF!</definedName>
    <definedName name="_RIVec8ed3c5844741469d699c80d10891fc" hidden="1">#REF!</definedName>
    <definedName name="_RIVec90ef07ba5f4ed883784cbb47a1e15a" localSheetId="2" hidden="1">#REF!</definedName>
    <definedName name="_RIVec90ef07ba5f4ed883784cbb47a1e15a" localSheetId="6" hidden="1">#REF!</definedName>
    <definedName name="_RIVec90ef07ba5f4ed883784cbb47a1e15a" localSheetId="1" hidden="1">#REF!</definedName>
    <definedName name="_RIVec90ef07ba5f4ed883784cbb47a1e15a" hidden="1">#REF!</definedName>
    <definedName name="_RIVefa32f3d907644e88bb001ebaf7c5a78" localSheetId="2" hidden="1">#REF!</definedName>
    <definedName name="_RIVefa32f3d907644e88bb001ebaf7c5a78" localSheetId="6" hidden="1">#REF!</definedName>
    <definedName name="_RIVefa32f3d907644e88bb001ebaf7c5a78" localSheetId="1" hidden="1">#REF!</definedName>
    <definedName name="_RIVefa32f3d907644e88bb001ebaf7c5a78" hidden="1">#REF!</definedName>
    <definedName name="_RIVf11cd329d0814d5398ecfd5dec04c2ce" hidden="1">'Capital requirements'!$14:$14</definedName>
    <definedName name="_RIVf3d3928afdf6414c8f9f6aab1778ddfe" localSheetId="2" hidden="1">#REF!</definedName>
    <definedName name="_RIVf3d3928afdf6414c8f9f6aab1778ddfe" localSheetId="6" hidden="1">#REF!</definedName>
    <definedName name="_RIVf3d3928afdf6414c8f9f6aab1778ddfe" localSheetId="1" hidden="1">#REF!</definedName>
    <definedName name="_RIVf3d3928afdf6414c8f9f6aab1778ddfe" hidden="1">#REF!</definedName>
    <definedName name="_RIVf464406f71a34735bc8e9f7fa1ccdfd4" localSheetId="2" hidden="1">#REF!</definedName>
    <definedName name="_RIVf464406f71a34735bc8e9f7fa1ccdfd4" localSheetId="3" hidden="1">#REF!</definedName>
    <definedName name="_RIVf464406f71a34735bc8e9f7fa1ccdfd4" localSheetId="6" hidden="1">#REF!</definedName>
    <definedName name="_RIVf464406f71a34735bc8e9f7fa1ccdfd4" localSheetId="1" hidden="1">#REF!</definedName>
    <definedName name="_RIVf464406f71a34735bc8e9f7fa1ccdfd4" hidden="1">#REF!</definedName>
    <definedName name="_RIVf47c3d22cc194cb3904e8e1d2627be19" localSheetId="2" hidden="1">#REF!</definedName>
    <definedName name="_RIVf47c3d22cc194cb3904e8e1d2627be19" localSheetId="3" hidden="1">#REF!</definedName>
    <definedName name="_RIVf47c3d22cc194cb3904e8e1d2627be19" localSheetId="6" hidden="1">#REF!</definedName>
    <definedName name="_RIVf47c3d22cc194cb3904e8e1d2627be19" localSheetId="1" hidden="1">#REF!</definedName>
    <definedName name="_RIVf47c3d22cc194cb3904e8e1d2627be19" hidden="1">#REF!</definedName>
    <definedName name="_RIVf4dc30e0bdb84b558aa1df8e0e3310b9" localSheetId="2" hidden="1">#REF!</definedName>
    <definedName name="_RIVf4dc30e0bdb84b558aa1df8e0e3310b9" localSheetId="6" hidden="1">#REF!</definedName>
    <definedName name="_RIVf4dc30e0bdb84b558aa1df8e0e3310b9" localSheetId="1" hidden="1">#REF!</definedName>
    <definedName name="_RIVf4dc30e0bdb84b558aa1df8e0e3310b9" hidden="1">#REF!</definedName>
    <definedName name="_RIVf69802a45c9d48e7b53b567f61a7cdbb" localSheetId="2" hidden="1">#REF!</definedName>
    <definedName name="_RIVf69802a45c9d48e7b53b567f61a7cdbb" localSheetId="3" hidden="1">#REF!</definedName>
    <definedName name="_RIVf69802a45c9d48e7b53b567f61a7cdbb" localSheetId="6" hidden="1">#REF!</definedName>
    <definedName name="_RIVf69802a45c9d48e7b53b567f61a7cdbb" localSheetId="1" hidden="1">#REF!</definedName>
    <definedName name="_RIVf69802a45c9d48e7b53b567f61a7cdbb" hidden="1">#REF!</definedName>
    <definedName name="_RIVf715ead1e773432193efcba42479c98f" localSheetId="2" hidden="1">#REF!</definedName>
    <definedName name="_RIVf715ead1e773432193efcba42479c98f" localSheetId="6" hidden="1">#REF!</definedName>
    <definedName name="_RIVf715ead1e773432193efcba42479c98f" localSheetId="1" hidden="1">#REF!</definedName>
    <definedName name="_RIVf715ead1e773432193efcba42479c98f" hidden="1">#REF!</definedName>
    <definedName name="_RIVf8c1524cab5e4a929924cf7e83a503ae" localSheetId="2" hidden="1">#REF!</definedName>
    <definedName name="_RIVf8c1524cab5e4a929924cf7e83a503ae" localSheetId="3" hidden="1">#REF!</definedName>
    <definedName name="_RIVf8c1524cab5e4a929924cf7e83a503ae" localSheetId="6" hidden="1">#REF!</definedName>
    <definedName name="_RIVf8c1524cab5e4a929924cf7e83a503ae" localSheetId="1" hidden="1">#REF!</definedName>
    <definedName name="_RIVf8c1524cab5e4a929924cf7e83a503ae" hidden="1">#REF!</definedName>
    <definedName name="_RIVfc1aff526f5e4f888b97864f469b5529" localSheetId="2" hidden="1">'[1]Table 7x'!#REF!</definedName>
    <definedName name="_RIVfc1aff526f5e4f888b97864f469b5529" localSheetId="3" hidden="1">'[1]Table 7x'!#REF!</definedName>
    <definedName name="_RIVfc1aff526f5e4f888b97864f469b5529" localSheetId="6" hidden="1">'[1]Table 7x'!#REF!</definedName>
    <definedName name="_RIVfc1aff526f5e4f888b97864f469b5529" localSheetId="1" hidden="1">'[1]Table 7x'!#REF!</definedName>
    <definedName name="_RIVfc1aff526f5e4f888b97864f469b5529" hidden="1">'[1]Table 7x'!#REF!</definedName>
    <definedName name="_RIVfc9e19c2fadc4daeae1eff8027d904e0" hidden="1">'Capital requirements'!$15:$15</definedName>
    <definedName name="_RIVfd4e7d33ad4a41938461e0c5c3b6f5bf" localSheetId="2" hidden="1">#REF!</definedName>
    <definedName name="_RIVfd4e7d33ad4a41938461e0c5c3b6f5bf" localSheetId="6" hidden="1">#REF!</definedName>
    <definedName name="_RIVfd4e7d33ad4a41938461e0c5c3b6f5bf" localSheetId="1" hidden="1">#REF!</definedName>
    <definedName name="_RIVfd4e7d33ad4a41938461e0c5c3b6f5bf" hidden="1">#REF!</definedName>
    <definedName name="_RIVfec04f6d03334d2db23447e72eb91406" localSheetId="2" hidden="1">#REF!</definedName>
    <definedName name="_RIVfec04f6d03334d2db23447e72eb91406" localSheetId="3" hidden="1">#REF!</definedName>
    <definedName name="_RIVfec04f6d03334d2db23447e72eb91406" localSheetId="6" hidden="1">#REF!</definedName>
    <definedName name="_RIVfec04f6d03334d2db23447e72eb91406" localSheetId="1" hidden="1">#REF!</definedName>
    <definedName name="_RIVfec04f6d03334d2db23447e72eb91406" hidden="1">#REF!</definedName>
    <definedName name="_RIVfed803ab9be844cea2190df07d872d93" localSheetId="2" hidden="1">'[1]Table 14Ax'!#REF!</definedName>
    <definedName name="_RIVfed803ab9be844cea2190df07d872d93" localSheetId="3" hidden="1">'[1]Table 14Ax'!#REF!</definedName>
    <definedName name="_RIVfed803ab9be844cea2190df07d872d93" localSheetId="6" hidden="1">'[1]Table 14Ax'!#REF!</definedName>
    <definedName name="_RIVfed803ab9be844cea2190df07d872d93" localSheetId="1" hidden="1">'[1]Table 14Ax'!#REF!</definedName>
    <definedName name="_RIVfed803ab9be844cea2190df07d872d93" hidden="1">'[1]Table 14Ax'!#REF!</definedName>
    <definedName name="BoS_Capital_requirements" localSheetId="2">#REF!</definedName>
    <definedName name="BoS_Capital_requirements" localSheetId="6">#REF!</definedName>
    <definedName name="BoS_Capital_requirements" localSheetId="1">#REF!</definedName>
    <definedName name="BoS_Capital_requirements">#REF!</definedName>
    <definedName name="BoS_CCyB" localSheetId="2">#REF!</definedName>
    <definedName name="BoS_CCyB" localSheetId="6">#REF!</definedName>
    <definedName name="BoS_CCyB" localSheetId="1">#REF!</definedName>
    <definedName name="BoS_CCyB">#REF!</definedName>
    <definedName name="BoS_CRE" localSheetId="2">#REF!</definedName>
    <definedName name="BoS_CRE" localSheetId="6">#REF!</definedName>
    <definedName name="BoS_CRE" localSheetId="1">#REF!</definedName>
    <definedName name="BoS_CRE">#REF!</definedName>
    <definedName name="BoS_CRM" localSheetId="2">#REF!</definedName>
    <definedName name="BoS_CRM" localSheetId="6">#REF!</definedName>
    <definedName name="BoS_CRM" localSheetId="1">#REF!</definedName>
    <definedName name="BoS_CRM">#REF!</definedName>
    <definedName name="BoS_Leverage_ratio" localSheetId="2">#REF!</definedName>
    <definedName name="BoS_Leverage_ratio" localSheetId="6">#REF!</definedName>
    <definedName name="BoS_Leverage_ratio" localSheetId="1">#REF!</definedName>
    <definedName name="BoS_Leverage_ratio">#REF!</definedName>
    <definedName name="BoS_Own_funds" localSheetId="2">#REF!</definedName>
    <definedName name="BoS_Own_funds" localSheetId="6">#REF!</definedName>
    <definedName name="BoS_Own_funds" localSheetId="1">#REF!</definedName>
    <definedName name="BoS_Own_funds">#REF!</definedName>
    <definedName name="BoS_Past_due" localSheetId="2">#REF!</definedName>
    <definedName name="BoS_Past_due" localSheetId="6">#REF!</definedName>
    <definedName name="BoS_Past_due" localSheetId="1">#REF!</definedName>
    <definedName name="BoS_Past_due">#REF!</definedName>
    <definedName name="BoS_SCR" localSheetId="2">#REF!</definedName>
    <definedName name="BoS_SCR" localSheetId="6">#REF!</definedName>
    <definedName name="BoS_SCR" localSheetId="1">#REF!</definedName>
    <definedName name="BoS_SCR">#REF!</definedName>
    <definedName name="Contents">Contents!$A$1</definedName>
    <definedName name="LB_Capital_requirements" localSheetId="2">'Capital requirements'!#REF!</definedName>
    <definedName name="LB_Capital_requirements" localSheetId="6">'Capital requirements'!#REF!</definedName>
    <definedName name="LB_Capital_requirements" localSheetId="1">'Capital requirements'!#REF!</definedName>
    <definedName name="LB_Capital_requirements">'Capital requirements'!#REF!</definedName>
    <definedName name="LB_CCyB" localSheetId="2">#REF!</definedName>
    <definedName name="LB_CCyB" localSheetId="6">#REF!</definedName>
    <definedName name="LB_CCyB" localSheetId="1">#REF!</definedName>
    <definedName name="LB_CCyB">#REF!</definedName>
    <definedName name="LB_CRE" localSheetId="2">#REF!</definedName>
    <definedName name="LB_CRE" localSheetId="6">#REF!</definedName>
    <definedName name="LB_CRE" localSheetId="1">#REF!</definedName>
    <definedName name="LB_CRE">#REF!</definedName>
    <definedName name="LB_CRM">'Credit risk mitigation'!$A$1</definedName>
    <definedName name="LB_Leverage_ratio">'Leverage ratio'!$A$1</definedName>
    <definedName name="LB_Own_funds">'Own funds disclosure'!$A$1</definedName>
    <definedName name="LB_Past_due" localSheetId="2">#REF!</definedName>
    <definedName name="LB_Past_due" localSheetId="6">#REF!</definedName>
    <definedName name="LB_Past_due" localSheetId="1">#REF!</definedName>
    <definedName name="LB_Past_due">#REF!</definedName>
    <definedName name="LB_SCR" localSheetId="2">#REF!</definedName>
    <definedName name="LB_SCR" localSheetId="6">#REF!</definedName>
    <definedName name="LB_SCR" localSheetId="1">#REF!</definedName>
    <definedName name="LB_SCR">#REF!</definedName>
    <definedName name="_xlnm.Print_Area" localSheetId="5">'Capital requirements'!$B$2:$L$44</definedName>
    <definedName name="_xlnm.Print_Area" localSheetId="6">'Credit quality of exposures'!$B$2:$N$140</definedName>
    <definedName name="_xlnm.Print_Area" localSheetId="7">'Credit risk mitigation'!$B$2:$M$95</definedName>
    <definedName name="_xlnm.Print_Area" localSheetId="4">'Key Ratios'!$B$2:$N$36</definedName>
  </definedNames>
  <calcPr calcId="162913" calcMode="manual"/>
  <customWorkbookViews>
    <customWorkbookView name="Kyselova, Andrea (Group Finance) - Personal View" guid="{FBB4AFED-AF83-40C1-AEBE-D1B361E89DDB}" mergeInterval="0" personalView="1" maximized="1" windowWidth="1350" windowHeight="523" tabRatio="591" activeSheetId="9"/>
    <customWorkbookView name="413845 - Personal View" guid="{68EBE772-AFDA-4EA0-AE37-C31FFC283BC0}" mergeInterval="0" personalView="1" maximized="1" windowWidth="1280" windowHeight="758" tabRatio="591" activeSheetId="5"/>
  </customWorkbookViews>
</workbook>
</file>

<file path=xl/calcChain.xml><?xml version="1.0" encoding="utf-8"?>
<calcChain xmlns="http://schemas.openxmlformats.org/spreadsheetml/2006/main">
  <c r="D43" i="6" l="1"/>
  <c r="I19" i="5" l="1"/>
  <c r="I12" i="5"/>
  <c r="K12" i="6" l="1"/>
  <c r="F42" i="5" l="1"/>
  <c r="F36" i="5"/>
  <c r="F40" i="5"/>
  <c r="F38" i="5"/>
  <c r="F32" i="5"/>
  <c r="F31" i="5"/>
  <c r="F30" i="5"/>
  <c r="F29" i="5"/>
  <c r="F21" i="5"/>
  <c r="K40" i="5"/>
  <c r="K38" i="5"/>
  <c r="K32" i="5"/>
  <c r="K31" i="5"/>
  <c r="K30" i="5"/>
  <c r="K29" i="5"/>
  <c r="K21" i="5"/>
  <c r="K42" i="5"/>
  <c r="K36" i="5"/>
  <c r="I39" i="5"/>
  <c r="I37" i="5" s="1"/>
  <c r="K37" i="5" s="1"/>
  <c r="K39" i="5" l="1"/>
  <c r="D37" i="5"/>
  <c r="F37" i="5" s="1"/>
  <c r="F39" i="5"/>
  <c r="F28" i="5"/>
  <c r="F41" i="5" l="1"/>
  <c r="K28" i="5" l="1"/>
  <c r="K18" i="5"/>
  <c r="K24" i="5" l="1"/>
  <c r="K16" i="5"/>
  <c r="K35" i="5"/>
  <c r="K15" i="5" l="1"/>
  <c r="K26" i="5"/>
  <c r="K17" i="5"/>
  <c r="K23" i="5"/>
  <c r="K14" i="5"/>
  <c r="K34" i="5"/>
  <c r="K41" i="5"/>
  <c r="K27" i="5"/>
  <c r="K22" i="5"/>
  <c r="K25" i="5"/>
  <c r="K33" i="5" l="1"/>
  <c r="K13" i="5" l="1"/>
  <c r="K20" i="5"/>
  <c r="K19" i="5"/>
  <c r="K12" i="5" l="1"/>
  <c r="I43" i="5"/>
  <c r="K43" i="5" s="1"/>
  <c r="F18" i="5" l="1"/>
  <c r="F24" i="5" l="1"/>
  <c r="F16" i="5"/>
  <c r="F35" i="5"/>
  <c r="F15" i="5" l="1"/>
  <c r="F23" i="5"/>
  <c r="F17" i="5"/>
  <c r="F26" i="5"/>
  <c r="F14" i="5"/>
  <c r="F34" i="5"/>
  <c r="F27" i="5"/>
  <c r="F22" i="5"/>
  <c r="F25" i="5"/>
  <c r="F13" i="5" l="1"/>
  <c r="D12" i="5"/>
  <c r="F33" i="5"/>
  <c r="F12" i="5" l="1"/>
  <c r="F20" i="5"/>
  <c r="D19" i="5"/>
  <c r="F19" i="5" s="1"/>
  <c r="D43" i="5" l="1"/>
  <c r="F43" i="5" s="1"/>
  <c r="G43" i="6" l="1"/>
  <c r="F43" i="6"/>
  <c r="E43" i="6"/>
  <c r="E16" i="6"/>
  <c r="G25" i="6" l="1"/>
  <c r="F25" i="6"/>
  <c r="E15" i="6"/>
  <c r="E25" i="6" s="1"/>
  <c r="D16" i="6"/>
  <c r="C43" i="6" l="1"/>
  <c r="F44" i="6"/>
  <c r="G44" i="6"/>
  <c r="D15" i="6"/>
  <c r="E44" i="6"/>
  <c r="D25" i="6" l="1"/>
  <c r="C15" i="6"/>
  <c r="C25" i="6" l="1"/>
  <c r="C44" i="6" s="1"/>
  <c r="D44" i="6"/>
</calcChain>
</file>

<file path=xl/sharedStrings.xml><?xml version="1.0" encoding="utf-8"?>
<sst xmlns="http://schemas.openxmlformats.org/spreadsheetml/2006/main" count="596" uniqueCount="308">
  <si>
    <t>Transitional rules</t>
  </si>
  <si>
    <t>Fully loaded rules</t>
  </si>
  <si>
    <t>Common equity tier 1 (CET1) capital: instruments and reserves</t>
  </si>
  <si>
    <t>Capital instruments and related share premium accounts</t>
  </si>
  <si>
    <t>of which: called up share capital</t>
  </si>
  <si>
    <t>of which: share premium</t>
  </si>
  <si>
    <t>Retained earnings</t>
  </si>
  <si>
    <t>Accumulated other comprehensive income and other reserves (including unrealised gains and losses)</t>
  </si>
  <si>
    <t>Foreseeable dividend</t>
  </si>
  <si>
    <t>Common equity tier 1 (CET1) capital before regulatory adjustments</t>
  </si>
  <si>
    <t>Common equity tier 1 (CET1) capital: regulatory adjustments</t>
  </si>
  <si>
    <t>Additional value adjustments</t>
  </si>
  <si>
    <t>Intangible assets (net of related tax liability)</t>
  </si>
  <si>
    <t>Deferred tax assets that rely on future profitability, excluding those arising from temporary differences (net of related tax liability where the conditions in Article 38 (3) of the CRR are met)</t>
  </si>
  <si>
    <t>Fair value reserves related to gains or losses on cash flow hedges</t>
  </si>
  <si>
    <t>Negative amounts resulting from the calculation of expected loss amounts</t>
  </si>
  <si>
    <t>Gains or losses on liabilities valued at fair value resulting from changes in own credit standing</t>
  </si>
  <si>
    <t>Defined benefit pension fund assets</t>
  </si>
  <si>
    <t>Direct, indirect and synthetic holdings by the Group of the CET1 instruments of financial sector entities where the Group has a significant investment in those entities (amount above 10% threshold and net of eligible short positions)</t>
  </si>
  <si>
    <t>Exposure amount of the following items which qualify for a risk weight of 1,250%, where the Group has opted for the deduction alternative</t>
  </si>
  <si>
    <t>of which: securitisation positions</t>
  </si>
  <si>
    <t>Total regulatory adjustments applied to common equity tier 1 (CET1)</t>
  </si>
  <si>
    <t>Common equity tier 1 (CET1) capital</t>
  </si>
  <si>
    <t>Additional tier 1 (AT1) capital: instruments</t>
  </si>
  <si>
    <t>Amount of qualifying items referred to in Article 484 (4) of the CRR and the related share premium accounts subject to phase out from AT1</t>
  </si>
  <si>
    <t>Qualifying Tier 1 capital included in consolidated AT1 capital (including minority interests not included in CET1) issued by subsidiaries and held by third parties</t>
  </si>
  <si>
    <t>of which: instruments issued by subsidiaries subject to phase out</t>
  </si>
  <si>
    <t>Additional tier 1 (AT1) capital before regulatory adjustments</t>
  </si>
  <si>
    <t>Additional tier 1 (AT1) capital: regulatory adjustments</t>
  </si>
  <si>
    <t>Residual amounts deducted from AT1 capital with regard to deduction from Tier 2 capital during the transitional period pursuant to Article 475 of the CRR</t>
  </si>
  <si>
    <t>of which: significant investments in Tier 2 instruments of other financial sector entities</t>
  </si>
  <si>
    <t>Total regulatory adjustments applied to additional tier 1 (AT1) capital</t>
  </si>
  <si>
    <t>Additional tier 1 (AT1) capital</t>
  </si>
  <si>
    <t>Tier 1 capital</t>
  </si>
  <si>
    <t>Tier 2 (T2) capital: Instruments and provisions</t>
  </si>
  <si>
    <t>Amount of qualifying items referred to in Article 484 (5) of the CRR and the related share premium accounts subject to phase out from T2</t>
  </si>
  <si>
    <t>Qualifying own funds instruments included in consolidated T2 capital (including minority interests and AT1 instruments not included in CET1 or AT1) issued by subsidiaries and held by third parties</t>
  </si>
  <si>
    <t>Credit risk adjustments</t>
  </si>
  <si>
    <t>Tier 2 (T2) capital before regulatory adjustments</t>
  </si>
  <si>
    <t>Tier (T2) capital: regulatory adjustments</t>
  </si>
  <si>
    <t>Direct and indirect holdings by the Group of the T2 instruments and subordinated loans of financial sector entities where the Group has a significant investment in those entities (net of eligible short positions)</t>
  </si>
  <si>
    <t>Total regulatory adjustments applied to tier 2 (T2) capital</t>
  </si>
  <si>
    <t>Tier 2 (T2) capital</t>
  </si>
  <si>
    <t>Total capital</t>
  </si>
  <si>
    <t>Total risk-weighted assets</t>
  </si>
  <si>
    <t>Capital ratios and buffers</t>
  </si>
  <si>
    <t>Common Equity Tier 1 (as a percentage of risk exposure amount)</t>
  </si>
  <si>
    <t>Tier 1 (as a percentage of risk exposure amount)</t>
  </si>
  <si>
    <t>Total capital (as a percentage of risk exposure amount)</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</si>
  <si>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</si>
  <si>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Amounts below the threshold for deduction (before risk weighting)</t>
  </si>
  <si>
    <t>Direct and indirect holdings of the capital of financial sector entities where the Group does not have a significant investment in those entities (amount below 10% threshold and net of eligible short positions)</t>
  </si>
  <si>
    <t>Direct and indirect holdings by the Group of the CET1 instruments of financial sector entities where the Group has a significant investment in those entities (amount below 10% threshold and net of eligible short positions)</t>
  </si>
  <si>
    <t>Deferred tax assets arising from temporary differences (amount below 10% threshold, net of related tax liability where the conditions in 38 (3) of the CRR are met)</t>
  </si>
  <si>
    <t>Applicable caps on the inclusion of provisions in Tier 2</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</si>
  <si>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</si>
  <si>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</si>
  <si>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2013 and 1 Jan 2022)</t>
  </si>
  <si>
    <t>Current cap on AT1 instruments subject to phase out arrangements</t>
  </si>
  <si>
    <t>Amount excluded from AT1 due to cap (excess over cap after redemptions and maturities)</t>
  </si>
  <si>
    <t>Current cap on T2 instruments subject to phase out arrangements</t>
  </si>
  <si>
    <t xml:space="preserve"> </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</si>
  <si>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</si>
  <si>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</si>
  <si>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</si>
  <si>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t>
  </si>
  <si>
    <t>Replacement cost associated with all derivatives transactions (ie net of eligible cash variation margin)</t>
  </si>
  <si>
    <t>Add-on amounts for PFE associated with all derivatives transactions (mark-to-market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</si>
  <si>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</si>
  <si>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</si>
  <si>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</si>
  <si>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</si>
  <si>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 xml:space="preserve">Total derivative exposures </t>
  </si>
  <si>
    <t>Gross SFT assets (with no recognition of netting), after adjusting for sales accounting transactions</t>
  </si>
  <si>
    <t>Netted amounts of cash payables and cash receivables of gross SFT assets</t>
  </si>
  <si>
    <t>Counterparty credit risk exposure for SFT assets</t>
  </si>
  <si>
    <t xml:space="preserve">Total securities financing transaction exposures </t>
  </si>
  <si>
    <t>Other off-balance sheet exposures</t>
  </si>
  <si>
    <t>Off-balance sheet exposures at gross notional amount</t>
  </si>
  <si>
    <t>Adjustments for conversion to credit equivalent amounts</t>
  </si>
  <si>
    <t>Exempted exposures in accordance with CRR Article 429 (7) (on and off balance sheet)</t>
  </si>
  <si>
    <t>Capital and total exposure measure</t>
  </si>
  <si>
    <t>Leverage ratio total exposure measure</t>
  </si>
  <si>
    <t>Leverage ratio</t>
  </si>
  <si>
    <t>Total</t>
  </si>
  <si>
    <t>Credit risk (excluding counterparty credit risk)</t>
  </si>
  <si>
    <t xml:space="preserve">Counterparty credit risk </t>
  </si>
  <si>
    <t>Settlement risk</t>
  </si>
  <si>
    <t>Market risk</t>
  </si>
  <si>
    <t>Large exposures</t>
  </si>
  <si>
    <t>Operational risk</t>
  </si>
  <si>
    <t>Amounts below the thresholds for deduction (subject to 250% risk weight)</t>
  </si>
  <si>
    <t>Floor adjustment</t>
  </si>
  <si>
    <t>Exposures subject to the IRB approach</t>
  </si>
  <si>
    <t>Institutions</t>
  </si>
  <si>
    <t>Non-credit obligation assets</t>
  </si>
  <si>
    <t>Exposures subject to the standardised approach</t>
  </si>
  <si>
    <t>Regional governments or local authorities</t>
  </si>
  <si>
    <t>Public sector entities</t>
  </si>
  <si>
    <t>Multilateral development banks</t>
  </si>
  <si>
    <t>International organisations</t>
  </si>
  <si>
    <t>Corporates</t>
  </si>
  <si>
    <t xml:space="preserve">Retail </t>
  </si>
  <si>
    <t>Secured by mortgages on immovable property</t>
  </si>
  <si>
    <t>Exposures in default</t>
  </si>
  <si>
    <t>Lloyds Bank Group</t>
  </si>
  <si>
    <t>OWN FUNDS DISCLOSURE TEMPLATE</t>
  </si>
  <si>
    <t>Total assets as per the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</si>
  <si>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</si>
  <si>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</si>
  <si>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</si>
  <si>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</si>
  <si>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total exposure measure in accordance with Article 429 (7) of Regulation (EU) No 575/2013</t>
  </si>
  <si>
    <t>Other adjustments</t>
  </si>
  <si>
    <t>Total – standardised approach</t>
  </si>
  <si>
    <t>Retail</t>
  </si>
  <si>
    <t>Covered bonds</t>
  </si>
  <si>
    <t>Equity exposures</t>
  </si>
  <si>
    <t>OWN FUNDS DISCLOSURE</t>
  </si>
  <si>
    <t>LEVERAGE RATIO</t>
  </si>
  <si>
    <t>CAPITAL REQUIREMENTS</t>
  </si>
  <si>
    <t>ANALYSIS OF CREDIT RISK MITIGATION</t>
  </si>
  <si>
    <t>CONTENTS</t>
  </si>
  <si>
    <t>Own funds template</t>
  </si>
  <si>
    <t>Summary reconciliation of accounting assets and leverage ratio exposures</t>
  </si>
  <si>
    <t>Overview of risk-weighted assets (OV1)</t>
  </si>
  <si>
    <t>of which: classified as equity under applicable accounting standards</t>
  </si>
  <si>
    <t>Exposures unsecured –
carrying amount
£m</t>
  </si>
  <si>
    <t>Exposures 
secured
by financial guarantees
£m</t>
  </si>
  <si>
    <t>Central governments or central banks</t>
  </si>
  <si>
    <t>of which: Specialised Lending</t>
  </si>
  <si>
    <t xml:space="preserve">of which: SME </t>
  </si>
  <si>
    <t>Secured by real estate property</t>
  </si>
  <si>
    <t>SME</t>
  </si>
  <si>
    <t>Non-SME</t>
  </si>
  <si>
    <t>Qualifying Revolving</t>
  </si>
  <si>
    <t>Other Retail</t>
  </si>
  <si>
    <t>Equity</t>
  </si>
  <si>
    <t>Total – IRB approach</t>
  </si>
  <si>
    <t>Items associated with particularly high risk</t>
  </si>
  <si>
    <t xml:space="preserve">Total exposures </t>
  </si>
  <si>
    <t>of which: defaulted</t>
  </si>
  <si>
    <t xml:space="preserve">Credit quality of exposures by exposure class and instrument (CR1-A) </t>
  </si>
  <si>
    <t>Gross carrying values of</t>
  </si>
  <si>
    <t>Specific credit risk adjustment
£m</t>
  </si>
  <si>
    <t>Net values 
£m</t>
  </si>
  <si>
    <t>Defaulted exposures
£m</t>
  </si>
  <si>
    <t>Non-defaulted exposures
£m</t>
  </si>
  <si>
    <t>of which: Specialised lending</t>
  </si>
  <si>
    <t>of which: SMEs</t>
  </si>
  <si>
    <t>SMEs</t>
  </si>
  <si>
    <t>Non-SMEs</t>
  </si>
  <si>
    <t>Qualifying revolving</t>
  </si>
  <si>
    <t>Other retail</t>
  </si>
  <si>
    <t xml:space="preserve">Non-credit oligation assets </t>
  </si>
  <si>
    <t>Total IRB approach</t>
  </si>
  <si>
    <t>Claims on institutions and corporates with a short-term credit assessment</t>
  </si>
  <si>
    <t>Collective investments undertakings</t>
  </si>
  <si>
    <t>Other exposures</t>
  </si>
  <si>
    <t>Total standardised approach</t>
  </si>
  <si>
    <t>RISK-WEIGHTED ASSETS AND PILLAR 1 CAPITAL REQUIREMENTS</t>
  </si>
  <si>
    <t xml:space="preserve">Securitisation exposures in banking book </t>
  </si>
  <si>
    <t>Collective investment undertakings</t>
  </si>
  <si>
    <t>Credit risk adjustment charges in the period
£m</t>
  </si>
  <si>
    <t xml:space="preserve">Of which: standardised approach </t>
  </si>
  <si>
    <t>Of which: the foundation rating-based (FIRB) approach</t>
  </si>
  <si>
    <t>Of which: the retail IRB (RIRB) approach</t>
  </si>
  <si>
    <t>Of which: corporates – specialised lending</t>
  </si>
  <si>
    <t>Of which: equity IRB under the simple risk-weight or the internal models approach</t>
  </si>
  <si>
    <t>Of which: marked to market</t>
  </si>
  <si>
    <t>Of which: original exposure</t>
  </si>
  <si>
    <t xml:space="preserve">Of which: the standardised approach </t>
  </si>
  <si>
    <t>Of which: internal ratings-based model method (IMM)</t>
  </si>
  <si>
    <t>Of which: comprehensive approach for credit risk mitigation (for SFTs)</t>
  </si>
  <si>
    <t>Of which: exposures to central counterparties (including trades, default fund contributions and initial margin)</t>
  </si>
  <si>
    <t>Of which: credit valuation adjustment (CVA)</t>
  </si>
  <si>
    <t>Of which: IRB ratings-based approach (RBA)</t>
  </si>
  <si>
    <t>Of which: IRB supervisory formula approach (SFA)</t>
  </si>
  <si>
    <t>Of which: internal assessment approach (IAA)</t>
  </si>
  <si>
    <t>Of which: internal model approaches</t>
  </si>
  <si>
    <t>Of which: basic indicator approach</t>
  </si>
  <si>
    <t>Of which: standardised approach</t>
  </si>
  <si>
    <t>Of which: advanced measurement approach</t>
  </si>
  <si>
    <t>The following table provides an analysis of net carrying values of credit risk exposures secured by different CRM techniques split by regulatory approach and asset class.</t>
  </si>
  <si>
    <r>
      <t>Exposures 
to be 
secured</t>
    </r>
    <r>
      <rPr>
        <b/>
        <vertAlign val="superscript"/>
        <sz val="9"/>
        <color rgb="FF00880B"/>
        <rFont val="Arial"/>
        <family val="2"/>
      </rPr>
      <t>1</t>
    </r>
    <r>
      <rPr>
        <b/>
        <sz val="9"/>
        <color rgb="FF00880B"/>
        <rFont val="Arial"/>
        <family val="2"/>
      </rPr>
      <t xml:space="preserve">
£m</t>
    </r>
  </si>
  <si>
    <t>ANALYSIS OF CREDIT QUALITY OF EXPOSURES</t>
  </si>
  <si>
    <t>BASIS OF PREPARATION</t>
  </si>
  <si>
    <t xml:space="preserve">FORWARD LOOKING STATEMENTS </t>
  </si>
  <si>
    <t xml:space="preserve">Of which: non-credit obligation assets </t>
  </si>
  <si>
    <r>
      <t>of which: capital conservation buffer requirement</t>
    </r>
    <r>
      <rPr>
        <vertAlign val="superscript"/>
        <sz val="9"/>
        <rFont val="Arial"/>
        <family val="2"/>
      </rPr>
      <t>1</t>
    </r>
  </si>
  <si>
    <r>
      <rPr>
        <vertAlign val="superscript"/>
        <sz val="8"/>
        <color rgb="FF000000"/>
        <rFont val="Arial"/>
        <family val="2"/>
      </rPr>
      <t xml:space="preserve">1 </t>
    </r>
    <r>
      <rPr>
        <sz val="8"/>
        <color rgb="FF000000"/>
        <rFont val="Arial"/>
        <family val="2"/>
      </rPr>
      <t>The capital conservation buffer requirement is the percentage applicable at the reporting date.  This will increase to 2.5 per cent by 2019.</t>
    </r>
  </si>
  <si>
    <t>of which: countercyclical buffer requirement</t>
  </si>
  <si>
    <r>
      <t>Common Equity Tier 1 available to meet buffers (as a percentage of risk exposure amount)</t>
    </r>
    <r>
      <rPr>
        <vertAlign val="superscript"/>
        <sz val="9"/>
        <rFont val="Arial"/>
        <family val="2"/>
      </rPr>
      <t>2</t>
    </r>
  </si>
  <si>
    <t xml:space="preserve">Supplement to Lloyds Banking Group plc </t>
  </si>
  <si>
    <t xml:space="preserve">Leverage ratio common disclosure </t>
  </si>
  <si>
    <t>At 31 Dec  
2017
Fully loaded
£m</t>
  </si>
  <si>
    <t>At 30 June
 2018
£m</t>
  </si>
  <si>
    <t>At 31 Dec 
2017
£m</t>
  </si>
  <si>
    <t>June 2018</t>
  </si>
  <si>
    <t>December 2017</t>
  </si>
  <si>
    <r>
      <t>Exposures 
to be 
secured</t>
    </r>
    <r>
      <rPr>
        <vertAlign val="superscript"/>
        <sz val="9"/>
        <rFont val="Arial"/>
        <family val="2"/>
      </rPr>
      <t>1</t>
    </r>
    <r>
      <rPr>
        <sz val="9"/>
        <rFont val="Arial"/>
        <family val="2"/>
      </rPr>
      <t xml:space="preserve">
£m</t>
    </r>
  </si>
  <si>
    <t>Dec 2017
RWA
£m</t>
  </si>
  <si>
    <t>Dec 2017
Minimum capital requirements
£m</t>
  </si>
  <si>
    <t>CREDIT RISK</t>
  </si>
  <si>
    <t>KEY RATIOS</t>
  </si>
  <si>
    <t>Credit quality of exposures by industry type (CR1-B)</t>
  </si>
  <si>
    <t>Common Equity Tier 1 (CET1) (£m)</t>
  </si>
  <si>
    <t>Tier 1 (£m)</t>
  </si>
  <si>
    <t>Total capital (£m)</t>
  </si>
  <si>
    <t>Total risk-weighted assets (£m)</t>
  </si>
  <si>
    <t>Tier 1 ratio (%)</t>
  </si>
  <si>
    <t>Total capital ratio (%)</t>
  </si>
  <si>
    <t>Tier 1 ratio as if IFRS 9 transitional arrangements had not been applied (%)</t>
  </si>
  <si>
    <t>Total capital ratio as if IFRS 9 transitional arrangements had not been applied (%)</t>
  </si>
  <si>
    <t>CET1 ratio as if IFRS 9 transitional arrangements had not been applied (%)</t>
  </si>
  <si>
    <t>Total risk-weighted assets as if IFRS 9 transitional arrangements had not been applied (£m)</t>
  </si>
  <si>
    <t>Total capital as if IFRS 9 transitional arrangements had not been applied (£m)</t>
  </si>
  <si>
    <t>Tier 1 capital as if IFRS 9 transitional arrangements had not been applied (£m)</t>
  </si>
  <si>
    <t>CET1 capital as if IFRS 9 transitional arrangements had not been applied (£m)</t>
  </si>
  <si>
    <t>Common Equity Tier 1 ratio (%)</t>
  </si>
  <si>
    <t>Lloyds Bank Group &amp; Bank of Scotland Group</t>
  </si>
  <si>
    <t>Bank of Scotland Group</t>
  </si>
  <si>
    <t>Specific
 credit risk
 adjustment
£m</t>
  </si>
  <si>
    <t>Agriculture, forestry and fishing</t>
  </si>
  <si>
    <t>Energy and water supply</t>
  </si>
  <si>
    <t>Manufacturing</t>
  </si>
  <si>
    <t>Construction</t>
  </si>
  <si>
    <t>Transport, distribution and hotels</t>
  </si>
  <si>
    <t>Postal and communications</t>
  </si>
  <si>
    <t>Property companies</t>
  </si>
  <si>
    <t>Financial, business and other services</t>
  </si>
  <si>
    <t>Personal: mortgages</t>
  </si>
  <si>
    <t>Personal: other</t>
  </si>
  <si>
    <t>Lease financing</t>
  </si>
  <si>
    <t>Hire purchase</t>
  </si>
  <si>
    <t xml:space="preserve">    of which: classified as equity under applicable accounting standards</t>
  </si>
  <si>
    <r>
      <t>Common Equity Tier 1 available to meet buffers (as a percentage of risk exposure)</t>
    </r>
    <r>
      <rPr>
        <vertAlign val="superscript"/>
        <sz val="9"/>
        <rFont val="Arial"/>
        <family val="2"/>
      </rPr>
      <t>2</t>
    </r>
  </si>
  <si>
    <t>Amounts below the threshold for deduction (before risk-weighting)</t>
  </si>
  <si>
    <t>Table 1</t>
  </si>
  <si>
    <t>Table 2</t>
  </si>
  <si>
    <t>Table 3</t>
  </si>
  <si>
    <t>Table 4</t>
  </si>
  <si>
    <t>Table 5</t>
  </si>
  <si>
    <t>Table 6</t>
  </si>
  <si>
    <t>Table 7</t>
  </si>
  <si>
    <t>Table 8</t>
  </si>
  <si>
    <r>
      <rPr>
        <b/>
        <sz val="12"/>
        <rFont val="Arial"/>
        <family val="2"/>
      </rPr>
      <t xml:space="preserve">Table 2: </t>
    </r>
    <r>
      <rPr>
        <b/>
        <sz val="12"/>
        <color rgb="FF00880B"/>
        <rFont val="Arial"/>
        <family val="2"/>
      </rPr>
      <t xml:space="preserve"> Overview of risk-weighted assets (OV1)</t>
    </r>
  </si>
  <si>
    <r>
      <rPr>
        <vertAlign val="superscript"/>
        <sz val="8"/>
        <rFont val="Arial"/>
        <family val="2"/>
      </rPr>
      <t>1</t>
    </r>
    <r>
      <rPr>
        <sz val="8"/>
        <rFont val="Arial"/>
        <family val="2"/>
      </rPr>
      <t xml:space="preserve"> Allocation of the carrying amount of multi-secured exposures is made by order of priority to their different CRM techniques.</t>
    </r>
  </si>
  <si>
    <r>
      <rPr>
        <b/>
        <sz val="12"/>
        <rFont val="Arial"/>
        <family val="2"/>
      </rPr>
      <t xml:space="preserve">Table 3: </t>
    </r>
    <r>
      <rPr>
        <b/>
        <sz val="12"/>
        <color rgb="FF00880B"/>
        <rFont val="Arial"/>
        <family val="2"/>
      </rPr>
      <t xml:space="preserve"> Credit quality of exposures by exposure class and instrument (CR1-A) </t>
    </r>
  </si>
  <si>
    <t>Specific credit risk adjustments
£m</t>
  </si>
  <si>
    <t>Tables below present analysis of credit risk exposures and credit risk adjustments (including charges in the period) analysed by regulatory exposure class and industry types. Gross carrying value comprises both on and off-balance sheet exposures. Net values represent gross carrying values less specific credit risk adjustments.</t>
  </si>
  <si>
    <r>
      <rPr>
        <b/>
        <sz val="12"/>
        <rFont val="Arial"/>
        <family val="2"/>
      </rPr>
      <t xml:space="preserve">Table 3: </t>
    </r>
    <r>
      <rPr>
        <b/>
        <sz val="12"/>
        <color rgb="FF00880B"/>
        <rFont val="Arial"/>
        <family val="2"/>
      </rPr>
      <t xml:space="preserve"> Credit quality of exposures by exposure class and instrument (CR1-A) continued</t>
    </r>
  </si>
  <si>
    <r>
      <rPr>
        <b/>
        <sz val="12"/>
        <rFont val="Arial"/>
        <family val="2"/>
      </rPr>
      <t xml:space="preserve">Table 4: </t>
    </r>
    <r>
      <rPr>
        <b/>
        <sz val="12"/>
        <color rgb="FF00880B"/>
        <rFont val="Arial"/>
        <family val="2"/>
      </rPr>
      <t xml:space="preserve"> Credit quality of exposures by industry types (CR1-B)</t>
    </r>
  </si>
  <si>
    <r>
      <rPr>
        <b/>
        <sz val="12"/>
        <rFont val="Arial"/>
        <family val="2"/>
      </rPr>
      <t xml:space="preserve">Table 6: </t>
    </r>
    <r>
      <rPr>
        <b/>
        <sz val="12"/>
        <color rgb="FF00880B"/>
        <rFont val="Arial"/>
        <family val="2"/>
      </rPr>
      <t xml:space="preserve"> Own funds template</t>
    </r>
  </si>
  <si>
    <r>
      <rPr>
        <b/>
        <sz val="12"/>
        <rFont val="Arial"/>
        <family val="2"/>
      </rPr>
      <t xml:space="preserve">Table 7:  </t>
    </r>
    <r>
      <rPr>
        <b/>
        <sz val="12"/>
        <color rgb="FF00880B"/>
        <rFont val="Arial"/>
        <family val="2"/>
      </rPr>
      <t>Summary reconciliation of accounting assets and leverage ratio exposures</t>
    </r>
  </si>
  <si>
    <r>
      <rPr>
        <b/>
        <sz val="12"/>
        <rFont val="Arial"/>
        <family val="2"/>
      </rPr>
      <t xml:space="preserve">Table 8:  </t>
    </r>
    <r>
      <rPr>
        <b/>
        <sz val="12"/>
        <color rgb="FF00880B"/>
        <rFont val="Arial"/>
        <family val="2"/>
      </rPr>
      <t>Leverage Ratio Common Disclosure</t>
    </r>
  </si>
  <si>
    <t>At 30 Jun 2018</t>
  </si>
  <si>
    <t>At 31 Dec 2017 (reported)</t>
  </si>
  <si>
    <t>Jun 2018
RWA
£m</t>
  </si>
  <si>
    <t>Jun 2018
Minimum capital requirements
£m</t>
  </si>
  <si>
    <t>At 30 Jun
 2018
£m</t>
  </si>
  <si>
    <r>
      <t>Derivative exposures</t>
    </r>
    <r>
      <rPr>
        <b/>
        <vertAlign val="superscript"/>
        <sz val="9"/>
        <rFont val="Arial"/>
        <family val="2"/>
      </rPr>
      <t>1</t>
    </r>
  </si>
  <si>
    <r>
      <t>Securities financing transaction exposures</t>
    </r>
    <r>
      <rPr>
        <b/>
        <vertAlign val="superscript"/>
        <sz val="9"/>
        <rFont val="Arial"/>
        <family val="2"/>
      </rPr>
      <t>2</t>
    </r>
  </si>
  <si>
    <r>
      <t>Intragroup exposures exempted in accordance with Article 429(7) of Regulation (EU) No 575/2013 (on and off balance sheet)</t>
    </r>
    <r>
      <rPr>
        <vertAlign val="superscript"/>
        <sz val="9"/>
        <rFont val="Arial"/>
        <family val="2"/>
      </rPr>
      <t>3</t>
    </r>
  </si>
  <si>
    <r>
      <t>Exposures 
secured
by credit 
derivatives</t>
    </r>
    <r>
      <rPr>
        <sz val="9"/>
        <rFont val="Arial"/>
        <family val="2"/>
      </rPr>
      <t xml:space="preserve">
£m</t>
    </r>
  </si>
  <si>
    <r>
      <t>Exposures 
secured
by credit 
derivatives</t>
    </r>
    <r>
      <rPr>
        <b/>
        <sz val="9"/>
        <color rgb="FF00880B"/>
        <rFont val="Arial"/>
        <family val="2"/>
      </rPr>
      <t xml:space="preserve">
£m</t>
    </r>
  </si>
  <si>
    <t xml:space="preserve">The Group does not recognise any general credit risk adjustment as defined by the EBA therefore this column has been excluded from templates CR1-A and CR1-B. The gross carrying values included in templates CR1-A and CR1-B take account of accumulated write-offs, therefore this column has also been excluded. </t>
  </si>
  <si>
    <t>At 30 Jun 2018
Fully loaded
£m</t>
  </si>
  <si>
    <t>Specific credit 
risk adjustment
£m</t>
  </si>
  <si>
    <r>
      <t>Exposures 
secured
by collateral</t>
    </r>
    <r>
      <rPr>
        <b/>
        <sz val="9"/>
        <color rgb="FF00880B"/>
        <rFont val="Arial"/>
        <family val="2"/>
      </rPr>
      <t xml:space="preserve">
£m</t>
    </r>
  </si>
  <si>
    <r>
      <t>Exposures 
secured
by collateral</t>
    </r>
    <r>
      <rPr>
        <sz val="9"/>
        <rFont val="Arial"/>
        <family val="2"/>
      </rPr>
      <t xml:space="preserve">
£m</t>
    </r>
  </si>
  <si>
    <t>Comparison of institutions’ own funds and capital and leverage ratios with and without the application of transitional arrangements for IFRS 9 or analogous ECLs (IFRS9 - FL)</t>
  </si>
  <si>
    <t>CRM techniques (CR3)</t>
  </si>
  <si>
    <t>Lloyds Bank plc &amp; Bank of Scotland plc</t>
  </si>
  <si>
    <t>2018 Half-Year Pillar 3 Disclosures</t>
  </si>
  <si>
    <t xml:space="preserve">This report supplements the Lloyds Banking Group plc 2018 Half-Year Pillar 3 Disclosures, available from www.lloydsbankinggroup.com/investors/financial-performance/other-disclosures/. </t>
  </si>
  <si>
    <r>
      <t>At 1 Jan 2018
(adjusted)</t>
    </r>
    <r>
      <rPr>
        <vertAlign val="superscript"/>
        <sz val="9"/>
        <rFont val="Arial"/>
        <family val="2"/>
      </rPr>
      <t>1</t>
    </r>
  </si>
  <si>
    <r>
      <rPr>
        <vertAlign val="superscript"/>
        <sz val="8"/>
        <rFont val="Arial"/>
        <family val="2"/>
      </rPr>
      <t>1</t>
    </r>
    <r>
      <rPr>
        <sz val="8"/>
        <rFont val="Arial"/>
        <family val="2"/>
      </rPr>
      <t xml:space="preserve"> Adjusted to reflect the impact of applying IFRS 9 from 1 January 2018, with transitional arrangements applied for capital. </t>
    </r>
  </si>
  <si>
    <r>
      <rPr>
        <b/>
        <sz val="12"/>
        <rFont val="Arial"/>
        <family val="2"/>
      </rPr>
      <t xml:space="preserve">Table 5: </t>
    </r>
    <r>
      <rPr>
        <b/>
        <sz val="12"/>
        <color rgb="FF00880B"/>
        <rFont val="Arial"/>
        <family val="2"/>
      </rPr>
      <t xml:space="preserve"> CRM techniques (CR3) continued</t>
    </r>
  </si>
  <si>
    <r>
      <rPr>
        <b/>
        <sz val="12"/>
        <rFont val="Arial"/>
        <family val="2"/>
      </rPr>
      <t xml:space="preserve">Table 5: </t>
    </r>
    <r>
      <rPr>
        <b/>
        <sz val="12"/>
        <color rgb="FF00880B"/>
        <rFont val="Arial"/>
        <family val="2"/>
      </rPr>
      <t xml:space="preserve"> CRM techniques (CR3)</t>
    </r>
  </si>
  <si>
    <r>
      <rPr>
        <b/>
        <sz val="12"/>
        <rFont val="Arial"/>
        <family val="2"/>
      </rPr>
      <t xml:space="preserve">Table 6: </t>
    </r>
    <r>
      <rPr>
        <b/>
        <sz val="12"/>
        <color rgb="FF00880B"/>
        <rFont val="Arial"/>
        <family val="2"/>
      </rPr>
      <t xml:space="preserve"> Own funds template continued</t>
    </r>
  </si>
  <si>
    <t xml:space="preserve">This report presents the consolidated half-year Pillar 3 disclosures of Lloyds Bank plc ('Lloyds Bank Group') and Bank of Scotland plc ('Bank of Scotland Group') as at 30 June 2018. </t>
  </si>
  <si>
    <t>The minimum Pillar 1 capital requirements referred to in this document are calculated as 8 per cent of aggregated risk-weighted assets.</t>
  </si>
  <si>
    <t xml:space="preserve">The disclosures have been prepared in accordance with the Capital Requirements Directive and Regulation (CRD IV) and the European Banking Authority’s revised guidelines: 
- on materiality, propriety and confidentiality and on disclosure frequency; 
- on Pillar 3 disclosure formats and frequency that were published in December 2016 and;
- on uniform disclosures regarding the transitional period for mitigating the impact of the introduction of IFRS 9 on own funds that were published in January 2018. </t>
  </si>
  <si>
    <t xml:space="preserve">The disclosures provided in this report include those that were adopted from 31 December 2017, where they are required to be disclosed on a semi-annual basis and satisfy the significant subsidiary requirements under CRR Article 13 ‘Application of disclosure requirements on a consolidated basis’. Template CR1-C (Credit quality of exposures by geography) has been excluded on the grounds that it is non-material.  </t>
  </si>
  <si>
    <t xml:space="preserve">The information presented in this Pillar 3 report is not required to, and has not been, subject to external audit. </t>
  </si>
  <si>
    <t xml:space="preserve">On 1 January 2018, the Groups implemented IFRS 9 “Financial Instruments”. As permitted by IFRS 9, comparative information for 2017 has not been restated. </t>
  </si>
  <si>
    <t>The disclosures should be read in conjunction with the Lloyds Banking Group plc 2018 Half-Year Pillar 3 Disclosures.</t>
  </si>
  <si>
    <t>In May 2018, Lloyds Bank plc and its subsidiary, Bank of Scotland plc, sold the element of their commercial banking businesses required to be transferred in order to ensure compliance with the Ring-fencing legislation to Lloyds Bank Corporate Markets plc, a fellow Lloyds Banking Group undertaking.  In addition, Lloyds Bank plc sold its subsidiary, Scottish Widows Group Limited, to its ultimate holding company (Lloyds Banking Group plc) during May 2018.</t>
  </si>
  <si>
    <t>CRD IV leverage ratio exposure measure (£m)</t>
  </si>
  <si>
    <t>CRD IV leverage ratio (%)</t>
  </si>
  <si>
    <t>CRD IV leverage ratio as if IFRS 9 transitional arrangements had not been applied (%)</t>
  </si>
  <si>
    <r>
      <t>CRD IV leverage ratio</t>
    </r>
    <r>
      <rPr>
        <b/>
        <vertAlign val="superscript"/>
        <sz val="9"/>
        <rFont val="Arial"/>
        <family val="2"/>
      </rPr>
      <t>3</t>
    </r>
  </si>
  <si>
    <r>
      <t>Available capital (amounts)</t>
    </r>
    <r>
      <rPr>
        <b/>
        <vertAlign val="superscript"/>
        <sz val="9"/>
        <rFont val="Arial"/>
        <family val="2"/>
      </rPr>
      <t>2</t>
    </r>
  </si>
  <si>
    <r>
      <t>Risk-weighted assets (amounts)</t>
    </r>
    <r>
      <rPr>
        <b/>
        <vertAlign val="superscript"/>
        <sz val="9"/>
        <rFont val="Arial"/>
        <family val="2"/>
      </rPr>
      <t>2</t>
    </r>
  </si>
  <si>
    <r>
      <t>Risk-based capital ratios as a percentage of RWA</t>
    </r>
    <r>
      <rPr>
        <b/>
        <vertAlign val="superscript"/>
        <sz val="9"/>
        <rFont val="Arial"/>
        <family val="2"/>
      </rPr>
      <t>2</t>
    </r>
  </si>
  <si>
    <t>Lloyds Bank Group risk-weighted assets reduced by £18,981 million, or 9 per cent, to £187,047 million at 30 June 2018, compared to £206,028 million at 31 December 2017, largely reflecting the impact of ring-fencing related restructuring activities.</t>
  </si>
  <si>
    <r>
      <rPr>
        <vertAlign val="superscript"/>
        <sz val="8"/>
        <color theme="1"/>
        <rFont val="Calibri"/>
        <family val="2"/>
        <scheme val="minor"/>
      </rPr>
      <t>3</t>
    </r>
    <r>
      <rPr>
        <sz val="8"/>
        <color theme="1"/>
        <rFont val="Calibri"/>
        <family val="2"/>
        <scheme val="minor"/>
      </rPr>
      <t>Relates to exempted intragroup loans and receivables.  Total intragroup exposures exempted in accordance with CRR Article 429(7), including derivatives and SFTs, amounted to £22,140m (2017: £4,431m) for Lloyds Bank Group and £62,460m (2017: £88,249m) for Bank of Scotland Group.</t>
    </r>
  </si>
  <si>
    <r>
      <rPr>
        <vertAlign val="superscript"/>
        <sz val="8"/>
        <color theme="1"/>
        <rFont val="Calibri"/>
        <family val="2"/>
        <scheme val="minor"/>
      </rPr>
      <t>2</t>
    </r>
    <r>
      <rPr>
        <sz val="8"/>
        <color theme="1"/>
        <rFont val="Calibri"/>
        <family val="2"/>
        <scheme val="minor"/>
      </rPr>
      <t>Excludes intragoup SFT assets amounting to £700m (2017: nil) for Lloyds Bank Group and £3m (2017: £3m) for Bank of Scotland Group, exempted in accordance with CRR Article 429(7).</t>
    </r>
  </si>
  <si>
    <r>
      <rPr>
        <vertAlign val="superscript"/>
        <sz val="8"/>
        <color rgb="FF000000"/>
        <rFont val="Arial"/>
        <family val="2"/>
      </rPr>
      <t xml:space="preserve">2 </t>
    </r>
    <r>
      <rPr>
        <sz val="8"/>
        <color rgb="FF000000"/>
        <rFont val="Arial"/>
        <family val="2"/>
      </rPr>
      <t>Before adjusting for CET1 capital required to meet Pillar 2A requirements.</t>
    </r>
  </si>
  <si>
    <t>Amount excluded from T2 due to cap (excess over cap after redemptions and maturities)</t>
  </si>
  <si>
    <t>IFRS 9 transitional adjustment</t>
  </si>
  <si>
    <r>
      <rPr>
        <vertAlign val="superscript"/>
        <sz val="8"/>
        <color theme="1"/>
        <rFont val="Calibri"/>
        <family val="2"/>
        <scheme val="minor"/>
      </rPr>
      <t>1</t>
    </r>
    <r>
      <rPr>
        <sz val="8"/>
        <color theme="1"/>
        <rFont val="Calibri"/>
        <family val="2"/>
        <scheme val="minor"/>
      </rPr>
      <t>Excludes intragroup derivative assets amounting to £9,204m (2017: £327m) for Lloyds Bank Group and £6,516m (2017: £6,778m) for Bank of Scotland Group, exempted in accordance with CRR Article 429(7).</t>
    </r>
  </si>
  <si>
    <r>
      <rPr>
        <b/>
        <sz val="12"/>
        <rFont val="Arial"/>
        <family val="2"/>
      </rPr>
      <t xml:space="preserve">Table 1: </t>
    </r>
    <r>
      <rPr>
        <b/>
        <sz val="12"/>
        <color rgb="FF00880B"/>
        <rFont val="Arial"/>
        <family val="2"/>
      </rPr>
      <t xml:space="preserve"> Comparison of institutions’ own funds and capital and leverage ratios with and without the application of transitional arrangements for 
IFRS 9 or analogous ECLs (IFRS9 - FL)</t>
    </r>
  </si>
  <si>
    <r>
      <rPr>
        <vertAlign val="superscript"/>
        <sz val="8"/>
        <rFont val="Arial"/>
        <family val="2"/>
      </rPr>
      <t>2</t>
    </r>
    <r>
      <rPr>
        <sz val="8"/>
        <rFont val="Arial"/>
        <family val="2"/>
      </rPr>
      <t xml:space="preserve"> CRD IV transitional capital basis.</t>
    </r>
  </si>
  <si>
    <r>
      <rPr>
        <vertAlign val="superscript"/>
        <sz val="8"/>
        <rFont val="Arial"/>
        <family val="2"/>
      </rPr>
      <t>3</t>
    </r>
    <r>
      <rPr>
        <sz val="8"/>
        <rFont val="Arial"/>
        <family val="2"/>
      </rPr>
      <t xml:space="preserve"> CRD IV fully loaded capital basis.</t>
    </r>
  </si>
  <si>
    <t>Bank of Scotland Group risk-weighted assets reduced by £3,907 million, or 6 per cent, to £62,657 million at 30 June 2018, compared to £66,564 million at 31 December 2017, largely relating to the sale of the Irish mortgage portfolio.</t>
  </si>
  <si>
    <t xml:space="preserve">30 JUNE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</si>
</sst>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_-;* \(#,##0\)_-;_-* &quot;-&quot;_-;_-@_-"/>
    <numFmt numFmtId="166" formatCode="0.0%"/>
    <numFmt numFmtId="167" formatCode="0.000%"/>
    <numFmt numFmtId="168" formatCode="_(* #,##0.00_);_(* \(#,##0.00\);_(* &quot;-&quot;??_);_(@_)"/>
    <numFmt numFmtId="169" formatCode="###,000"/>
    <numFmt numFmtId="170" formatCode="_-* #,##0_-;\-* #,##0_-;_-* &quot;-&quot;??_-;_-@_-"/>
  </numFmts>
  <fonts count="49" x14ac:knownFonts="1">
    <font>
      <sz val="11"/>
      <color theme="1"/>
      <name val="Calibri"/>
      <family val="2"/>
      <scheme val="minor"/>
    </font>
    <font>
      <sz val="11"/>
      <color theme="1"/>
      <name val="Calibri"/>
      <family val="2"/>
      <scheme val="minor"/>
    </font>
    <font>
      <sz val="12"/>
      <color theme="1"/>
      <name val="Calibri"/>
      <family val="2"/>
      <scheme val="minor"/>
    </font>
    <font>
      <b/>
      <sz val="9"/>
      <name val="Arial"/>
      <family val="2"/>
    </font>
    <font>
      <sz val="7"/>
      <name val="Arial"/>
      <family val="2"/>
    </font>
    <font>
      <sz val="7"/>
      <color theme="1"/>
      <name val="Arial"/>
      <family val="2"/>
    </font>
    <font>
      <sz val="9"/>
      <name val="Arial"/>
      <family val="2"/>
    </font>
    <font>
      <b/>
      <sz val="6"/>
      <color rgb="FF00880B"/>
      <name val="Arial"/>
      <family val="2"/>
    </font>
    <font>
      <b/>
      <sz val="9"/>
      <color rgb="FF00880B"/>
      <name val="Arial"/>
      <family val="2"/>
    </font>
    <font>
      <sz val="6"/>
      <color theme="1"/>
      <name val="Arial"/>
      <family val="2"/>
    </font>
    <font>
      <b/>
      <sz val="7"/>
      <name val="Arial"/>
      <family val="2"/>
    </font>
    <font>
      <b/>
      <sz val="7"/>
      <color rgb="FF00880B"/>
      <name val="Arial"/>
      <family val="2"/>
    </font>
    <font>
      <vertAlign val="superscript"/>
      <sz val="9"/>
      <name val="Arial"/>
      <family val="2"/>
    </font>
    <font>
      <sz val="8"/>
      <name val="Arial"/>
      <family val="2"/>
    </font>
    <font>
      <sz val="10"/>
      <name val="Arial"/>
      <family val="2"/>
    </font>
    <font>
      <b/>
      <sz val="7.5"/>
      <name val="Arial"/>
      <family val="2"/>
    </font>
    <font>
      <b/>
      <sz val="7.5"/>
      <color rgb="FF00880B"/>
      <name val="Arial"/>
      <family val="2"/>
    </font>
    <font>
      <sz val="6.5"/>
      <color indexed="8"/>
      <name val="Arial"/>
      <family val="2"/>
    </font>
    <font>
      <sz val="6"/>
      <color indexed="8"/>
      <name val="Arial"/>
      <family val="2"/>
    </font>
    <font>
      <b/>
      <sz val="20"/>
      <name val="Arial"/>
      <family val="2"/>
    </font>
    <font>
      <b/>
      <sz val="12"/>
      <name val="Arial"/>
      <family val="2"/>
    </font>
    <font>
      <sz val="8"/>
      <color rgb="FF000000"/>
      <name val="Verdana"/>
      <family val="2"/>
    </font>
    <font>
      <sz val="7.5"/>
      <name val="Arial"/>
      <family val="2"/>
    </font>
    <font>
      <sz val="7.5"/>
      <color theme="1"/>
      <name val="Arial"/>
      <family val="2"/>
    </font>
    <font>
      <sz val="12"/>
      <name val="Calibri"/>
      <family val="2"/>
      <scheme val="minor"/>
    </font>
    <font>
      <sz val="8"/>
      <color theme="1"/>
      <name val="Arial"/>
      <family val="2"/>
    </font>
    <font>
      <sz val="9"/>
      <color theme="1"/>
      <name val="Arial"/>
      <family val="2"/>
    </font>
    <font>
      <b/>
      <sz val="12"/>
      <color rgb="FF00880B"/>
      <name val="Arial"/>
      <family val="2"/>
    </font>
    <font>
      <b/>
      <vertAlign val="superscript"/>
      <sz val="9"/>
      <color rgb="FF00880B"/>
      <name val="Arial"/>
      <family val="2"/>
    </font>
    <font>
      <b/>
      <sz val="9"/>
      <color theme="1"/>
      <name val="Arial"/>
      <family val="2"/>
    </font>
    <font>
      <sz val="8"/>
      <color rgb="FF000000"/>
      <name val="Arial"/>
      <family val="2"/>
    </font>
    <font>
      <vertAlign val="superscript"/>
      <sz val="8"/>
      <color rgb="FF000000"/>
      <name val="Arial"/>
      <family val="2"/>
    </font>
    <font>
      <sz val="10"/>
      <color rgb="FF00880B"/>
      <name val="Arial"/>
      <family val="2"/>
    </font>
    <font>
      <sz val="10"/>
      <color theme="1"/>
      <name val="Arial"/>
      <family val="2"/>
    </font>
    <font>
      <sz val="10"/>
      <color theme="1"/>
      <name val="Calibri"/>
      <family val="2"/>
      <scheme val="minor"/>
    </font>
    <font>
      <b/>
      <sz val="26"/>
      <color rgb="FF00864F"/>
      <name val="Arial"/>
      <family val="2"/>
    </font>
    <font>
      <b/>
      <sz val="10"/>
      <color rgb="FF00864F"/>
      <name val="Arial"/>
      <family val="2"/>
    </font>
    <font>
      <b/>
      <sz val="22"/>
      <color rgb="FF00864F"/>
      <name val="Arial"/>
      <family val="2"/>
    </font>
    <font>
      <b/>
      <sz val="18"/>
      <color rgb="FF00864F"/>
      <name val="Arial"/>
      <family val="2"/>
    </font>
    <font>
      <sz val="9"/>
      <color theme="1"/>
      <name val="Calibri"/>
      <family val="2"/>
      <scheme val="minor"/>
    </font>
    <font>
      <sz val="9"/>
      <color rgb="FF00880B"/>
      <name val="Arial"/>
      <family val="2"/>
    </font>
    <font>
      <sz val="11"/>
      <name val="Calibri"/>
      <family val="2"/>
      <scheme val="minor"/>
    </font>
    <font>
      <sz val="12"/>
      <color theme="1"/>
      <name val="Arial"/>
      <family val="2"/>
    </font>
    <font>
      <sz val="8"/>
      <color theme="1"/>
      <name val="Calibri"/>
      <family val="2"/>
      <scheme val="minor"/>
    </font>
    <font>
      <sz val="11"/>
      <color rgb="FFFF0000"/>
      <name val="Calibri"/>
      <family val="2"/>
      <scheme val="minor"/>
    </font>
    <font>
      <vertAlign val="superscript"/>
      <sz val="8"/>
      <name val="Arial"/>
      <family val="2"/>
    </font>
    <font>
      <sz val="9"/>
      <name val="Calibri"/>
      <family val="2"/>
      <scheme val="minor"/>
    </font>
    <font>
      <b/>
      <vertAlign val="superscript"/>
      <sz val="9"/>
      <name val="Arial"/>
      <family val="2"/>
    </font>
    <font>
      <vertAlign val="superscript"/>
      <sz val="8"/>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57">
    <border>
      <left/>
      <right/>
      <top/>
      <bottom/>
      <diagonal/>
    </border>
    <border>
      <left/>
      <right/>
      <top style="medium">
        <color rgb="FF00880B"/>
      </top>
      <bottom style="thick">
        <color rgb="FF00880B"/>
      </bottom>
      <diagonal/>
    </border>
    <border>
      <left/>
      <right/>
      <top style="thin">
        <color rgb="FF000000"/>
      </top>
      <bottom style="thin">
        <color rgb="FF000000"/>
      </bottom>
      <diagonal/>
    </border>
    <border>
      <left/>
      <right/>
      <top/>
      <bottom style="medium">
        <color rgb="FF00880B"/>
      </bottom>
      <diagonal/>
    </border>
    <border>
      <left/>
      <right/>
      <top style="medium">
        <color rgb="FF000000"/>
      </top>
      <bottom style="medium">
        <color rgb="FF000000"/>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hair">
        <color rgb="FFC0C0C0"/>
      </left>
      <right style="hair">
        <color rgb="FFC0C0C0"/>
      </right>
      <top style="hair">
        <color rgb="FFC0C0C0"/>
      </top>
      <bottom style="hair">
        <color rgb="FFC0C0C0"/>
      </bottom>
      <diagonal/>
    </border>
    <border>
      <left/>
      <right/>
      <top/>
      <bottom style="thin">
        <color rgb="FF00880B"/>
      </bottom>
      <diagonal/>
    </border>
    <border>
      <left/>
      <right/>
      <top style="thin">
        <color rgb="FF00880B"/>
      </top>
      <bottom style="thick">
        <color rgb="FF00880B"/>
      </bottom>
      <diagonal/>
    </border>
    <border>
      <left/>
      <right/>
      <top style="thin">
        <color auto="1"/>
      </top>
      <bottom style="thin">
        <color rgb="FF00880B"/>
      </bottom>
      <diagonal/>
    </border>
    <border>
      <left/>
      <right/>
      <top style="thin">
        <color theme="0" tint="-0.14996795556505021"/>
      </top>
      <bottom/>
      <diagonal/>
    </border>
    <border>
      <left/>
      <right/>
      <top style="thin">
        <color rgb="FF00880B"/>
      </top>
      <bottom style="medium">
        <color rgb="FF00880B"/>
      </bottom>
      <diagonal/>
    </border>
    <border>
      <left/>
      <right/>
      <top style="thin">
        <color rgb="FF00880B"/>
      </top>
      <bottom/>
      <diagonal/>
    </border>
    <border>
      <left/>
      <right/>
      <top style="medium">
        <color theme="0" tint="-0.14996795556505021"/>
      </top>
      <bottom style="medium">
        <color theme="0" tint="-0.14993743705557422"/>
      </bottom>
      <diagonal/>
    </border>
    <border>
      <left/>
      <right/>
      <top style="medium">
        <color theme="0" tint="-0.14996795556505021"/>
      </top>
      <bottom/>
      <diagonal/>
    </border>
    <border>
      <left/>
      <right/>
      <top style="medium">
        <color theme="0" tint="-0.14996795556505021"/>
      </top>
      <bottom style="medium">
        <color theme="0" tint="-0.14996795556505021"/>
      </bottom>
      <diagonal/>
    </border>
    <border>
      <left/>
      <right/>
      <top/>
      <bottom style="medium">
        <color theme="0" tint="-0.14996795556505021"/>
      </bottom>
      <diagonal/>
    </border>
    <border>
      <left/>
      <right/>
      <top/>
      <bottom style="thick">
        <color rgb="FF00880B"/>
      </bottom>
      <diagonal/>
    </border>
    <border>
      <left/>
      <right/>
      <top style="thin">
        <color rgb="FF00880B"/>
      </top>
      <bottom style="thin">
        <color rgb="FF00880B"/>
      </bottom>
      <diagonal/>
    </border>
    <border>
      <left/>
      <right/>
      <top style="thin">
        <color rgb="FF00880B"/>
      </top>
      <bottom style="medium">
        <color theme="0" tint="-0.14996795556505021"/>
      </bottom>
      <diagonal/>
    </border>
    <border>
      <left/>
      <right/>
      <top style="thick">
        <color rgb="FF00880B"/>
      </top>
      <bottom style="thick">
        <color rgb="FF00880B"/>
      </bottom>
      <diagonal/>
    </border>
    <border>
      <left/>
      <right/>
      <top style="thick">
        <color rgb="FF00880B"/>
      </top>
      <bottom style="thin">
        <color rgb="FF00880B"/>
      </bottom>
      <diagonal/>
    </border>
    <border>
      <left/>
      <right/>
      <top style="thick">
        <color rgb="FF00880B"/>
      </top>
      <bottom/>
      <diagonal/>
    </border>
    <border>
      <left/>
      <right/>
      <top style="medium">
        <color theme="0" tint="-0.14993743705557422"/>
      </top>
      <bottom style="medium">
        <color theme="0" tint="-0.14993743705557422"/>
      </bottom>
      <diagonal/>
    </border>
    <border>
      <left style="thin">
        <color auto="1"/>
      </left>
      <right style="thin">
        <color auto="1"/>
      </right>
      <top style="thin">
        <color auto="1"/>
      </top>
      <bottom style="medium">
        <color theme="0" tint="-0.14996795556505021"/>
      </bottom>
      <diagonal/>
    </border>
    <border>
      <left/>
      <right style="thin">
        <color indexed="64"/>
      </right>
      <top/>
      <bottom style="thin">
        <color indexed="64"/>
      </bottom>
      <diagonal/>
    </border>
    <border>
      <left/>
      <right style="thin">
        <color auto="1"/>
      </right>
      <top style="thin">
        <color auto="1"/>
      </top>
      <bottom style="medium">
        <color theme="0" tint="-0.14996795556505021"/>
      </bottom>
      <diagonal/>
    </border>
    <border>
      <left/>
      <right style="thin">
        <color indexed="64"/>
      </right>
      <top/>
      <bottom style="thin">
        <color rgb="FF00880B"/>
      </bottom>
      <diagonal/>
    </border>
    <border>
      <left/>
      <right/>
      <top style="medium">
        <color theme="0" tint="-0.14993743705557422"/>
      </top>
      <bottom style="thin">
        <color indexed="64"/>
      </bottom>
      <diagonal/>
    </border>
    <border>
      <left/>
      <right/>
      <top style="medium">
        <color theme="0" tint="-0.14993743705557422"/>
      </top>
      <bottom style="medium">
        <color theme="0" tint="-0.14990691854609822"/>
      </bottom>
      <diagonal/>
    </border>
    <border>
      <left/>
      <right/>
      <top style="medium">
        <color theme="0" tint="-0.14990691854609822"/>
      </top>
      <bottom style="medium">
        <color theme="0" tint="-0.14990691854609822"/>
      </bottom>
      <diagonal/>
    </border>
    <border>
      <left/>
      <right/>
      <top style="medium">
        <color theme="0" tint="-0.14990691854609822"/>
      </top>
      <bottom style="medium">
        <color theme="0" tint="-0.14993743705557422"/>
      </bottom>
      <diagonal/>
    </border>
    <border>
      <left style="thin">
        <color auto="1"/>
      </left>
      <right style="thin">
        <color auto="1"/>
      </right>
      <top style="medium">
        <color theme="0" tint="-0.14996795556505021"/>
      </top>
      <bottom style="thin">
        <color auto="1"/>
      </bottom>
      <diagonal/>
    </border>
    <border>
      <left/>
      <right/>
      <top style="medium">
        <color theme="0" tint="-0.14993743705557422"/>
      </top>
      <bottom style="thin">
        <color rgb="FF00880B"/>
      </bottom>
      <diagonal/>
    </border>
    <border>
      <left/>
      <right/>
      <top style="medium">
        <color theme="0" tint="-0.14993743705557422"/>
      </top>
      <bottom style="medium">
        <color theme="0" tint="-0.14996795556505021"/>
      </bottom>
      <diagonal/>
    </border>
    <border>
      <left/>
      <right/>
      <top style="thin">
        <color rgb="FF00880B"/>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3743705557422"/>
      </top>
      <bottom style="thin">
        <color rgb="FF00880B"/>
      </bottom>
      <diagonal/>
    </border>
    <border>
      <left/>
      <right/>
      <top style="thin">
        <color theme="0" tint="-0.14996795556505021"/>
      </top>
      <bottom style="thin">
        <color rgb="FF00880B"/>
      </bottom>
      <diagonal/>
    </border>
    <border>
      <left/>
      <right style="thin">
        <color indexed="64"/>
      </right>
      <top style="thin">
        <color theme="0" tint="-0.14996795556505021"/>
      </top>
      <bottom style="thin">
        <color rgb="FF00880B"/>
      </bottom>
      <diagonal/>
    </border>
    <border>
      <left/>
      <right/>
      <top style="thick">
        <color rgb="FF00880B"/>
      </top>
      <bottom style="thin">
        <color theme="0" tint="-0.14996795556505021"/>
      </bottom>
      <diagonal/>
    </border>
    <border>
      <left/>
      <right/>
      <top/>
      <bottom style="thin">
        <color theme="0" tint="-0.14996795556505021"/>
      </bottom>
      <diagonal/>
    </border>
    <border>
      <left/>
      <right/>
      <top style="thin">
        <color theme="0" tint="-0.14993743705557422"/>
      </top>
      <bottom style="thick">
        <color rgb="FF00880B"/>
      </bottom>
      <diagonal/>
    </border>
    <border>
      <left/>
      <right/>
      <top style="thick">
        <color rgb="FF00880B"/>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auto="1"/>
      </left>
      <right style="thin">
        <color auto="1"/>
      </right>
      <top style="thin">
        <color auto="1"/>
      </top>
      <bottom style="thin">
        <color theme="0" tint="-0.14996795556505021"/>
      </bottom>
      <diagonal/>
    </border>
    <border>
      <left/>
      <right/>
      <top/>
      <bottom style="medium">
        <color theme="0" tint="-0.14993743705557422"/>
      </bottom>
      <diagonal/>
    </border>
    <border>
      <left style="thin">
        <color rgb="FF00880B"/>
      </left>
      <right/>
      <top style="thin">
        <color rgb="FF00880B"/>
      </top>
      <bottom style="thin">
        <color rgb="FF00880B"/>
      </bottom>
      <diagonal/>
    </border>
    <border>
      <left/>
      <right style="thin">
        <color rgb="FF00880B"/>
      </right>
      <top style="thin">
        <color rgb="FF00880B"/>
      </top>
      <bottom style="thin">
        <color rgb="FF00880B"/>
      </bottom>
      <diagonal/>
    </border>
    <border>
      <left/>
      <right/>
      <top style="medium">
        <color theme="0" tint="-0.14993743705557422"/>
      </top>
      <bottom/>
      <diagonal/>
    </border>
    <border>
      <left/>
      <right/>
      <top style="thin">
        <color rgb="FF00880B"/>
      </top>
      <bottom style="medium">
        <color theme="0" tint="-0.14993743705557422"/>
      </bottom>
      <diagonal/>
    </border>
  </borders>
  <cellStyleXfs count="45">
    <xf numFmtId="0" fontId="0" fillId="0" borderId="0"/>
    <xf numFmtId="0" fontId="2" fillId="0" borderId="0"/>
    <xf numFmtId="0" fontId="5" fillId="0" borderId="1"/>
    <xf numFmtId="164" fontId="4" fillId="0" borderId="2">
      <alignment vertical="center" wrapText="1"/>
    </xf>
    <xf numFmtId="0" fontId="7" fillId="0" borderId="3">
      <alignment horizontal="right" wrapText="1"/>
    </xf>
    <xf numFmtId="0" fontId="9" fillId="0" borderId="3">
      <alignment horizontal="right" wrapText="1"/>
    </xf>
    <xf numFmtId="0" fontId="10" fillId="0" borderId="4">
      <alignment horizontal="right" vertical="center" wrapText="1"/>
    </xf>
    <xf numFmtId="164" fontId="11" fillId="0" borderId="4">
      <alignment horizontal="right" wrapText="1"/>
    </xf>
    <xf numFmtId="0" fontId="14" fillId="0" borderId="0">
      <alignment vertical="center"/>
    </xf>
    <xf numFmtId="0" fontId="15" fillId="0" borderId="4" applyNumberFormat="0" applyFill="0" applyBorder="0" applyAlignment="0" applyProtection="0">
      <alignment horizontal="right" vertical="center" wrapText="1"/>
    </xf>
    <xf numFmtId="164" fontId="16" fillId="0" borderId="4" applyFill="0" applyBorder="0" applyProtection="0">
      <alignment horizontal="right" wrapText="1"/>
    </xf>
    <xf numFmtId="0" fontId="7" fillId="0" borderId="3" applyFill="0" applyProtection="0">
      <alignment horizontal="right" wrapText="1"/>
    </xf>
    <xf numFmtId="168" fontId="1"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xf numFmtId="0" fontId="17" fillId="0" borderId="0">
      <alignment horizontal="left" wrapText="1"/>
    </xf>
    <xf numFmtId="0" fontId="18" fillId="0" borderId="0">
      <alignment horizontal="left" wrapText="1"/>
    </xf>
    <xf numFmtId="0" fontId="19" fillId="2" borderId="8" applyNumberFormat="0" applyFill="0" applyBorder="0" applyAlignment="0" applyProtection="0">
      <alignment horizontal="left"/>
    </xf>
    <xf numFmtId="0" fontId="20" fillId="0" borderId="0" applyNumberFormat="0" applyFill="0" applyBorder="0" applyAlignment="0" applyProtection="0"/>
    <xf numFmtId="0" fontId="14" fillId="0" borderId="0"/>
    <xf numFmtId="0" fontId="1" fillId="0" borderId="0"/>
    <xf numFmtId="0" fontId="1" fillId="0" borderId="0"/>
    <xf numFmtId="0" fontId="1" fillId="0" borderId="0"/>
    <xf numFmtId="0" fontId="14" fillId="0" borderId="0"/>
    <xf numFmtId="0" fontId="14" fillId="0" borderId="0">
      <alignment vertical="center"/>
    </xf>
    <xf numFmtId="0" fontId="2" fillId="0" borderId="0" applyFont="0" applyFill="0" applyBorder="0" applyAlignment="0" applyProtection="0"/>
    <xf numFmtId="0" fontId="14" fillId="0" borderId="0"/>
    <xf numFmtId="0" fontId="2" fillId="0" borderId="0"/>
    <xf numFmtId="0" fontId="1" fillId="0" borderId="0"/>
    <xf numFmtId="0" fontId="1" fillId="0" borderId="0"/>
    <xf numFmtId="9" fontId="2" fillId="0" borderId="0" applyFont="0" applyFill="0" applyBorder="0" applyAlignment="0" applyProtection="0"/>
    <xf numFmtId="9" fontId="2" fillId="0" borderId="0"/>
    <xf numFmtId="169" fontId="21" fillId="0" borderId="9" applyNumberFormat="0" applyAlignment="0" applyProtection="0">
      <alignment horizontal="right" vertical="center" indent="1"/>
    </xf>
    <xf numFmtId="0" fontId="14" fillId="0" borderId="0"/>
    <xf numFmtId="164" fontId="22" fillId="0" borderId="2">
      <alignment vertical="center" wrapText="1"/>
    </xf>
    <xf numFmtId="0" fontId="23" fillId="0" borderId="1" applyNumberFormat="0" applyFont="0" applyFill="0" applyAlignment="0" applyProtection="0"/>
    <xf numFmtId="0" fontId="1" fillId="0" borderId="0"/>
    <xf numFmtId="0"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applyFont="0" applyFill="0" applyBorder="0" applyAlignment="0" applyProtection="0"/>
    <xf numFmtId="9" fontId="1" fillId="0" borderId="0" applyFont="0" applyFill="0" applyBorder="0" applyAlignment="0" applyProtection="0"/>
  </cellStyleXfs>
  <cellXfs count="515">
    <xf numFmtId="0" fontId="0" fillId="0" borderId="0" xfId="0"/>
    <xf numFmtId="0" fontId="3" fillId="0" borderId="0" xfId="1" applyFont="1" applyBorder="1" applyAlignment="1">
      <alignment horizontal="left" vertical="center"/>
    </xf>
    <xf numFmtId="0" fontId="4" fillId="0" borderId="0" xfId="1" applyFont="1"/>
    <xf numFmtId="164" fontId="6" fillId="0" borderId="0" xfId="2" applyNumberFormat="1" applyFont="1" applyBorder="1" applyAlignment="1">
      <alignment vertical="center" wrapText="1"/>
    </xf>
    <xf numFmtId="0" fontId="2" fillId="0" borderId="0" xfId="1"/>
    <xf numFmtId="164" fontId="6" fillId="0" borderId="0" xfId="3" applyFont="1" applyBorder="1">
      <alignment vertical="center" wrapText="1"/>
    </xf>
    <xf numFmtId="164" fontId="8" fillId="0" borderId="0" xfId="7" applyFont="1" applyBorder="1">
      <alignment horizontal="right" wrapText="1"/>
    </xf>
    <xf numFmtId="164" fontId="6" fillId="0" borderId="0" xfId="3" applyFont="1" applyBorder="1" applyAlignment="1">
      <alignment horizontal="right" vertical="center" wrapText="1"/>
    </xf>
    <xf numFmtId="0" fontId="2" fillId="0" borderId="0" xfId="1" applyBorder="1"/>
    <xf numFmtId="0" fontId="6" fillId="0" borderId="0" xfId="1" applyFont="1" applyBorder="1" applyAlignment="1">
      <alignment vertical="center" wrapText="1"/>
    </xf>
    <xf numFmtId="164" fontId="8" fillId="0" borderId="0" xfId="3" applyFont="1" applyBorder="1" applyAlignment="1">
      <alignment horizontal="right" vertical="center" wrapText="1"/>
    </xf>
    <xf numFmtId="164" fontId="8" fillId="0" borderId="6" xfId="3" applyFont="1" applyBorder="1" applyAlignment="1">
      <alignment horizontal="right" vertical="center" wrapText="1"/>
    </xf>
    <xf numFmtId="164" fontId="6" fillId="0" borderId="6" xfId="3" applyFont="1" applyBorder="1" applyAlignment="1">
      <alignment horizontal="right" vertical="center" wrapText="1"/>
    </xf>
    <xf numFmtId="164" fontId="6" fillId="0" borderId="7" xfId="3" applyFont="1" applyBorder="1" applyAlignment="1">
      <alignment horizontal="right" vertical="center" wrapText="1"/>
    </xf>
    <xf numFmtId="164" fontId="6" fillId="0" borderId="0" xfId="3" applyFont="1" applyFill="1" applyBorder="1" applyAlignment="1">
      <alignment horizontal="right" vertical="center" wrapText="1"/>
    </xf>
    <xf numFmtId="0" fontId="2" fillId="0" borderId="0" xfId="1" applyFill="1" applyBorder="1"/>
    <xf numFmtId="165" fontId="8" fillId="0" borderId="0" xfId="1" applyNumberFormat="1" applyFont="1" applyFill="1" applyBorder="1" applyAlignment="1">
      <alignment horizontal="right" wrapText="1"/>
    </xf>
    <xf numFmtId="165" fontId="6" fillId="0" borderId="0" xfId="1" applyNumberFormat="1" applyFont="1" applyFill="1" applyBorder="1" applyAlignment="1">
      <alignment horizontal="right" wrapText="1"/>
    </xf>
    <xf numFmtId="0" fontId="2" fillId="0" borderId="0" xfId="1" applyFill="1"/>
    <xf numFmtId="165" fontId="8" fillId="0" borderId="6" xfId="1" applyNumberFormat="1" applyFont="1" applyFill="1" applyBorder="1" applyAlignment="1">
      <alignment horizontal="right" wrapText="1"/>
    </xf>
    <xf numFmtId="165" fontId="6" fillId="0" borderId="6" xfId="1" applyNumberFormat="1" applyFont="1" applyFill="1" applyBorder="1" applyAlignment="1">
      <alignment horizontal="right" wrapText="1"/>
    </xf>
    <xf numFmtId="164" fontId="8" fillId="0" borderId="0" xfId="3" applyFont="1" applyFill="1" applyBorder="1" applyAlignment="1">
      <alignment horizontal="right" vertical="center" wrapText="1"/>
    </xf>
    <xf numFmtId="164" fontId="3" fillId="0" borderId="0" xfId="7" applyFont="1" applyBorder="1">
      <alignment horizontal="right" wrapText="1"/>
    </xf>
    <xf numFmtId="164" fontId="6" fillId="0" borderId="0" xfId="2" applyNumberFormat="1" applyFont="1" applyBorder="1" applyAlignment="1">
      <alignment horizontal="right" vertical="center" wrapText="1"/>
    </xf>
    <xf numFmtId="164" fontId="8" fillId="0" borderId="0" xfId="2" applyNumberFormat="1" applyFont="1" applyBorder="1" applyAlignment="1">
      <alignment horizontal="right" wrapText="1"/>
    </xf>
    <xf numFmtId="167" fontId="6" fillId="0" borderId="0" xfId="3" applyNumberFormat="1" applyFont="1" applyBorder="1" applyAlignment="1">
      <alignment horizontal="right" wrapText="1"/>
    </xf>
    <xf numFmtId="0" fontId="8" fillId="0" borderId="0" xfId="4" applyFont="1" applyBorder="1">
      <alignment horizontal="right" wrapText="1"/>
    </xf>
    <xf numFmtId="0" fontId="6" fillId="0" borderId="0" xfId="5" applyFont="1" applyBorder="1">
      <alignment horizontal="right" wrapText="1"/>
    </xf>
    <xf numFmtId="0" fontId="24" fillId="0" borderId="0" xfId="1" applyFont="1" applyBorder="1"/>
    <xf numFmtId="0" fontId="6" fillId="0" borderId="0" xfId="30" applyFont="1"/>
    <xf numFmtId="164" fontId="13" fillId="0" borderId="0" xfId="3" applyFont="1" applyBorder="1" applyAlignment="1">
      <alignment wrapText="1"/>
    </xf>
    <xf numFmtId="0" fontId="26" fillId="0" borderId="0" xfId="30" applyFont="1"/>
    <xf numFmtId="0" fontId="25" fillId="0" borderId="0" xfId="30" applyFont="1"/>
    <xf numFmtId="0" fontId="6" fillId="0" borderId="0" xfId="30" applyFont="1" applyBorder="1" applyAlignment="1">
      <alignment horizontal="center" wrapText="1"/>
    </xf>
    <xf numFmtId="0" fontId="6" fillId="0" borderId="0" xfId="30" applyFont="1" applyFill="1" applyBorder="1" applyAlignment="1">
      <alignment horizontal="center" wrapText="1"/>
    </xf>
    <xf numFmtId="0" fontId="6" fillId="0" borderId="0" xfId="30" applyFont="1" applyFill="1" applyBorder="1" applyAlignment="1">
      <alignment horizontal="center" vertical="top" wrapText="1"/>
    </xf>
    <xf numFmtId="0" fontId="26" fillId="0" borderId="0" xfId="30" applyFont="1" applyBorder="1" applyAlignment="1"/>
    <xf numFmtId="0" fontId="26" fillId="0" borderId="0" xfId="30" applyFont="1" applyAlignment="1"/>
    <xf numFmtId="0" fontId="27" fillId="0" borderId="0" xfId="1" applyFont="1" applyBorder="1" applyAlignment="1">
      <alignment horizontal="left" vertical="center"/>
    </xf>
    <xf numFmtId="0" fontId="3" fillId="0" borderId="10" xfId="4" applyFont="1" applyBorder="1">
      <alignment horizontal="right" wrapText="1"/>
    </xf>
    <xf numFmtId="0" fontId="8" fillId="0" borderId="10" xfId="4" applyFont="1" applyBorder="1">
      <alignment horizontal="right" wrapText="1"/>
    </xf>
    <xf numFmtId="0" fontId="6" fillId="0" borderId="10" xfId="5" applyFont="1" applyBorder="1">
      <alignment horizontal="right" wrapText="1"/>
    </xf>
    <xf numFmtId="0" fontId="3" fillId="0" borderId="11" xfId="2" applyFont="1" applyBorder="1" applyAlignment="1">
      <alignment vertical="center" wrapText="1"/>
    </xf>
    <xf numFmtId="164" fontId="8" fillId="0" borderId="11" xfId="2" applyNumberFormat="1" applyFont="1" applyBorder="1" applyAlignment="1">
      <alignment horizontal="right" vertical="center" wrapText="1"/>
    </xf>
    <xf numFmtId="164" fontId="6" fillId="0" borderId="11" xfId="2" applyNumberFormat="1" applyFont="1" applyBorder="1" applyAlignment="1">
      <alignment horizontal="right" vertical="center" wrapText="1"/>
    </xf>
    <xf numFmtId="0" fontId="6" fillId="0" borderId="10" xfId="1" applyFont="1" applyBorder="1" applyAlignment="1">
      <alignment vertical="center" wrapText="1"/>
    </xf>
    <xf numFmtId="166" fontId="8" fillId="0" borderId="12" xfId="3" applyNumberFormat="1" applyFont="1" applyBorder="1" applyAlignment="1">
      <alignment horizontal="right" vertical="center" wrapText="1"/>
    </xf>
    <xf numFmtId="166" fontId="6" fillId="0" borderId="12" xfId="3" applyNumberFormat="1" applyFont="1" applyBorder="1" applyAlignment="1">
      <alignment horizontal="right" vertical="center" wrapText="1"/>
    </xf>
    <xf numFmtId="164" fontId="6" fillId="0" borderId="10" xfId="3" applyFont="1" applyBorder="1" applyAlignment="1">
      <alignment horizontal="right" vertical="center" wrapText="1"/>
    </xf>
    <xf numFmtId="164" fontId="8" fillId="0" borderId="15" xfId="3" applyFont="1" applyBorder="1" applyAlignment="1">
      <alignment horizontal="right" vertical="center" wrapText="1"/>
    </xf>
    <xf numFmtId="164" fontId="6" fillId="0" borderId="15" xfId="3" applyFont="1" applyBorder="1" applyAlignment="1">
      <alignment horizontal="right" vertical="center" wrapText="1"/>
    </xf>
    <xf numFmtId="0" fontId="6" fillId="0" borderId="16" xfId="1" applyFont="1" applyBorder="1" applyAlignment="1">
      <alignment vertical="center" wrapText="1"/>
    </xf>
    <xf numFmtId="164" fontId="8" fillId="0" borderId="16" xfId="3" applyFont="1" applyBorder="1" applyAlignment="1">
      <alignment horizontal="right" vertical="center" wrapText="1"/>
    </xf>
    <xf numFmtId="164" fontId="6" fillId="0" borderId="16" xfId="3" applyFont="1" applyBorder="1" applyAlignment="1">
      <alignment horizontal="right" vertical="center" wrapText="1"/>
    </xf>
    <xf numFmtId="0" fontId="6" fillId="0" borderId="17" xfId="1" applyFont="1" applyBorder="1" applyAlignment="1">
      <alignment vertical="center" wrapText="1"/>
    </xf>
    <xf numFmtId="164" fontId="8" fillId="0" borderId="17" xfId="3" applyFont="1" applyBorder="1" applyAlignment="1">
      <alignment horizontal="right" vertical="center" wrapText="1"/>
    </xf>
    <xf numFmtId="164" fontId="6" fillId="0" borderId="17" xfId="3" applyFont="1" applyBorder="1" applyAlignment="1">
      <alignment horizontal="right" vertical="center" wrapText="1"/>
    </xf>
    <xf numFmtId="0" fontId="26" fillId="0" borderId="0" xfId="5" applyFont="1" applyBorder="1" applyAlignment="1">
      <alignment horizontal="right" wrapText="1"/>
    </xf>
    <xf numFmtId="0" fontId="8" fillId="0" borderId="0" xfId="4" applyFont="1" applyBorder="1" applyAlignment="1">
      <alignment horizontal="right" wrapText="1"/>
    </xf>
    <xf numFmtId="0" fontId="24" fillId="0" borderId="0" xfId="1" applyFont="1"/>
    <xf numFmtId="164" fontId="8" fillId="0" borderId="11" xfId="2" applyNumberFormat="1" applyFont="1" applyBorder="1" applyAlignment="1">
      <alignment horizontal="right" wrapText="1"/>
    </xf>
    <xf numFmtId="164" fontId="6" fillId="0" borderId="11" xfId="2" applyNumberFormat="1" applyFont="1" applyBorder="1" applyAlignment="1">
      <alignment horizontal="right" wrapText="1"/>
    </xf>
    <xf numFmtId="0" fontId="26" fillId="0" borderId="0" xfId="0" applyFont="1"/>
    <xf numFmtId="164" fontId="8" fillId="0" borderId="20" xfId="2" applyNumberFormat="1" applyFont="1" applyBorder="1" applyAlignment="1">
      <alignment horizontal="right" vertical="center" wrapText="1"/>
    </xf>
    <xf numFmtId="164" fontId="6" fillId="0" borderId="20" xfId="2" applyNumberFormat="1" applyFont="1" applyBorder="1" applyAlignment="1">
      <alignment horizontal="right" vertical="center" wrapText="1"/>
    </xf>
    <xf numFmtId="164" fontId="8" fillId="0" borderId="21" xfId="2" applyNumberFormat="1" applyFont="1" applyBorder="1" applyAlignment="1">
      <alignment horizontal="right" vertical="center" wrapText="1"/>
    </xf>
    <xf numFmtId="164" fontId="6" fillId="0" borderId="21" xfId="2" applyNumberFormat="1" applyFont="1" applyBorder="1" applyAlignment="1">
      <alignment horizontal="right" vertical="center" wrapText="1"/>
    </xf>
    <xf numFmtId="164" fontId="8" fillId="0" borderId="11" xfId="38" applyNumberFormat="1" applyFont="1" applyFill="1" applyBorder="1" applyAlignment="1">
      <alignment horizontal="right" wrapText="1"/>
    </xf>
    <xf numFmtId="0" fontId="3" fillId="0" borderId="11" xfId="38" applyFont="1" applyFill="1" applyBorder="1" applyAlignment="1">
      <alignment vertical="center" wrapText="1"/>
    </xf>
    <xf numFmtId="0" fontId="26" fillId="0" borderId="0" xfId="0" applyFont="1" applyAlignment="1">
      <alignment horizontal="center"/>
    </xf>
    <xf numFmtId="0" fontId="27" fillId="0" borderId="0" xfId="0" applyFont="1"/>
    <xf numFmtId="0" fontId="26" fillId="0" borderId="0" xfId="0" applyFont="1" applyBorder="1" applyAlignment="1">
      <alignment horizontal="left" indent="1"/>
    </xf>
    <xf numFmtId="0" fontId="26" fillId="0" borderId="0" xfId="0" applyFont="1" applyBorder="1" applyAlignment="1">
      <alignment horizontal="center"/>
    </xf>
    <xf numFmtId="0" fontId="26" fillId="0" borderId="0" xfId="0" applyFont="1" applyBorder="1"/>
    <xf numFmtId="0" fontId="8" fillId="0" borderId="10" xfId="0" applyFont="1" applyBorder="1"/>
    <xf numFmtId="0" fontId="26" fillId="0" borderId="10" xfId="0" applyFont="1" applyBorder="1" applyAlignment="1">
      <alignment horizontal="center"/>
    </xf>
    <xf numFmtId="0" fontId="3" fillId="0" borderId="21" xfId="2" applyFont="1" applyBorder="1" applyAlignment="1">
      <alignment vertical="center" wrapText="1"/>
    </xf>
    <xf numFmtId="0" fontId="6" fillId="0" borderId="19" xfId="1" applyFont="1" applyBorder="1" applyAlignment="1">
      <alignment vertical="center" wrapText="1"/>
    </xf>
    <xf numFmtId="164" fontId="8" fillId="0" borderId="19" xfId="3" applyFont="1" applyBorder="1" applyAlignment="1">
      <alignment horizontal="right" vertical="center" wrapText="1"/>
    </xf>
    <xf numFmtId="164" fontId="6" fillId="0" borderId="19" xfId="3" applyFont="1" applyBorder="1" applyAlignment="1">
      <alignment horizontal="right" vertical="center" wrapText="1"/>
    </xf>
    <xf numFmtId="0" fontId="3" fillId="0" borderId="21" xfId="6" applyFont="1" applyBorder="1" applyAlignment="1">
      <alignment vertical="center" wrapText="1"/>
    </xf>
    <xf numFmtId="164" fontId="8" fillId="0" borderId="21" xfId="7" applyFont="1" applyBorder="1">
      <alignment horizontal="right" wrapText="1"/>
    </xf>
    <xf numFmtId="164" fontId="6" fillId="0" borderId="21" xfId="3" applyFont="1" applyBorder="1" applyAlignment="1">
      <alignment horizontal="right" vertical="center" wrapText="1"/>
    </xf>
    <xf numFmtId="164" fontId="8" fillId="0" borderId="24" xfId="2" applyNumberFormat="1" applyFont="1" applyBorder="1" applyAlignment="1">
      <alignment horizontal="right" vertical="center" wrapText="1"/>
    </xf>
    <xf numFmtId="164" fontId="6" fillId="0" borderId="24" xfId="2" applyNumberFormat="1" applyFont="1" applyBorder="1" applyAlignment="1">
      <alignment horizontal="right" vertical="center" wrapText="1"/>
    </xf>
    <xf numFmtId="164" fontId="8" fillId="0" borderId="10" xfId="3" applyFont="1" applyBorder="1" applyAlignment="1">
      <alignment horizontal="right" vertical="center" wrapText="1"/>
    </xf>
    <xf numFmtId="0" fontId="29" fillId="0" borderId="0" xfId="0" applyFont="1" applyBorder="1" applyAlignment="1">
      <alignment horizontal="center"/>
    </xf>
    <xf numFmtId="0" fontId="6" fillId="0" borderId="0" xfId="1" applyFont="1" applyBorder="1" applyAlignment="1">
      <alignment horizontal="left" vertical="center" wrapText="1"/>
    </xf>
    <xf numFmtId="164" fontId="6" fillId="0" borderId="0" xfId="3" applyFont="1" applyBorder="1" applyAlignment="1">
      <alignment horizontal="left" vertical="center" wrapText="1"/>
    </xf>
    <xf numFmtId="0" fontId="2" fillId="0" borderId="13" xfId="1" applyBorder="1"/>
    <xf numFmtId="0" fontId="6" fillId="0" borderId="20" xfId="2" applyFont="1" applyBorder="1" applyAlignment="1">
      <alignment vertical="center" wrapText="1"/>
    </xf>
    <xf numFmtId="166" fontId="8" fillId="0" borderId="20" xfId="2" applyNumberFormat="1" applyFont="1" applyBorder="1" applyAlignment="1">
      <alignment horizontal="right" vertical="center" wrapText="1"/>
    </xf>
    <xf numFmtId="166" fontId="6" fillId="0" borderId="20" xfId="2" applyNumberFormat="1" applyFont="1" applyBorder="1" applyAlignment="1">
      <alignment horizontal="right" vertical="center" wrapText="1"/>
    </xf>
    <xf numFmtId="164" fontId="8" fillId="0" borderId="22" xfId="7" applyFont="1" applyBorder="1">
      <alignment horizontal="right" wrapText="1"/>
    </xf>
    <xf numFmtId="164" fontId="6" fillId="0" borderId="22" xfId="3" applyFont="1" applyBorder="1" applyAlignment="1">
      <alignment horizontal="right" vertical="center" wrapText="1"/>
    </xf>
    <xf numFmtId="164" fontId="8" fillId="0" borderId="5" xfId="7" applyFont="1" applyBorder="1">
      <alignment horizontal="right" wrapText="1"/>
    </xf>
    <xf numFmtId="164" fontId="6" fillId="0" borderId="5" xfId="7" applyFont="1" applyBorder="1">
      <alignment horizontal="right" wrapText="1"/>
    </xf>
    <xf numFmtId="164" fontId="6" fillId="0" borderId="28" xfId="7" applyFont="1" applyBorder="1">
      <alignment horizontal="right" wrapText="1"/>
    </xf>
    <xf numFmtId="164" fontId="8" fillId="0" borderId="27" xfId="7" applyFont="1" applyBorder="1">
      <alignment horizontal="right" wrapText="1"/>
    </xf>
    <xf numFmtId="164" fontId="6" fillId="0" borderId="27" xfId="7" applyFont="1" applyBorder="1">
      <alignment horizontal="right" wrapText="1"/>
    </xf>
    <xf numFmtId="164" fontId="6" fillId="0" borderId="29" xfId="7" applyFont="1" applyBorder="1">
      <alignment horizontal="right" wrapText="1"/>
    </xf>
    <xf numFmtId="164" fontId="8" fillId="0" borderId="26" xfId="3" applyFont="1" applyBorder="1" applyAlignment="1">
      <alignment horizontal="right" vertical="center" wrapText="1"/>
    </xf>
    <xf numFmtId="164" fontId="6" fillId="0" borderId="26" xfId="3" applyFont="1" applyBorder="1" applyAlignment="1">
      <alignment horizontal="right" vertical="center" wrapText="1"/>
    </xf>
    <xf numFmtId="164" fontId="8" fillId="0" borderId="26" xfId="7" applyFont="1" applyBorder="1">
      <alignment horizontal="right" wrapText="1"/>
    </xf>
    <xf numFmtId="0" fontId="2" fillId="0" borderId="26" xfId="1" applyBorder="1"/>
    <xf numFmtId="164" fontId="8" fillId="0" borderId="26" xfId="7" applyFont="1" applyFill="1" applyBorder="1">
      <alignment horizontal="right" wrapText="1"/>
    </xf>
    <xf numFmtId="164" fontId="6" fillId="0" borderId="26" xfId="3" applyFont="1" applyFill="1" applyBorder="1" applyAlignment="1">
      <alignment horizontal="right" vertical="center" wrapText="1"/>
    </xf>
    <xf numFmtId="164" fontId="8" fillId="0" borderId="31" xfId="3" applyFont="1" applyBorder="1" applyAlignment="1">
      <alignment horizontal="right" vertical="center" wrapText="1"/>
    </xf>
    <xf numFmtId="164" fontId="6" fillId="0" borderId="31" xfId="3" applyFont="1" applyBorder="1" applyAlignment="1">
      <alignment horizontal="right" vertical="center" wrapText="1"/>
    </xf>
    <xf numFmtId="164" fontId="8" fillId="0" borderId="32" xfId="7" applyFont="1" applyBorder="1">
      <alignment horizontal="right" wrapText="1"/>
    </xf>
    <xf numFmtId="164" fontId="6" fillId="0" borderId="32" xfId="3" applyFont="1" applyBorder="1" applyAlignment="1">
      <alignment horizontal="right" vertical="center" wrapText="1"/>
    </xf>
    <xf numFmtId="164" fontId="8" fillId="0" borderId="33" xfId="3" applyFont="1" applyBorder="1" applyAlignment="1">
      <alignment horizontal="right" vertical="center" wrapText="1"/>
    </xf>
    <xf numFmtId="164" fontId="6" fillId="0" borderId="33" xfId="3" applyFont="1" applyBorder="1" applyAlignment="1">
      <alignment horizontal="right" vertical="center" wrapText="1"/>
    </xf>
    <xf numFmtId="164" fontId="8" fillId="0" borderId="34" xfId="3" applyFont="1" applyBorder="1" applyAlignment="1">
      <alignment horizontal="right" vertical="center" wrapText="1"/>
    </xf>
    <xf numFmtId="164" fontId="6" fillId="0" borderId="34" xfId="3" applyFont="1" applyBorder="1" applyAlignment="1">
      <alignment horizontal="right" vertical="center" wrapText="1"/>
    </xf>
    <xf numFmtId="0" fontId="6" fillId="0" borderId="25" xfId="1" applyFont="1" applyBorder="1" applyAlignment="1">
      <alignment vertical="center" wrapText="1"/>
    </xf>
    <xf numFmtId="166" fontId="8" fillId="0" borderId="32" xfId="7" applyNumberFormat="1" applyFont="1" applyBorder="1">
      <alignment horizontal="right" wrapText="1"/>
    </xf>
    <xf numFmtId="166" fontId="6" fillId="0" borderId="32" xfId="3" applyNumberFormat="1" applyFont="1" applyBorder="1" applyAlignment="1">
      <alignment horizontal="right" vertical="center" wrapText="1"/>
    </xf>
    <xf numFmtId="166" fontId="8" fillId="0" borderId="33" xfId="3" applyNumberFormat="1" applyFont="1" applyBorder="1" applyAlignment="1">
      <alignment horizontal="right" vertical="center" wrapText="1"/>
    </xf>
    <xf numFmtId="166" fontId="6" fillId="0" borderId="33" xfId="3" applyNumberFormat="1" applyFont="1" applyBorder="1" applyAlignment="1">
      <alignment horizontal="right" vertical="center" wrapText="1"/>
    </xf>
    <xf numFmtId="166" fontId="8" fillId="0" borderId="34" xfId="3" applyNumberFormat="1" applyFont="1" applyBorder="1" applyAlignment="1">
      <alignment horizontal="right" vertical="center" wrapText="1"/>
    </xf>
    <xf numFmtId="166" fontId="6" fillId="0" borderId="34" xfId="3" applyNumberFormat="1" applyFont="1" applyBorder="1" applyAlignment="1">
      <alignment horizontal="right" vertical="center" wrapText="1"/>
    </xf>
    <xf numFmtId="167" fontId="6" fillId="0" borderId="27" xfId="3" applyNumberFormat="1" applyFont="1" applyBorder="1" applyAlignment="1">
      <alignment horizontal="right" wrapText="1"/>
    </xf>
    <xf numFmtId="167" fontId="6" fillId="0" borderId="35" xfId="3" applyNumberFormat="1" applyFont="1" applyBorder="1" applyAlignment="1">
      <alignment horizontal="right" wrapText="1"/>
    </xf>
    <xf numFmtId="0" fontId="6" fillId="0" borderId="26" xfId="1" applyFont="1" applyBorder="1" applyAlignment="1">
      <alignment vertical="center" wrapText="1"/>
    </xf>
    <xf numFmtId="0" fontId="6" fillId="0" borderId="10" xfId="2" applyFont="1" applyBorder="1" applyAlignment="1">
      <alignment vertical="center" wrapText="1"/>
    </xf>
    <xf numFmtId="164" fontId="8" fillId="0" borderId="36" xfId="3" applyFont="1" applyBorder="1" applyAlignment="1">
      <alignment horizontal="right" vertical="center" wrapText="1"/>
    </xf>
    <xf numFmtId="164" fontId="6" fillId="0" borderId="36" xfId="3" applyFont="1" applyBorder="1" applyAlignment="1">
      <alignment horizontal="right" vertical="center" wrapText="1"/>
    </xf>
    <xf numFmtId="0" fontId="6" fillId="0" borderId="22" xfId="1" applyFont="1" applyBorder="1" applyAlignment="1">
      <alignment vertical="center" wrapText="1"/>
    </xf>
    <xf numFmtId="164" fontId="8" fillId="0" borderId="22" xfId="3" applyFont="1" applyBorder="1" applyAlignment="1">
      <alignment horizontal="right" vertical="center" wrapText="1"/>
    </xf>
    <xf numFmtId="0" fontId="6" fillId="0" borderId="15" xfId="1" applyFont="1" applyBorder="1" applyAlignment="1">
      <alignment vertical="center" wrapText="1"/>
    </xf>
    <xf numFmtId="164" fontId="8" fillId="0" borderId="15" xfId="7" applyFont="1" applyBorder="1">
      <alignment horizontal="right" wrapText="1"/>
    </xf>
    <xf numFmtId="164" fontId="6" fillId="0" borderId="15" xfId="7" applyFont="1" applyBorder="1">
      <alignment horizontal="right" wrapText="1"/>
    </xf>
    <xf numFmtId="164" fontId="8" fillId="0" borderId="10" xfId="7" applyFont="1" applyBorder="1">
      <alignment horizontal="right" wrapText="1"/>
    </xf>
    <xf numFmtId="164" fontId="6" fillId="0" borderId="10" xfId="7" applyFont="1" applyBorder="1">
      <alignment horizontal="right" wrapText="1"/>
    </xf>
    <xf numFmtId="164" fontId="6" fillId="0" borderId="26" xfId="7" applyFont="1" applyBorder="1">
      <alignment horizontal="right" wrapText="1"/>
    </xf>
    <xf numFmtId="164" fontId="8" fillId="0" borderId="26" xfId="10" applyFont="1" applyFill="1" applyBorder="1">
      <alignment horizontal="right" wrapText="1"/>
    </xf>
    <xf numFmtId="0" fontId="3" fillId="0" borderId="15" xfId="6" applyFont="1" applyBorder="1" applyAlignment="1">
      <alignment vertical="center" wrapText="1"/>
    </xf>
    <xf numFmtId="0" fontId="6" fillId="0" borderId="26" xfId="28" applyFont="1" applyFill="1" applyBorder="1" applyAlignment="1">
      <alignment horizontal="left" vertical="center" wrapText="1" indent="2"/>
    </xf>
    <xf numFmtId="0" fontId="3" fillId="0" borderId="26" xfId="6" applyFont="1" applyBorder="1" applyAlignment="1">
      <alignment vertical="center" wrapText="1"/>
    </xf>
    <xf numFmtId="0" fontId="26" fillId="0" borderId="0" xfId="1" applyFont="1"/>
    <xf numFmtId="0" fontId="25" fillId="0" borderId="0" xfId="30" applyFont="1" applyAlignment="1"/>
    <xf numFmtId="0" fontId="26" fillId="0" borderId="18" xfId="0" applyFont="1" applyBorder="1" applyAlignment="1">
      <alignment horizontal="center"/>
    </xf>
    <xf numFmtId="0" fontId="33" fillId="0" borderId="0" xfId="39" applyFont="1" applyAlignment="1">
      <alignment horizontal="center" vertical="center"/>
    </xf>
    <xf numFmtId="0" fontId="32" fillId="0" borderId="0" xfId="28" applyFont="1" applyFill="1" applyAlignment="1">
      <alignment vertical="center"/>
    </xf>
    <xf numFmtId="0" fontId="33" fillId="0" borderId="0" xfId="39" applyFont="1"/>
    <xf numFmtId="0" fontId="26" fillId="0" borderId="22" xfId="0" applyFont="1" applyBorder="1" applyAlignment="1">
      <alignment horizontal="center"/>
    </xf>
    <xf numFmtId="2" fontId="2" fillId="0" borderId="0" xfId="1" applyNumberFormat="1" applyBorder="1"/>
    <xf numFmtId="2" fontId="24" fillId="0" borderId="0" xfId="1" applyNumberFormat="1" applyFont="1" applyBorder="1"/>
    <xf numFmtId="2" fontId="27" fillId="0" borderId="0" xfId="1" applyNumberFormat="1" applyFont="1" applyBorder="1" applyAlignment="1">
      <alignment horizontal="left" vertical="center"/>
    </xf>
    <xf numFmtId="2" fontId="2" fillId="0" borderId="0" xfId="1" applyNumberFormat="1"/>
    <xf numFmtId="2" fontId="3" fillId="0" borderId="0" xfId="1" applyNumberFormat="1" applyFont="1" applyBorder="1" applyAlignment="1">
      <alignment horizontal="left" vertical="center"/>
    </xf>
    <xf numFmtId="2" fontId="4" fillId="0" borderId="0" xfId="1" applyNumberFormat="1" applyFont="1"/>
    <xf numFmtId="2" fontId="33" fillId="0" borderId="0" xfId="39" applyNumberFormat="1" applyFont="1" applyAlignment="1">
      <alignment horizontal="center" vertical="center"/>
    </xf>
    <xf numFmtId="2" fontId="32" fillId="0" borderId="0" xfId="28" applyNumberFormat="1" applyFont="1" applyFill="1" applyAlignment="1">
      <alignment vertical="center"/>
    </xf>
    <xf numFmtId="2" fontId="0" fillId="0" borderId="0" xfId="0" applyNumberFormat="1" applyBorder="1"/>
    <xf numFmtId="164" fontId="6" fillId="0" borderId="20" xfId="38" applyNumberFormat="1" applyFont="1" applyFill="1" applyBorder="1" applyAlignment="1">
      <alignment horizontal="right" vertical="center" wrapText="1"/>
    </xf>
    <xf numFmtId="0" fontId="8" fillId="0" borderId="10" xfId="3" applyNumberFormat="1" applyFont="1" applyBorder="1" applyAlignment="1">
      <alignment horizontal="right" vertical="center" wrapText="1"/>
    </xf>
    <xf numFmtId="0" fontId="6" fillId="0" borderId="10" xfId="3" applyNumberFormat="1" applyFont="1" applyBorder="1" applyAlignment="1">
      <alignment horizontal="right" vertical="center" wrapText="1"/>
    </xf>
    <xf numFmtId="170" fontId="8" fillId="0" borderId="26" xfId="10" applyNumberFormat="1" applyFont="1" applyFill="1" applyBorder="1">
      <alignment horizontal="right" wrapText="1"/>
    </xf>
    <xf numFmtId="164" fontId="8" fillId="0" borderId="26" xfId="3" applyFont="1" applyFill="1" applyBorder="1" applyAlignment="1">
      <alignment horizontal="right" vertical="center" wrapText="1"/>
    </xf>
    <xf numFmtId="164" fontId="26" fillId="0" borderId="0" xfId="30" applyNumberFormat="1" applyFont="1"/>
    <xf numFmtId="0" fontId="3" fillId="0" borderId="26" xfId="28" applyFont="1" applyFill="1" applyBorder="1" applyAlignment="1">
      <alignment vertical="center" wrapText="1"/>
    </xf>
    <xf numFmtId="0" fontId="3" fillId="0" borderId="0" xfId="28" applyFont="1" applyFill="1" applyBorder="1" applyAlignment="1">
      <alignment vertical="center" wrapText="1"/>
    </xf>
    <xf numFmtId="0" fontId="6" fillId="0" borderId="0" xfId="4" applyFont="1" applyBorder="1" applyAlignment="1">
      <alignment horizontal="right" wrapText="1"/>
    </xf>
    <xf numFmtId="0" fontId="35" fillId="3" borderId="0" xfId="0" applyFont="1" applyFill="1"/>
    <xf numFmtId="0" fontId="36" fillId="3" borderId="0" xfId="0" applyFont="1" applyFill="1"/>
    <xf numFmtId="0" fontId="34" fillId="3" borderId="0" xfId="0" applyFont="1" applyFill="1"/>
    <xf numFmtId="0" fontId="0" fillId="3" borderId="0" xfId="0" applyFill="1"/>
    <xf numFmtId="15" fontId="38" fillId="3" borderId="0" xfId="0" quotePrefix="1" applyNumberFormat="1" applyFont="1" applyFill="1"/>
    <xf numFmtId="2" fontId="39" fillId="0" borderId="0" xfId="0" applyNumberFormat="1" applyFont="1" applyBorder="1"/>
    <xf numFmtId="0" fontId="26" fillId="0" borderId="0" xfId="39" applyFont="1"/>
    <xf numFmtId="0" fontId="39" fillId="0" borderId="0" xfId="0" applyFont="1"/>
    <xf numFmtId="0" fontId="8" fillId="0" borderId="10" xfId="39" applyFont="1" applyBorder="1" applyAlignment="1">
      <alignment horizontal="right" wrapText="1"/>
    </xf>
    <xf numFmtId="2" fontId="8" fillId="0" borderId="0" xfId="11" applyNumberFormat="1" applyFont="1" applyFill="1" applyBorder="1" applyAlignment="1">
      <alignment horizontal="center" wrapText="1"/>
    </xf>
    <xf numFmtId="2" fontId="26" fillId="0" borderId="0" xfId="41" applyNumberFormat="1" applyFont="1" applyFill="1" applyBorder="1"/>
    <xf numFmtId="2" fontId="8" fillId="0" borderId="10" xfId="11" applyNumberFormat="1" applyFont="1" applyFill="1" applyBorder="1" applyAlignment="1">
      <alignment horizontal="center" wrapText="1"/>
    </xf>
    <xf numFmtId="2" fontId="8" fillId="0" borderId="21" xfId="11" applyNumberFormat="1" applyFont="1" applyFill="1" applyBorder="1" applyAlignment="1">
      <alignment horizontal="right" wrapText="1"/>
    </xf>
    <xf numFmtId="2" fontId="6" fillId="0" borderId="0" xfId="40" applyNumberFormat="1" applyFont="1" applyFill="1" applyBorder="1" applyAlignment="1">
      <alignment vertical="center" wrapText="1"/>
    </xf>
    <xf numFmtId="170" fontId="8" fillId="0" borderId="0" xfId="42" applyNumberFormat="1" applyFont="1" applyFill="1" applyBorder="1" applyAlignment="1">
      <alignment horizontal="right" vertical="center" wrapText="1"/>
    </xf>
    <xf numFmtId="2" fontId="6" fillId="0" borderId="26" xfId="40" applyNumberFormat="1" applyFont="1" applyFill="1" applyBorder="1" applyAlignment="1">
      <alignment vertical="center" wrapText="1"/>
    </xf>
    <xf numFmtId="2" fontId="3" fillId="0" borderId="11" xfId="40" applyNumberFormat="1" applyFont="1" applyBorder="1" applyAlignment="1">
      <alignment vertical="center" wrapText="1"/>
    </xf>
    <xf numFmtId="2" fontId="6" fillId="0" borderId="0" xfId="40" applyNumberFormat="1" applyFont="1" applyBorder="1" applyAlignment="1">
      <alignment vertical="center" wrapText="1"/>
    </xf>
    <xf numFmtId="2" fontId="6" fillId="0" borderId="26" xfId="40" applyNumberFormat="1" applyFont="1" applyBorder="1" applyAlignment="1">
      <alignment vertical="center" wrapText="1"/>
    </xf>
    <xf numFmtId="2" fontId="6" fillId="0" borderId="26" xfId="40" applyNumberFormat="1" applyFont="1" applyBorder="1" applyAlignment="1">
      <alignment horizontal="left" vertical="center" wrapText="1" indent="1"/>
    </xf>
    <xf numFmtId="2" fontId="3" fillId="0" borderId="20" xfId="38" applyNumberFormat="1" applyFont="1" applyBorder="1" applyAlignment="1">
      <alignment vertical="center" wrapText="1"/>
    </xf>
    <xf numFmtId="2" fontId="26" fillId="0" borderId="0" xfId="39" applyNumberFormat="1" applyFont="1" applyBorder="1"/>
    <xf numFmtId="2" fontId="26" fillId="0" borderId="0" xfId="39" applyNumberFormat="1" applyFont="1" applyBorder="1" applyAlignment="1">
      <alignment horizontal="center" vertical="center"/>
    </xf>
    <xf numFmtId="1" fontId="8" fillId="0" borderId="0" xfId="11" applyNumberFormat="1" applyFont="1" applyBorder="1" applyAlignment="1">
      <alignment horizontal="center" vertical="center" wrapText="1"/>
    </xf>
    <xf numFmtId="0" fontId="26" fillId="0" borderId="10" xfId="39" applyFont="1" applyFill="1" applyBorder="1" applyAlignment="1">
      <alignment horizontal="right"/>
    </xf>
    <xf numFmtId="0" fontId="8" fillId="0" borderId="10" xfId="39" applyFont="1" applyFill="1" applyBorder="1" applyAlignment="1">
      <alignment horizontal="right" wrapText="1"/>
    </xf>
    <xf numFmtId="0" fontId="8" fillId="0" borderId="0" xfId="39" applyFont="1" applyBorder="1" applyAlignment="1">
      <alignment horizontal="right" wrapText="1"/>
    </xf>
    <xf numFmtId="2" fontId="8" fillId="0" borderId="19" xfId="40" applyNumberFormat="1" applyFont="1" applyFill="1" applyBorder="1" applyAlignment="1">
      <alignment vertical="center" wrapText="1"/>
    </xf>
    <xf numFmtId="2" fontId="8" fillId="0" borderId="22" xfId="40" applyNumberFormat="1" applyFont="1" applyFill="1" applyBorder="1" applyAlignment="1">
      <alignment vertical="center" wrapText="1"/>
    </xf>
    <xf numFmtId="0" fontId="6" fillId="0" borderId="18" xfId="40" applyFont="1" applyFill="1" applyBorder="1" applyAlignment="1">
      <alignment vertical="center" wrapText="1"/>
    </xf>
    <xf numFmtId="170" fontId="8" fillId="0" borderId="0" xfId="42" applyNumberFormat="1" applyFont="1" applyFill="1" applyBorder="1" applyAlignment="1">
      <alignment vertical="center" wrapText="1"/>
    </xf>
    <xf numFmtId="0" fontId="6" fillId="0" borderId="18" xfId="40" applyFont="1" applyFill="1" applyBorder="1" applyAlignment="1">
      <alignment horizontal="left" vertical="center" wrapText="1" indent="3"/>
    </xf>
    <xf numFmtId="0" fontId="6" fillId="0" borderId="18" xfId="40" applyFont="1" applyFill="1" applyBorder="1" applyAlignment="1">
      <alignment horizontal="left" vertical="center" wrapText="1" indent="4"/>
    </xf>
    <xf numFmtId="0" fontId="6" fillId="0" borderId="17" xfId="40" applyFont="1" applyFill="1" applyBorder="1" applyAlignment="1">
      <alignment vertical="center" wrapText="1"/>
    </xf>
    <xf numFmtId="0" fontId="3" fillId="0" borderId="14" xfId="40" applyFont="1" applyFill="1" applyBorder="1" applyAlignment="1">
      <alignment vertical="center" wrapText="1"/>
    </xf>
    <xf numFmtId="0" fontId="6" fillId="0" borderId="18" xfId="40" applyFont="1" applyBorder="1" applyAlignment="1">
      <alignment vertical="center" wrapText="1"/>
    </xf>
    <xf numFmtId="0" fontId="6" fillId="0" borderId="17" xfId="40" applyFont="1" applyBorder="1" applyAlignment="1">
      <alignment horizontal="left" vertical="center" wrapText="1"/>
    </xf>
    <xf numFmtId="0" fontId="3" fillId="0" borderId="14" xfId="40" applyFont="1" applyBorder="1" applyAlignment="1">
      <alignment vertical="center" wrapText="1"/>
    </xf>
    <xf numFmtId="164" fontId="8" fillId="0" borderId="26" xfId="10" applyNumberFormat="1" applyFont="1" applyFill="1" applyBorder="1">
      <alignment horizontal="right" wrapText="1"/>
    </xf>
    <xf numFmtId="0" fontId="3" fillId="0" borderId="0" xfId="40" applyFont="1" applyBorder="1" applyAlignment="1">
      <alignment vertical="center" wrapText="1"/>
    </xf>
    <xf numFmtId="170" fontId="8" fillId="0" borderId="0" xfId="42" applyNumberFormat="1" applyFont="1" applyBorder="1" applyAlignment="1">
      <alignment vertical="center" wrapText="1"/>
    </xf>
    <xf numFmtId="0" fontId="6" fillId="0" borderId="37" xfId="40" applyFont="1" applyBorder="1" applyAlignment="1">
      <alignment vertical="center" wrapText="1"/>
    </xf>
    <xf numFmtId="2" fontId="3" fillId="0" borderId="0" xfId="38" applyNumberFormat="1" applyFont="1" applyBorder="1" applyAlignment="1">
      <alignment vertical="center" wrapText="1"/>
    </xf>
    <xf numFmtId="170" fontId="8" fillId="0" borderId="0" xfId="42" applyNumberFormat="1" applyFont="1" applyBorder="1" applyAlignment="1">
      <alignment horizontal="right" vertical="center" wrapText="1"/>
    </xf>
    <xf numFmtId="0" fontId="27" fillId="3" borderId="0" xfId="0" applyFont="1" applyFill="1"/>
    <xf numFmtId="0" fontId="27" fillId="3" borderId="0" xfId="1" applyFont="1" applyFill="1" applyBorder="1" applyAlignment="1">
      <alignment horizontal="left" vertical="center"/>
    </xf>
    <xf numFmtId="0" fontId="25" fillId="0" borderId="0" xfId="1" applyFont="1" applyFill="1"/>
    <xf numFmtId="0" fontId="26" fillId="3" borderId="0" xfId="0" applyFont="1" applyFill="1" applyAlignment="1">
      <alignment horizontal="left" wrapText="1"/>
    </xf>
    <xf numFmtId="0" fontId="26" fillId="0" borderId="22" xfId="0" applyFont="1" applyBorder="1" applyAlignment="1">
      <alignment horizontal="left" vertical="center" indent="1"/>
    </xf>
    <xf numFmtId="0" fontId="26" fillId="0" borderId="0" xfId="0" applyFont="1" applyBorder="1" applyAlignment="1">
      <alignment horizontal="left" vertical="center" indent="1"/>
    </xf>
    <xf numFmtId="0" fontId="26" fillId="0" borderId="26" xfId="0" applyFont="1" applyBorder="1" applyAlignment="1">
      <alignment horizontal="left" vertical="center" indent="1"/>
    </xf>
    <xf numFmtId="2" fontId="6" fillId="0" borderId="0" xfId="11" applyNumberFormat="1" applyFont="1" applyFill="1" applyBorder="1" applyAlignment="1">
      <alignment horizontal="center" wrapText="1"/>
    </xf>
    <xf numFmtId="2" fontId="6" fillId="0" borderId="21" xfId="11" applyNumberFormat="1" applyFont="1" applyFill="1" applyBorder="1" applyAlignment="1">
      <alignment horizontal="right" wrapText="1"/>
    </xf>
    <xf numFmtId="0" fontId="41" fillId="0" borderId="0" xfId="0" applyFont="1"/>
    <xf numFmtId="0" fontId="6" fillId="0" borderId="10" xfId="39" applyFont="1" applyFill="1" applyBorder="1" applyAlignment="1">
      <alignment horizontal="right" wrapText="1"/>
    </xf>
    <xf numFmtId="0" fontId="6" fillId="0" borderId="10" xfId="39" applyFont="1" applyBorder="1" applyAlignment="1">
      <alignment horizontal="right" wrapText="1"/>
    </xf>
    <xf numFmtId="0" fontId="6" fillId="0" borderId="0" xfId="39" applyFont="1" applyBorder="1" applyAlignment="1">
      <alignment horizontal="right" wrapText="1"/>
    </xf>
    <xf numFmtId="2" fontId="6" fillId="0" borderId="19" xfId="40" applyNumberFormat="1" applyFont="1" applyFill="1" applyBorder="1" applyAlignment="1">
      <alignment vertical="center" wrapText="1"/>
    </xf>
    <xf numFmtId="2" fontId="6" fillId="0" borderId="22" xfId="40" applyNumberFormat="1" applyFont="1" applyFill="1" applyBorder="1" applyAlignment="1">
      <alignment vertical="center" wrapText="1"/>
    </xf>
    <xf numFmtId="170" fontId="6" fillId="0" borderId="0" xfId="42" applyNumberFormat="1" applyFont="1" applyFill="1" applyBorder="1" applyAlignment="1">
      <alignment vertical="center" wrapText="1"/>
    </xf>
    <xf numFmtId="170" fontId="6" fillId="0" borderId="0" xfId="42" applyNumberFormat="1" applyFont="1" applyBorder="1" applyAlignment="1">
      <alignment vertical="center" wrapText="1"/>
    </xf>
    <xf numFmtId="0" fontId="26" fillId="3" borderId="0" xfId="39" applyFont="1" applyFill="1" applyBorder="1" applyAlignment="1">
      <alignment wrapText="1"/>
    </xf>
    <xf numFmtId="0" fontId="39" fillId="3" borderId="0" xfId="0" applyFont="1" applyFill="1" applyAlignment="1">
      <alignment wrapText="1"/>
    </xf>
    <xf numFmtId="0" fontId="26" fillId="0" borderId="0" xfId="39" applyFont="1" applyAlignment="1">
      <alignment horizontal="left" wrapText="1"/>
    </xf>
    <xf numFmtId="0" fontId="6" fillId="0" borderId="0" xfId="1" applyFont="1" applyBorder="1" applyAlignment="1">
      <alignment horizontal="left" vertical="center" wrapText="1"/>
    </xf>
    <xf numFmtId="2" fontId="40" fillId="0" borderId="19" xfId="40" applyNumberFormat="1" applyFont="1" applyFill="1" applyBorder="1" applyAlignment="1">
      <alignment vertical="center" wrapText="1"/>
    </xf>
    <xf numFmtId="0" fontId="26" fillId="0" borderId="0" xfId="5" applyFont="1" applyBorder="1" applyAlignment="1">
      <alignment horizontal="left" wrapText="1" indent="2"/>
    </xf>
    <xf numFmtId="0" fontId="6" fillId="0" borderId="36" xfId="28" applyFont="1" applyFill="1" applyBorder="1" applyAlignment="1">
      <alignment horizontal="left" vertical="center" wrapText="1" indent="2"/>
    </xf>
    <xf numFmtId="0" fontId="6" fillId="0" borderId="15" xfId="6" applyFont="1" applyBorder="1" applyAlignment="1">
      <alignment vertical="center" wrapText="1"/>
    </xf>
    <xf numFmtId="0" fontId="6" fillId="0" borderId="22" xfId="0" applyFont="1" applyBorder="1" applyAlignment="1">
      <alignment horizontal="left" vertical="center" wrapText="1" indent="1"/>
    </xf>
    <xf numFmtId="0" fontId="6" fillId="0" borderId="0" xfId="0" applyFont="1"/>
    <xf numFmtId="0" fontId="6" fillId="0" borderId="22" xfId="0" applyFont="1" applyBorder="1" applyAlignment="1">
      <alignment horizontal="center" vertical="center"/>
    </xf>
    <xf numFmtId="0" fontId="27" fillId="0" borderId="0" xfId="0" applyFont="1" applyAlignment="1">
      <alignment horizontal="centerContinuous"/>
    </xf>
    <xf numFmtId="0" fontId="39" fillId="3" borderId="0" xfId="0" applyFont="1" applyFill="1" applyBorder="1" applyAlignment="1">
      <alignment wrapText="1"/>
    </xf>
    <xf numFmtId="0" fontId="0" fillId="0" borderId="0" xfId="0" applyBorder="1"/>
    <xf numFmtId="0" fontId="3" fillId="0" borderId="0" xfId="6" applyFont="1" applyBorder="1" applyAlignment="1">
      <alignment vertical="center" wrapText="1"/>
    </xf>
    <xf numFmtId="0" fontId="6" fillId="0" borderId="0" xfId="28" applyFont="1" applyFill="1" applyBorder="1" applyAlignment="1">
      <alignment horizontal="left" vertical="center" wrapText="1" indent="2"/>
    </xf>
    <xf numFmtId="0" fontId="3" fillId="0" borderId="0" xfId="38" applyFont="1" applyFill="1" applyBorder="1" applyAlignment="1">
      <alignment vertical="center" wrapText="1"/>
    </xf>
    <xf numFmtId="0" fontId="26" fillId="0" borderId="0" xfId="30" applyFont="1" applyBorder="1"/>
    <xf numFmtId="0" fontId="25" fillId="0" borderId="0" xfId="30" applyFont="1" applyBorder="1"/>
    <xf numFmtId="2" fontId="42" fillId="0" borderId="0" xfId="0" applyNumberFormat="1" applyFont="1" applyBorder="1"/>
    <xf numFmtId="2" fontId="42" fillId="0" borderId="0" xfId="39" applyNumberFormat="1" applyFont="1" applyBorder="1" applyAlignment="1">
      <alignment horizontal="center" vertical="center"/>
    </xf>
    <xf numFmtId="2" fontId="26" fillId="0" borderId="0" xfId="41" applyNumberFormat="1" applyFont="1" applyBorder="1"/>
    <xf numFmtId="2" fontId="8" fillId="0" borderId="10" xfId="11" applyNumberFormat="1" applyFont="1" applyFill="1" applyBorder="1" applyAlignment="1">
      <alignment horizontal="centerContinuous" vertical="center" wrapText="1"/>
    </xf>
    <xf numFmtId="2" fontId="8" fillId="0" borderId="10" xfId="11" applyNumberFormat="1" applyFont="1" applyBorder="1" applyAlignment="1">
      <alignment horizontal="center" wrapText="1"/>
    </xf>
    <xf numFmtId="2" fontId="6" fillId="0" borderId="19" xfId="40" applyNumberFormat="1" applyFont="1" applyBorder="1" applyAlignment="1">
      <alignment vertical="center" wrapText="1"/>
    </xf>
    <xf numFmtId="2" fontId="6" fillId="0" borderId="18" xfId="40" applyNumberFormat="1" applyFont="1" applyBorder="1" applyAlignment="1">
      <alignment vertical="center" wrapText="1"/>
    </xf>
    <xf numFmtId="2" fontId="6" fillId="0" borderId="17" xfId="40" applyNumberFormat="1" applyFont="1" applyBorder="1" applyAlignment="1">
      <alignment vertical="center" wrapText="1"/>
    </xf>
    <xf numFmtId="2" fontId="3" fillId="0" borderId="11" xfId="38" applyNumberFormat="1" applyFont="1" applyBorder="1" applyAlignment="1">
      <alignment vertical="center" wrapText="1"/>
    </xf>
    <xf numFmtId="2" fontId="2" fillId="0" borderId="0" xfId="1" applyNumberFormat="1" applyAlignment="1">
      <alignment horizontal="centerContinuous"/>
    </xf>
    <xf numFmtId="2" fontId="4" fillId="0" borderId="0" xfId="1" applyNumberFormat="1" applyFont="1" applyBorder="1"/>
    <xf numFmtId="0" fontId="27" fillId="0" borderId="0" xfId="0" applyFont="1" applyBorder="1" applyAlignment="1">
      <alignment horizontal="centerContinuous"/>
    </xf>
    <xf numFmtId="0" fontId="0" fillId="0" borderId="0" xfId="0" applyBorder="1" applyAlignment="1">
      <alignment horizontal="center" vertical="center" wrapText="1"/>
    </xf>
    <xf numFmtId="2" fontId="26" fillId="0" borderId="0" xfId="39" applyNumberFormat="1" applyFont="1" applyBorder="1" applyAlignment="1">
      <alignment horizontal="centerContinuous" vertical="center"/>
    </xf>
    <xf numFmtId="0" fontId="3" fillId="0" borderId="0" xfId="2" applyFont="1" applyBorder="1" applyAlignment="1">
      <alignment vertical="center" wrapText="1"/>
    </xf>
    <xf numFmtId="0" fontId="6" fillId="0" borderId="0" xfId="2" applyFont="1" applyBorder="1" applyAlignment="1">
      <alignment vertical="center" wrapText="1"/>
    </xf>
    <xf numFmtId="0" fontId="27" fillId="0" borderId="0" xfId="1" applyFont="1" applyBorder="1" applyAlignment="1">
      <alignment horizontal="centerContinuous" vertical="center"/>
    </xf>
    <xf numFmtId="0" fontId="3" fillId="0" borderId="0" xfId="1" applyFont="1" applyBorder="1" applyAlignment="1">
      <alignment horizontal="centerContinuous" vertical="center"/>
    </xf>
    <xf numFmtId="0" fontId="4" fillId="0" borderId="0" xfId="1" applyFont="1" applyAlignment="1">
      <alignment horizontal="centerContinuous"/>
    </xf>
    <xf numFmtId="164" fontId="8" fillId="0" borderId="38" xfId="7" applyFont="1" applyBorder="1">
      <alignment horizontal="right" wrapText="1"/>
    </xf>
    <xf numFmtId="164" fontId="6" fillId="0" borderId="38" xfId="3" applyFont="1" applyBorder="1" applyAlignment="1">
      <alignment horizontal="right" vertical="center" wrapText="1"/>
    </xf>
    <xf numFmtId="164" fontId="8" fillId="0" borderId="6" xfId="7" applyFont="1" applyBorder="1">
      <alignment horizontal="right" wrapText="1"/>
    </xf>
    <xf numFmtId="164" fontId="6" fillId="0" borderId="6" xfId="7" applyFont="1" applyBorder="1">
      <alignment horizontal="right" wrapText="1"/>
    </xf>
    <xf numFmtId="0" fontId="6" fillId="0" borderId="13" xfId="1" applyFont="1" applyBorder="1" applyAlignment="1">
      <alignment horizontal="left" vertical="center" wrapText="1"/>
    </xf>
    <xf numFmtId="164" fontId="6" fillId="0" borderId="0" xfId="7" applyFont="1" applyBorder="1">
      <alignment horizontal="right" wrapText="1"/>
    </xf>
    <xf numFmtId="164" fontId="8" fillId="0" borderId="41" xfId="3" applyFont="1" applyBorder="1" applyAlignment="1">
      <alignment horizontal="right" vertical="center" wrapText="1"/>
    </xf>
    <xf numFmtId="164" fontId="6" fillId="0" borderId="41" xfId="3" applyFont="1" applyBorder="1" applyAlignment="1">
      <alignment horizontal="right" vertical="center" wrapText="1"/>
    </xf>
    <xf numFmtId="164" fontId="8" fillId="0" borderId="39" xfId="7" applyFont="1" applyBorder="1">
      <alignment horizontal="right" wrapText="1"/>
    </xf>
    <xf numFmtId="164" fontId="6" fillId="0" borderId="39" xfId="3" applyFont="1" applyBorder="1" applyAlignment="1">
      <alignment horizontal="right" vertical="center" wrapText="1"/>
    </xf>
    <xf numFmtId="164" fontId="8" fillId="0" borderId="39" xfId="3" applyFont="1" applyBorder="1" applyAlignment="1">
      <alignment horizontal="right" vertical="center" wrapText="1"/>
    </xf>
    <xf numFmtId="164" fontId="8" fillId="0" borderId="39" xfId="7" applyFont="1" applyFill="1" applyBorder="1">
      <alignment horizontal="right" wrapText="1"/>
    </xf>
    <xf numFmtId="164" fontId="6" fillId="0" borderId="39" xfId="3" applyFont="1" applyFill="1" applyBorder="1" applyAlignment="1">
      <alignment horizontal="right" vertical="center" wrapText="1"/>
    </xf>
    <xf numFmtId="164" fontId="8" fillId="0" borderId="13" xfId="3" applyFont="1" applyBorder="1" applyAlignment="1">
      <alignment horizontal="right" vertical="center" wrapText="1"/>
    </xf>
    <xf numFmtId="164" fontId="6" fillId="0" borderId="13" xfId="3" applyFont="1" applyBorder="1" applyAlignment="1">
      <alignment horizontal="right" vertical="center" wrapText="1"/>
    </xf>
    <xf numFmtId="164" fontId="8" fillId="0" borderId="13" xfId="7" applyFont="1" applyBorder="1">
      <alignment horizontal="right" wrapText="1"/>
    </xf>
    <xf numFmtId="164" fontId="8" fillId="0" borderId="46" xfId="3" applyFont="1" applyBorder="1" applyAlignment="1">
      <alignment horizontal="right" vertical="center" wrapText="1"/>
    </xf>
    <xf numFmtId="164" fontId="6" fillId="0" borderId="46" xfId="3" applyFont="1" applyBorder="1" applyAlignment="1">
      <alignment horizontal="right" vertical="center" wrapText="1"/>
    </xf>
    <xf numFmtId="164" fontId="8" fillId="0" borderId="47" xfId="3" applyFont="1" applyBorder="1" applyAlignment="1">
      <alignment horizontal="right" vertical="center" wrapText="1"/>
    </xf>
    <xf numFmtId="164" fontId="6" fillId="0" borderId="47" xfId="3" applyFont="1" applyBorder="1" applyAlignment="1">
      <alignment horizontal="right" vertical="center" wrapText="1"/>
    </xf>
    <xf numFmtId="0" fontId="6" fillId="0" borderId="48" xfId="1" applyFont="1" applyBorder="1" applyAlignment="1">
      <alignment vertical="center" wrapText="1"/>
    </xf>
    <xf numFmtId="166" fontId="8" fillId="0" borderId="49" xfId="7" applyNumberFormat="1" applyFont="1" applyBorder="1">
      <alignment horizontal="right" wrapText="1"/>
    </xf>
    <xf numFmtId="166" fontId="6" fillId="0" borderId="49" xfId="3" applyNumberFormat="1" applyFont="1" applyBorder="1" applyAlignment="1">
      <alignment horizontal="right" vertical="center" wrapText="1"/>
    </xf>
    <xf numFmtId="166" fontId="8" fillId="0" borderId="49" xfId="3" applyNumberFormat="1" applyFont="1" applyBorder="1" applyAlignment="1">
      <alignment horizontal="right" vertical="center" wrapText="1"/>
    </xf>
    <xf numFmtId="166" fontId="8" fillId="0" borderId="50" xfId="3" applyNumberFormat="1" applyFont="1" applyBorder="1" applyAlignment="1">
      <alignment horizontal="right" vertical="center" wrapText="1"/>
    </xf>
    <xf numFmtId="166" fontId="6" fillId="0" borderId="50" xfId="3" applyNumberFormat="1" applyFont="1" applyBorder="1" applyAlignment="1">
      <alignment horizontal="right" vertical="center" wrapText="1"/>
    </xf>
    <xf numFmtId="167" fontId="6" fillId="0" borderId="51" xfId="3" applyNumberFormat="1" applyFont="1" applyBorder="1" applyAlignment="1">
      <alignment horizontal="right" wrapText="1"/>
    </xf>
    <xf numFmtId="167" fontId="6" fillId="0" borderId="5" xfId="3" applyNumberFormat="1" applyFont="1" applyBorder="1" applyAlignment="1">
      <alignment horizontal="right" wrapText="1"/>
    </xf>
    <xf numFmtId="170" fontId="8" fillId="0" borderId="41" xfId="42" applyNumberFormat="1" applyFont="1" applyBorder="1" applyAlignment="1">
      <alignment horizontal="right" vertical="center" wrapText="1"/>
    </xf>
    <xf numFmtId="0" fontId="6" fillId="0" borderId="41" xfId="1" applyFont="1" applyBorder="1" applyAlignment="1">
      <alignment horizontal="right" vertical="center" wrapText="1"/>
    </xf>
    <xf numFmtId="170" fontId="8" fillId="0" borderId="42" xfId="42" applyNumberFormat="1" applyFont="1" applyBorder="1" applyAlignment="1">
      <alignment horizontal="right" vertical="center" wrapText="1"/>
    </xf>
    <xf numFmtId="170" fontId="6" fillId="0" borderId="42" xfId="42" applyNumberFormat="1" applyFont="1" applyBorder="1" applyAlignment="1">
      <alignment horizontal="right" vertical="center" wrapText="1"/>
    </xf>
    <xf numFmtId="0" fontId="3" fillId="0" borderId="0" xfId="7" applyNumberFormat="1" applyFont="1" applyBorder="1">
      <alignment horizontal="right" wrapText="1"/>
    </xf>
    <xf numFmtId="0" fontId="6" fillId="0" borderId="0" xfId="3" applyNumberFormat="1" applyFont="1" applyBorder="1" applyAlignment="1">
      <alignment horizontal="right" vertical="center" wrapText="1"/>
    </xf>
    <xf numFmtId="0" fontId="43" fillId="0" borderId="0" xfId="1" applyFont="1" applyFill="1"/>
    <xf numFmtId="0" fontId="43" fillId="0" borderId="0" xfId="1" applyFont="1"/>
    <xf numFmtId="0" fontId="6" fillId="0" borderId="22" xfId="0" applyFont="1" applyBorder="1" applyAlignment="1">
      <alignment horizontal="left" vertical="center" indent="1"/>
    </xf>
    <xf numFmtId="0" fontId="44" fillId="3" borderId="0" xfId="0" applyFont="1" applyFill="1"/>
    <xf numFmtId="0" fontId="3" fillId="0" borderId="0" xfId="40" applyFont="1" applyFill="1" applyBorder="1" applyAlignment="1">
      <alignment vertical="center" wrapText="1"/>
    </xf>
    <xf numFmtId="164" fontId="8" fillId="0" borderId="52" xfId="10" applyFont="1" applyFill="1" applyBorder="1">
      <alignment horizontal="right" wrapText="1"/>
    </xf>
    <xf numFmtId="164" fontId="6" fillId="0" borderId="52" xfId="3" applyFont="1" applyBorder="1" applyAlignment="1">
      <alignment horizontal="right" vertical="center" wrapText="1"/>
    </xf>
    <xf numFmtId="164" fontId="8" fillId="0" borderId="53" xfId="3" applyFont="1" applyBorder="1" applyAlignment="1">
      <alignment horizontal="right" vertical="center" wrapText="1"/>
    </xf>
    <xf numFmtId="164" fontId="6" fillId="0" borderId="54" xfId="3" applyFont="1" applyBorder="1" applyAlignment="1">
      <alignment horizontal="right" vertical="center" wrapText="1"/>
    </xf>
    <xf numFmtId="164" fontId="8" fillId="0" borderId="55" xfId="10" applyFont="1" applyFill="1" applyBorder="1">
      <alignment horizontal="right" wrapText="1"/>
    </xf>
    <xf numFmtId="164" fontId="6" fillId="0" borderId="55" xfId="3" applyFont="1" applyFill="1" applyBorder="1" applyAlignment="1">
      <alignment horizontal="right" vertical="center" wrapText="1"/>
    </xf>
    <xf numFmtId="164" fontId="8" fillId="0" borderId="21" xfId="3" applyFont="1" applyBorder="1" applyAlignment="1">
      <alignment horizontal="right" vertical="center" wrapText="1"/>
    </xf>
    <xf numFmtId="164" fontId="8" fillId="0" borderId="21" xfId="7" applyFont="1" applyBorder="1" applyAlignment="1">
      <alignment horizontal="right" vertical="center" wrapText="1"/>
    </xf>
    <xf numFmtId="164" fontId="6" fillId="0" borderId="55" xfId="3" applyFont="1" applyBorder="1" applyAlignment="1">
      <alignment horizontal="right" vertical="center" wrapText="1"/>
    </xf>
    <xf numFmtId="170" fontId="8" fillId="0" borderId="52" xfId="10" applyNumberFormat="1" applyFont="1" applyFill="1" applyBorder="1">
      <alignment horizontal="right" wrapText="1"/>
    </xf>
    <xf numFmtId="164" fontId="6" fillId="0" borderId="52" xfId="3" applyFont="1" applyFill="1" applyBorder="1" applyAlignment="1">
      <alignment horizontal="right" vertical="center" wrapText="1"/>
    </xf>
    <xf numFmtId="164" fontId="8" fillId="0" borderId="53" xfId="10" applyFont="1" applyFill="1" applyBorder="1">
      <alignment horizontal="right" wrapText="1"/>
    </xf>
    <xf numFmtId="164" fontId="8" fillId="0" borderId="21" xfId="10" applyFont="1" applyFill="1" applyBorder="1">
      <alignment horizontal="right" wrapText="1"/>
    </xf>
    <xf numFmtId="164" fontId="8" fillId="0" borderId="53" xfId="3" applyFont="1" applyFill="1" applyBorder="1" applyAlignment="1">
      <alignment horizontal="right" vertical="center" wrapText="1"/>
    </xf>
    <xf numFmtId="164" fontId="6" fillId="0" borderId="21" xfId="3" applyFont="1" applyFill="1" applyBorder="1" applyAlignment="1">
      <alignment horizontal="right" vertical="center" wrapText="1"/>
    </xf>
    <xf numFmtId="0" fontId="6" fillId="0" borderId="0" xfId="40" applyFont="1" applyBorder="1" applyAlignment="1">
      <alignment horizontal="left" vertical="center" wrapText="1" indent="3"/>
    </xf>
    <xf numFmtId="2" fontId="2" fillId="0" borderId="0" xfId="1" applyNumberFormat="1" applyAlignment="1">
      <alignment vertical="top"/>
    </xf>
    <xf numFmtId="2" fontId="6" fillId="0" borderId="11" xfId="38" applyNumberFormat="1" applyFont="1" applyBorder="1" applyAlignment="1">
      <alignment vertical="center" wrapText="1"/>
    </xf>
    <xf numFmtId="2" fontId="46" fillId="0" borderId="0" xfId="0" applyNumberFormat="1" applyFont="1" applyBorder="1"/>
    <xf numFmtId="1" fontId="6" fillId="0" borderId="0" xfId="11" applyNumberFormat="1" applyFont="1" applyBorder="1" applyAlignment="1">
      <alignment horizontal="center" vertical="center" wrapText="1"/>
    </xf>
    <xf numFmtId="0" fontId="41" fillId="0" borderId="0" xfId="0" applyFont="1" applyBorder="1" applyAlignment="1">
      <alignment horizontal="center" vertical="center" wrapText="1"/>
    </xf>
    <xf numFmtId="2" fontId="6" fillId="0" borderId="0" xfId="41" applyNumberFormat="1" applyFont="1" applyBorder="1"/>
    <xf numFmtId="2" fontId="6" fillId="0" borderId="10" xfId="11" applyNumberFormat="1" applyFont="1" applyFill="1" applyBorder="1" applyAlignment="1">
      <alignment horizontal="centerContinuous" vertical="center" wrapText="1"/>
    </xf>
    <xf numFmtId="2" fontId="6" fillId="0" borderId="10" xfId="11" applyNumberFormat="1" applyFont="1" applyBorder="1" applyAlignment="1">
      <alignment horizontal="center" wrapText="1"/>
    </xf>
    <xf numFmtId="164" fontId="6" fillId="0" borderId="14" xfId="3" applyFont="1" applyBorder="1" applyAlignment="1">
      <alignment horizontal="right" vertical="center" wrapText="1"/>
    </xf>
    <xf numFmtId="0" fontId="8" fillId="0" borderId="10" xfId="39" applyFont="1" applyFill="1" applyBorder="1" applyAlignment="1">
      <alignment horizontal="right" vertical="top" wrapText="1"/>
    </xf>
    <xf numFmtId="0" fontId="6" fillId="0" borderId="10" xfId="39" applyFont="1" applyFill="1" applyBorder="1" applyAlignment="1">
      <alignment horizontal="center" vertical="top" wrapText="1"/>
    </xf>
    <xf numFmtId="2" fontId="6" fillId="0" borderId="15" xfId="11" applyNumberFormat="1" applyFont="1" applyFill="1" applyBorder="1" applyAlignment="1">
      <alignment horizontal="right" wrapText="1"/>
    </xf>
    <xf numFmtId="0" fontId="8" fillId="0" borderId="0" xfId="39" applyFont="1" applyFill="1" applyBorder="1" applyAlignment="1">
      <alignment horizontal="right" wrapText="1"/>
    </xf>
    <xf numFmtId="170" fontId="8" fillId="0" borderId="22" xfId="42" applyNumberFormat="1" applyFont="1" applyFill="1" applyBorder="1" applyAlignment="1">
      <alignment vertical="center" wrapText="1"/>
    </xf>
    <xf numFmtId="0" fontId="41" fillId="0" borderId="0" xfId="0" applyFont="1" applyAlignment="1">
      <alignment horizontal="center" vertical="center" wrapText="1"/>
    </xf>
    <xf numFmtId="3" fontId="2" fillId="0" borderId="0" xfId="1" applyNumberFormat="1"/>
    <xf numFmtId="0" fontId="6" fillId="0" borderId="0" xfId="1" applyFont="1" applyBorder="1" applyAlignment="1">
      <alignment horizontal="left" vertical="center" wrapText="1"/>
    </xf>
    <xf numFmtId="164" fontId="8" fillId="3" borderId="18" xfId="40" applyNumberFormat="1" applyFont="1" applyFill="1" applyBorder="1" applyAlignment="1">
      <alignment vertical="center" wrapText="1"/>
    </xf>
    <xf numFmtId="164" fontId="6" fillId="3" borderId="26" xfId="3" applyFont="1" applyFill="1" applyBorder="1" applyAlignment="1">
      <alignment horizontal="right" vertical="center" wrapText="1"/>
    </xf>
    <xf numFmtId="164" fontId="8" fillId="0" borderId="26" xfId="3" applyNumberFormat="1" applyFont="1" applyBorder="1" applyAlignment="1">
      <alignment horizontal="right" vertical="center" wrapText="1"/>
    </xf>
    <xf numFmtId="164" fontId="8" fillId="3" borderId="53" xfId="10" applyFont="1" applyFill="1" applyBorder="1">
      <alignment horizontal="right" wrapText="1"/>
    </xf>
    <xf numFmtId="2" fontId="8" fillId="0" borderId="0" xfId="11" applyNumberFormat="1" applyFont="1" applyFill="1" applyBorder="1" applyAlignment="1">
      <alignment horizontal="right" wrapText="1"/>
    </xf>
    <xf numFmtId="2" fontId="6" fillId="0" borderId="0" xfId="11" applyNumberFormat="1" applyFont="1" applyFill="1" applyBorder="1" applyAlignment="1">
      <alignment horizontal="right" wrapText="1"/>
    </xf>
    <xf numFmtId="0" fontId="6" fillId="0" borderId="0" xfId="6" applyFont="1" applyBorder="1" applyAlignment="1">
      <alignment vertical="center" wrapText="1"/>
    </xf>
    <xf numFmtId="164" fontId="8" fillId="0" borderId="14" xfId="3" applyFont="1" applyBorder="1" applyAlignment="1">
      <alignment horizontal="right" vertical="center" wrapText="1"/>
    </xf>
    <xf numFmtId="0" fontId="26" fillId="3" borderId="0" xfId="0" applyFont="1" applyFill="1"/>
    <xf numFmtId="0" fontId="26" fillId="3" borderId="0" xfId="0" applyFont="1" applyFill="1" applyAlignment="1">
      <alignment wrapText="1"/>
    </xf>
    <xf numFmtId="0" fontId="30" fillId="0" borderId="0" xfId="0" applyFont="1" applyFill="1" applyBorder="1" applyAlignment="1">
      <alignment horizontal="left" vertical="top" wrapText="1"/>
    </xf>
    <xf numFmtId="0" fontId="44" fillId="0" borderId="0" xfId="0" applyFont="1"/>
    <xf numFmtId="164" fontId="8" fillId="0" borderId="26" xfId="7" applyFont="1" applyBorder="1" applyAlignment="1">
      <alignment horizontal="right" vertical="center" wrapText="1"/>
    </xf>
    <xf numFmtId="0" fontId="30" fillId="0" borderId="0" xfId="0" applyFont="1" applyFill="1" applyBorder="1" applyAlignment="1">
      <alignment horizontal="left" vertical="top"/>
    </xf>
    <xf numFmtId="0" fontId="6" fillId="0" borderId="0" xfId="1" applyFont="1" applyBorder="1" applyAlignment="1">
      <alignment horizontal="left" vertical="center" wrapText="1"/>
    </xf>
    <xf numFmtId="0" fontId="8" fillId="0" borderId="0" xfId="3" applyNumberFormat="1" applyFont="1" applyBorder="1" applyAlignment="1">
      <alignment horizontal="right" vertical="center" wrapText="1"/>
    </xf>
    <xf numFmtId="0" fontId="6" fillId="3" borderId="0" xfId="3" applyNumberFormat="1" applyFont="1" applyFill="1" applyBorder="1" applyAlignment="1">
      <alignment horizontal="right" vertical="center" wrapText="1"/>
    </xf>
    <xf numFmtId="164" fontId="6" fillId="0" borderId="55" xfId="7" applyFont="1" applyBorder="1">
      <alignment horizontal="right" wrapText="1"/>
    </xf>
    <xf numFmtId="164" fontId="6" fillId="0" borderId="52" xfId="7" applyFont="1" applyBorder="1">
      <alignment horizontal="right" wrapText="1"/>
    </xf>
    <xf numFmtId="164" fontId="8" fillId="0" borderId="52" xfId="7" applyFont="1" applyBorder="1">
      <alignment horizontal="right" wrapText="1"/>
    </xf>
    <xf numFmtId="164" fontId="8" fillId="0" borderId="55" xfId="7" applyFont="1" applyBorder="1">
      <alignment horizontal="right" wrapText="1"/>
    </xf>
    <xf numFmtId="164" fontId="40" fillId="0" borderId="56" xfId="3" applyNumberFormat="1" applyFont="1" applyBorder="1" applyAlignment="1">
      <alignment horizontal="right" vertical="center" wrapText="1"/>
    </xf>
    <xf numFmtId="164" fontId="8" fillId="0" borderId="0" xfId="42" applyNumberFormat="1" applyFont="1" applyFill="1" applyBorder="1" applyAlignment="1">
      <alignment horizontal="right" vertical="center" wrapText="1"/>
    </xf>
    <xf numFmtId="164" fontId="6" fillId="0" borderId="56" xfId="3" applyNumberFormat="1" applyFont="1" applyBorder="1" applyAlignment="1">
      <alignment horizontal="right" vertical="center" wrapText="1"/>
    </xf>
    <xf numFmtId="164" fontId="8" fillId="0" borderId="26" xfId="42" applyNumberFormat="1" applyFont="1" applyFill="1" applyBorder="1" applyAlignment="1">
      <alignment horizontal="right" vertical="center" wrapText="1"/>
    </xf>
    <xf numFmtId="164" fontId="6" fillId="0" borderId="26" xfId="3" applyNumberFormat="1" applyFont="1" applyBorder="1" applyAlignment="1">
      <alignment horizontal="right" vertical="center" wrapText="1"/>
    </xf>
    <xf numFmtId="164" fontId="40" fillId="0" borderId="36" xfId="3" applyNumberFormat="1" applyFont="1" applyBorder="1" applyAlignment="1">
      <alignment horizontal="right" vertical="center" wrapText="1"/>
    </xf>
    <xf numFmtId="164" fontId="8" fillId="0" borderId="36" xfId="42" applyNumberFormat="1" applyFont="1" applyFill="1" applyBorder="1" applyAlignment="1">
      <alignment horizontal="right" vertical="center" wrapText="1"/>
    </xf>
    <xf numFmtId="164" fontId="6" fillId="0" borderId="55" xfId="3" applyNumberFormat="1" applyFont="1" applyBorder="1" applyAlignment="1">
      <alignment horizontal="right" vertical="center" wrapText="1"/>
    </xf>
    <xf numFmtId="164" fontId="8" fillId="0" borderId="20" xfId="42" applyNumberFormat="1" applyFont="1" applyBorder="1" applyAlignment="1">
      <alignment horizontal="right" vertical="center" wrapText="1"/>
    </xf>
    <xf numFmtId="164" fontId="8" fillId="0" borderId="11" xfId="42" applyNumberFormat="1" applyFont="1" applyBorder="1" applyAlignment="1">
      <alignment horizontal="right" vertical="center" wrapText="1"/>
    </xf>
    <xf numFmtId="164" fontId="8" fillId="0" borderId="0" xfId="42" applyNumberFormat="1" applyFont="1" applyBorder="1" applyAlignment="1">
      <alignment horizontal="right" vertical="center" wrapText="1"/>
    </xf>
    <xf numFmtId="164" fontId="6" fillId="0" borderId="11" xfId="3" applyNumberFormat="1" applyFont="1" applyBorder="1" applyAlignment="1">
      <alignment horizontal="right" vertical="center" wrapText="1"/>
    </xf>
    <xf numFmtId="164" fontId="40" fillId="0" borderId="26" xfId="3" applyNumberFormat="1" applyFont="1" applyBorder="1" applyAlignment="1">
      <alignment horizontal="right" vertical="center" wrapText="1"/>
    </xf>
    <xf numFmtId="164" fontId="40" fillId="0" borderId="21" xfId="3" applyNumberFormat="1" applyFont="1" applyBorder="1" applyAlignment="1">
      <alignment horizontal="right" vertical="center" wrapText="1"/>
    </xf>
    <xf numFmtId="164" fontId="6" fillId="0" borderId="23" xfId="3" applyNumberFormat="1" applyFont="1" applyBorder="1" applyAlignment="1">
      <alignment horizontal="right" vertical="center" wrapText="1"/>
    </xf>
    <xf numFmtId="164" fontId="6" fillId="0" borderId="52" xfId="3" applyNumberFormat="1" applyFont="1" applyBorder="1" applyAlignment="1">
      <alignment horizontal="right" vertical="center" wrapText="1"/>
    </xf>
    <xf numFmtId="164" fontId="8" fillId="0" borderId="11" xfId="3" applyNumberFormat="1" applyFont="1" applyBorder="1" applyAlignment="1">
      <alignment horizontal="right" vertical="center" wrapText="1"/>
    </xf>
    <xf numFmtId="164" fontId="8" fillId="0" borderId="23" xfId="3" applyNumberFormat="1" applyFont="1" applyBorder="1" applyAlignment="1">
      <alignment horizontal="right" vertical="center" wrapText="1"/>
    </xf>
    <xf numFmtId="164" fontId="8" fillId="0" borderId="20" xfId="3" applyNumberFormat="1" applyFont="1" applyBorder="1" applyAlignment="1">
      <alignment horizontal="right" vertical="center" wrapText="1"/>
    </xf>
    <xf numFmtId="164" fontId="8" fillId="0" borderId="36" xfId="7" applyFont="1" applyBorder="1">
      <alignment horizontal="right" wrapText="1"/>
    </xf>
    <xf numFmtId="164" fontId="8" fillId="0" borderId="14" xfId="3" applyNumberFormat="1" applyFont="1" applyBorder="1" applyAlignment="1">
      <alignment horizontal="right" vertical="center" wrapText="1"/>
    </xf>
    <xf numFmtId="170" fontId="8" fillId="0" borderId="0" xfId="42" applyNumberFormat="1" applyFont="1" applyBorder="1" applyAlignment="1">
      <alignment vertical="center" wrapText="1"/>
    </xf>
    <xf numFmtId="2" fontId="8" fillId="0" borderId="0" xfId="11" applyNumberFormat="1" applyFont="1" applyFill="1" applyBorder="1" applyAlignment="1">
      <alignment horizontal="right" wrapText="1"/>
    </xf>
    <xf numFmtId="164" fontId="8" fillId="3" borderId="26" xfId="7" applyFont="1" applyFill="1" applyBorder="1">
      <alignment horizontal="right" wrapText="1"/>
    </xf>
    <xf numFmtId="164" fontId="8" fillId="3" borderId="55" xfId="7" applyFont="1" applyFill="1" applyBorder="1">
      <alignment horizontal="right" wrapText="1"/>
    </xf>
    <xf numFmtId="164" fontId="8" fillId="0" borderId="3" xfId="3" applyFont="1" applyBorder="1" applyAlignment="1">
      <alignment horizontal="right" vertical="center" wrapText="1"/>
    </xf>
    <xf numFmtId="164" fontId="6" fillId="0" borderId="3" xfId="3" applyFont="1" applyBorder="1" applyAlignment="1">
      <alignment horizontal="right" vertical="center" wrapText="1"/>
    </xf>
    <xf numFmtId="0" fontId="6" fillId="0" borderId="3" xfId="40" applyFont="1" applyBorder="1" applyAlignment="1">
      <alignment horizontal="left" vertical="center" wrapText="1" indent="3"/>
    </xf>
    <xf numFmtId="0" fontId="3" fillId="0" borderId="3" xfId="40" applyFont="1" applyBorder="1" applyAlignment="1">
      <alignment vertical="center" wrapText="1"/>
    </xf>
    <xf numFmtId="164" fontId="6" fillId="0" borderId="42" xfId="3" applyFont="1" applyBorder="1" applyAlignment="1">
      <alignment horizontal="right" vertical="center" wrapText="1"/>
    </xf>
    <xf numFmtId="164" fontId="8" fillId="0" borderId="42" xfId="3" applyFont="1" applyBorder="1" applyAlignment="1">
      <alignment horizontal="right" vertical="center" wrapText="1"/>
    </xf>
    <xf numFmtId="2" fontId="8" fillId="0" borderId="0" xfId="11" applyNumberFormat="1" applyFont="1" applyFill="1" applyBorder="1" applyAlignment="1">
      <alignment horizontal="right" wrapText="1"/>
    </xf>
    <xf numFmtId="2" fontId="8" fillId="0" borderId="10" xfId="11" applyNumberFormat="1" applyFont="1" applyFill="1" applyBorder="1" applyAlignment="1">
      <alignment horizontal="right" wrapText="1"/>
    </xf>
    <xf numFmtId="170" fontId="8" fillId="0" borderId="0" xfId="42" applyNumberFormat="1" applyFont="1" applyBorder="1" applyAlignment="1">
      <alignment vertical="center" wrapText="1"/>
    </xf>
    <xf numFmtId="2" fontId="6" fillId="0" borderId="0" xfId="11" applyNumberFormat="1" applyFont="1" applyFill="1" applyBorder="1" applyAlignment="1">
      <alignment horizontal="right" wrapText="1"/>
    </xf>
    <xf numFmtId="2" fontId="6" fillId="0" borderId="10" xfId="11" applyNumberFormat="1" applyFont="1" applyFill="1" applyBorder="1" applyAlignment="1">
      <alignment horizontal="right" wrapText="1"/>
    </xf>
    <xf numFmtId="0" fontId="27" fillId="0" borderId="0" xfId="0" applyFont="1" applyAlignment="1">
      <alignment horizontal="center" wrapText="1"/>
    </xf>
    <xf numFmtId="164" fontId="8" fillId="0" borderId="14" xfId="3" applyFont="1" applyFill="1" applyBorder="1" applyAlignment="1">
      <alignment horizontal="right" vertical="center" wrapText="1"/>
    </xf>
    <xf numFmtId="164" fontId="8" fillId="0" borderId="20" xfId="42" applyNumberFormat="1" applyFont="1" applyFill="1" applyBorder="1" applyAlignment="1">
      <alignment horizontal="right" vertical="center" wrapText="1"/>
    </xf>
    <xf numFmtId="164" fontId="8" fillId="0" borderId="34" xfId="3" applyFont="1" applyFill="1" applyBorder="1" applyAlignment="1">
      <alignment horizontal="right" vertical="center" wrapText="1"/>
    </xf>
    <xf numFmtId="164" fontId="8" fillId="0" borderId="6" xfId="3" applyFont="1" applyFill="1" applyBorder="1" applyAlignment="1">
      <alignment horizontal="right" vertical="center" wrapText="1"/>
    </xf>
    <xf numFmtId="167" fontId="8" fillId="0" borderId="0" xfId="3" applyNumberFormat="1" applyFont="1" applyFill="1" applyBorder="1" applyAlignment="1">
      <alignment horizontal="right" wrapText="1"/>
    </xf>
    <xf numFmtId="167" fontId="8" fillId="0" borderId="27" xfId="3" applyNumberFormat="1" applyFont="1" applyFill="1" applyBorder="1" applyAlignment="1">
      <alignment horizontal="right" wrapText="1"/>
    </xf>
    <xf numFmtId="167" fontId="8" fillId="0" borderId="35" xfId="3" applyNumberFormat="1" applyFont="1" applyFill="1" applyBorder="1" applyAlignment="1">
      <alignment horizontal="right" wrapText="1"/>
    </xf>
    <xf numFmtId="166" fontId="8" fillId="0" borderId="12" xfId="3" applyNumberFormat="1" applyFont="1" applyFill="1" applyBorder="1" applyAlignment="1">
      <alignment horizontal="right" vertical="center" wrapText="1"/>
    </xf>
    <xf numFmtId="164" fontId="8" fillId="0" borderId="36" xfId="3" applyFont="1" applyFill="1" applyBorder="1" applyAlignment="1">
      <alignment horizontal="right" vertical="center" wrapText="1"/>
    </xf>
    <xf numFmtId="167" fontId="6" fillId="0" borderId="0" xfId="3" applyNumberFormat="1" applyFont="1" applyFill="1" applyBorder="1" applyAlignment="1">
      <alignment horizontal="right" wrapText="1"/>
    </xf>
    <xf numFmtId="167" fontId="8" fillId="0" borderId="51" xfId="3" applyNumberFormat="1" applyFont="1" applyFill="1" applyBorder="1" applyAlignment="1">
      <alignment horizontal="right" wrapText="1"/>
    </xf>
    <xf numFmtId="167" fontId="6" fillId="0" borderId="51" xfId="3" applyNumberFormat="1" applyFont="1" applyFill="1" applyBorder="1" applyAlignment="1">
      <alignment horizontal="right" wrapText="1"/>
    </xf>
    <xf numFmtId="167" fontId="8" fillId="0" borderId="5" xfId="3" applyNumberFormat="1" applyFont="1" applyFill="1" applyBorder="1" applyAlignment="1">
      <alignment horizontal="right" wrapText="1"/>
    </xf>
    <xf numFmtId="167" fontId="6" fillId="0" borderId="5" xfId="3" applyNumberFormat="1" applyFont="1" applyFill="1" applyBorder="1" applyAlignment="1">
      <alignment horizontal="right" wrapText="1"/>
    </xf>
    <xf numFmtId="164" fontId="8" fillId="0" borderId="11" xfId="3" applyNumberFormat="1" applyFont="1" applyFill="1" applyBorder="1" applyAlignment="1">
      <alignment horizontal="right" vertical="center" wrapText="1"/>
    </xf>
    <xf numFmtId="170" fontId="6" fillId="0" borderId="26" xfId="42" applyNumberFormat="1" applyFont="1" applyFill="1" applyBorder="1" applyAlignment="1">
      <alignment horizontal="left" vertical="center" wrapText="1"/>
    </xf>
    <xf numFmtId="170" fontId="0" fillId="0" borderId="0" xfId="42" applyNumberFormat="1" applyFont="1" applyAlignment="1">
      <alignment vertical="center"/>
    </xf>
    <xf numFmtId="170" fontId="6" fillId="4" borderId="26" xfId="42" applyNumberFormat="1" applyFont="1" applyFill="1" applyBorder="1" applyAlignment="1">
      <alignment horizontal="left" vertical="center" wrapText="1"/>
    </xf>
    <xf numFmtId="170" fontId="26" fillId="0" borderId="0" xfId="42" applyNumberFormat="1" applyFont="1" applyBorder="1" applyAlignment="1">
      <alignment horizontal="left" vertical="center" wrapText="1"/>
    </xf>
    <xf numFmtId="170" fontId="26" fillId="4" borderId="0" xfId="42" applyNumberFormat="1" applyFont="1" applyFill="1" applyBorder="1" applyAlignment="1">
      <alignment horizontal="left" vertical="center" wrapText="1"/>
    </xf>
    <xf numFmtId="170" fontId="6" fillId="0" borderId="26" xfId="42" applyNumberFormat="1" applyFont="1" applyFill="1" applyBorder="1" applyAlignment="1">
      <alignment horizontal="center" vertical="center" wrapText="1"/>
    </xf>
    <xf numFmtId="0" fontId="0" fillId="0" borderId="0" xfId="0" applyAlignment="1">
      <alignment vertical="center"/>
    </xf>
    <xf numFmtId="166" fontId="6" fillId="0" borderId="26" xfId="44" applyNumberFormat="1" applyFont="1" applyFill="1" applyBorder="1" applyAlignment="1">
      <alignment horizontal="right" vertical="center" wrapText="1"/>
    </xf>
    <xf numFmtId="166" fontId="0" fillId="0" borderId="0" xfId="44" applyNumberFormat="1" applyFont="1" applyAlignment="1">
      <alignment horizontal="right" vertical="center"/>
    </xf>
    <xf numFmtId="166" fontId="6" fillId="4" borderId="26" xfId="44" applyNumberFormat="1" applyFont="1" applyFill="1" applyBorder="1" applyAlignment="1">
      <alignment horizontal="right" vertical="center" wrapText="1"/>
    </xf>
    <xf numFmtId="166" fontId="6" fillId="0" borderId="36" xfId="44" applyNumberFormat="1" applyFont="1" applyFill="1" applyBorder="1" applyAlignment="1">
      <alignment horizontal="right" vertical="center" wrapText="1"/>
    </xf>
    <xf numFmtId="166" fontId="26" fillId="0" borderId="36" xfId="44" applyNumberFormat="1" applyFont="1" applyBorder="1" applyAlignment="1">
      <alignment horizontal="right" vertical="center" wrapText="1"/>
    </xf>
    <xf numFmtId="166" fontId="26" fillId="4" borderId="0" xfId="44" applyNumberFormat="1" applyFont="1" applyFill="1" applyBorder="1" applyAlignment="1">
      <alignment horizontal="right" vertical="center" wrapText="1"/>
    </xf>
    <xf numFmtId="166" fontId="6" fillId="4" borderId="36" xfId="44" applyNumberFormat="1" applyFont="1" applyFill="1" applyBorder="1" applyAlignment="1">
      <alignment horizontal="right" vertical="center" wrapText="1"/>
    </xf>
    <xf numFmtId="164" fontId="8" fillId="0" borderId="52" xfId="7" applyFont="1" applyBorder="1" applyAlignment="1">
      <alignment horizontal="right" vertical="center" wrapText="1"/>
    </xf>
    <xf numFmtId="164" fontId="6" fillId="0" borderId="52" xfId="7" applyFont="1" applyBorder="1" applyAlignment="1">
      <alignment horizontal="right" vertical="center" wrapText="1"/>
    </xf>
    <xf numFmtId="164" fontId="6" fillId="0" borderId="26" xfId="7" applyFont="1" applyBorder="1" applyAlignment="1">
      <alignment horizontal="right" vertical="center" wrapText="1"/>
    </xf>
    <xf numFmtId="164" fontId="8" fillId="0" borderId="26" xfId="7" applyFont="1" applyFill="1" applyBorder="1" applyAlignment="1">
      <alignment horizontal="right" vertical="center" wrapText="1"/>
    </xf>
    <xf numFmtId="164" fontId="8" fillId="0" borderId="55" xfId="7" applyFont="1" applyBorder="1" applyAlignment="1">
      <alignment horizontal="right" vertical="center" wrapText="1"/>
    </xf>
    <xf numFmtId="164" fontId="8" fillId="0" borderId="55" xfId="7" applyFont="1" applyFill="1" applyBorder="1" applyAlignment="1">
      <alignment horizontal="right" vertical="center" wrapText="1"/>
    </xf>
    <xf numFmtId="164" fontId="6" fillId="0" borderId="55" xfId="7" applyFont="1" applyBorder="1" applyAlignment="1">
      <alignment horizontal="right" vertical="center" wrapText="1"/>
    </xf>
    <xf numFmtId="170" fontId="8" fillId="0" borderId="3" xfId="42" applyNumberFormat="1" applyFont="1" applyFill="1" applyBorder="1" applyAlignment="1">
      <alignment horizontal="right" vertical="center" wrapText="1"/>
    </xf>
    <xf numFmtId="170" fontId="6" fillId="0" borderId="3" xfId="42" applyNumberFormat="1" applyFont="1" applyFill="1" applyBorder="1" applyAlignment="1">
      <alignment horizontal="right" vertical="center" wrapText="1"/>
    </xf>
    <xf numFmtId="0" fontId="41" fillId="0" borderId="0" xfId="0" applyFont="1" applyAlignment="1">
      <alignment horizontal="right"/>
    </xf>
    <xf numFmtId="0" fontId="0" fillId="0" borderId="0" xfId="0" applyAlignment="1">
      <alignment horizontal="right"/>
    </xf>
    <xf numFmtId="0" fontId="37" fillId="3" borderId="0" xfId="0" applyFont="1" applyFill="1" applyAlignment="1">
      <alignment horizontal="left" vertical="top" wrapText="1"/>
    </xf>
    <xf numFmtId="0" fontId="26" fillId="3" borderId="0" xfId="0" applyFont="1" applyFill="1" applyAlignment="1">
      <alignment horizontal="left" vertical="top" wrapText="1"/>
    </xf>
    <xf numFmtId="0" fontId="26" fillId="3" borderId="0" xfId="0" applyFont="1" applyFill="1" applyAlignment="1">
      <alignment wrapText="1"/>
    </xf>
    <xf numFmtId="0" fontId="26" fillId="0" borderId="0" xfId="0" applyFont="1" applyAlignment="1">
      <alignment vertical="center" wrapText="1"/>
    </xf>
    <xf numFmtId="0" fontId="26" fillId="3" borderId="0" xfId="39" applyFont="1" applyFill="1" applyBorder="1" applyAlignment="1">
      <alignment wrapText="1"/>
    </xf>
    <xf numFmtId="0" fontId="39" fillId="3" borderId="0" xfId="0" applyFont="1" applyFill="1" applyAlignment="1">
      <alignment wrapText="1"/>
    </xf>
    <xf numFmtId="0" fontId="27" fillId="0" borderId="0" xfId="1" applyFont="1" applyBorder="1" applyAlignment="1">
      <alignment horizontal="left" vertical="center" wrapText="1"/>
    </xf>
    <xf numFmtId="0" fontId="13" fillId="3" borderId="0" xfId="28" applyFont="1" applyFill="1" applyAlignment="1">
      <alignment horizontal="left" vertical="top" wrapText="1"/>
    </xf>
    <xf numFmtId="2" fontId="6" fillId="0" borderId="0" xfId="11" applyNumberFormat="1" applyFont="1" applyFill="1" applyBorder="1" applyAlignment="1">
      <alignment horizontal="right" wrapText="1"/>
    </xf>
    <xf numFmtId="2" fontId="6" fillId="0" borderId="10" xfId="11" applyNumberFormat="1" applyFont="1" applyFill="1" applyBorder="1" applyAlignment="1">
      <alignment horizontal="right" wrapText="1"/>
    </xf>
    <xf numFmtId="0" fontId="25" fillId="3" borderId="0" xfId="28" applyFont="1" applyFill="1" applyAlignment="1">
      <alignment horizontal="left" vertical="top" wrapText="1"/>
    </xf>
    <xf numFmtId="0" fontId="27" fillId="0" borderId="0" xfId="0" applyFont="1" applyAlignment="1">
      <alignment horizontal="center" wrapText="1"/>
    </xf>
    <xf numFmtId="1" fontId="8" fillId="0" borderId="0" xfId="11" quotePrefix="1" applyNumberFormat="1" applyFont="1" applyBorder="1" applyAlignment="1">
      <alignment horizontal="center" vertical="center" wrapText="1"/>
    </xf>
    <xf numFmtId="0" fontId="0" fillId="0" borderId="0" xfId="0" applyAlignment="1">
      <alignment horizontal="center" vertical="center" wrapText="1"/>
    </xf>
    <xf numFmtId="1" fontId="6" fillId="0" borderId="0" xfId="11" quotePrefix="1" applyNumberFormat="1" applyFont="1" applyBorder="1" applyAlignment="1">
      <alignment horizontal="center" vertical="center" wrapText="1"/>
    </xf>
    <xf numFmtId="2" fontId="8" fillId="0" borderId="0" xfId="11" applyNumberFormat="1" applyFont="1" applyFill="1" applyBorder="1" applyAlignment="1">
      <alignment horizontal="right" wrapText="1"/>
    </xf>
    <xf numFmtId="2" fontId="8" fillId="0" borderId="10" xfId="11" applyNumberFormat="1" applyFont="1" applyFill="1" applyBorder="1" applyAlignment="1">
      <alignment horizontal="right" wrapText="1"/>
    </xf>
    <xf numFmtId="2" fontId="8" fillId="0" borderId="0" xfId="11" applyNumberFormat="1" applyFont="1" applyFill="1" applyBorder="1" applyAlignment="1">
      <alignment horizontal="center" vertical="top" wrapText="1"/>
    </xf>
    <xf numFmtId="2" fontId="6" fillId="0" borderId="0" xfId="11" applyNumberFormat="1" applyFont="1" applyFill="1" applyBorder="1" applyAlignment="1">
      <alignment horizontal="center" vertical="top" wrapText="1"/>
    </xf>
    <xf numFmtId="0" fontId="6" fillId="0" borderId="0" xfId="39" applyFont="1" applyAlignment="1">
      <alignment horizontal="left" vertical="top" wrapText="1"/>
    </xf>
    <xf numFmtId="0" fontId="26" fillId="0" borderId="0" xfId="39" applyFont="1" applyAlignment="1">
      <alignment horizontal="left" wrapText="1"/>
    </xf>
    <xf numFmtId="0" fontId="8" fillId="0" borderId="0" xfId="39" quotePrefix="1" applyFont="1" applyBorder="1" applyAlignment="1">
      <alignment horizontal="center" vertical="center"/>
    </xf>
    <xf numFmtId="0" fontId="8" fillId="0" borderId="0" xfId="39" applyFont="1" applyBorder="1" applyAlignment="1">
      <alignment horizontal="center" vertical="center"/>
    </xf>
    <xf numFmtId="0" fontId="6" fillId="0" borderId="0" xfId="39" quotePrefix="1" applyFont="1" applyBorder="1" applyAlignment="1">
      <alignment horizontal="center" vertical="center"/>
    </xf>
    <xf numFmtId="0" fontId="6" fillId="0" borderId="0" xfId="39" applyFont="1" applyBorder="1" applyAlignment="1">
      <alignment horizontal="center" vertical="center"/>
    </xf>
    <xf numFmtId="0" fontId="3" fillId="0" borderId="23" xfId="2" applyFont="1" applyBorder="1" applyAlignment="1">
      <alignment horizontal="left" vertical="center" wrapText="1"/>
    </xf>
    <xf numFmtId="0" fontId="6" fillId="0" borderId="26" xfId="1" applyFont="1" applyBorder="1" applyAlignment="1">
      <alignment horizontal="left" vertical="center" wrapText="1"/>
    </xf>
    <xf numFmtId="0" fontId="6" fillId="0" borderId="10" xfId="1" applyFont="1" applyBorder="1" applyAlignment="1">
      <alignment horizontal="left" vertical="center" wrapText="1" indent="2"/>
    </xf>
    <xf numFmtId="0" fontId="6" fillId="0" borderId="30" xfId="1" applyFont="1" applyBorder="1" applyAlignment="1">
      <alignment horizontal="left" vertical="center" wrapText="1" indent="2"/>
    </xf>
    <xf numFmtId="0" fontId="3" fillId="0" borderId="11" xfId="2" applyFont="1" applyBorder="1" applyAlignment="1">
      <alignment horizontal="left" vertical="center" wrapText="1"/>
    </xf>
    <xf numFmtId="0" fontId="3" fillId="0" borderId="26" xfId="6" applyFont="1" applyBorder="1" applyAlignment="1">
      <alignment horizontal="left" vertical="center" wrapText="1"/>
    </xf>
    <xf numFmtId="0" fontId="3" fillId="0" borderId="24" xfId="2" applyFont="1" applyBorder="1" applyAlignment="1">
      <alignment horizontal="left" vertical="center" wrapText="1"/>
    </xf>
    <xf numFmtId="0" fontId="3" fillId="0" borderId="25" xfId="2" applyFont="1" applyBorder="1" applyAlignment="1">
      <alignment horizontal="left" vertical="center" wrapText="1"/>
    </xf>
    <xf numFmtId="0" fontId="3" fillId="0" borderId="32" xfId="6" applyFont="1" applyBorder="1" applyAlignment="1">
      <alignment horizontal="left" vertical="center" wrapText="1"/>
    </xf>
    <xf numFmtId="0" fontId="6" fillId="0" borderId="33" xfId="1" applyFont="1" applyBorder="1" applyAlignment="1">
      <alignment horizontal="left" vertical="center" wrapText="1"/>
    </xf>
    <xf numFmtId="0" fontId="6" fillId="0" borderId="34" xfId="1" applyFont="1" applyBorder="1" applyAlignment="1">
      <alignment horizontal="left" vertical="center" wrapText="1"/>
    </xf>
    <xf numFmtId="0" fontId="6" fillId="0" borderId="26" xfId="1" applyFont="1" applyBorder="1" applyAlignment="1">
      <alignment horizontal="left" vertical="center" wrapText="1" indent="2"/>
    </xf>
    <xf numFmtId="0" fontId="6" fillId="0" borderId="0" xfId="1" applyFont="1" applyBorder="1" applyAlignment="1">
      <alignment horizontal="left" vertical="center" wrapText="1"/>
    </xf>
    <xf numFmtId="0" fontId="3" fillId="0" borderId="20" xfId="2" applyFont="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wrapText="1"/>
    </xf>
    <xf numFmtId="0" fontId="3" fillId="0" borderId="34" xfId="6" applyFont="1" applyBorder="1" applyAlignment="1">
      <alignment horizontal="left" vertical="center" wrapText="1"/>
    </xf>
    <xf numFmtId="0" fontId="6" fillId="0" borderId="32" xfId="1" applyFont="1" applyFill="1" applyBorder="1" applyAlignment="1">
      <alignment horizontal="left" vertical="top" wrapText="1"/>
    </xf>
    <xf numFmtId="0" fontId="6" fillId="0" borderId="25" xfId="1" applyFont="1" applyBorder="1" applyAlignment="1">
      <alignment horizontal="center" vertical="center" wrapText="1"/>
    </xf>
    <xf numFmtId="0" fontId="8" fillId="0" borderId="0" xfId="4" applyFont="1" applyBorder="1" applyAlignment="1">
      <alignment horizontal="center" wrapText="1"/>
    </xf>
    <xf numFmtId="0" fontId="6" fillId="0" borderId="10" xfId="1" applyFont="1" applyBorder="1" applyAlignment="1">
      <alignment horizontal="left" vertical="center" wrapText="1"/>
    </xf>
    <xf numFmtId="0" fontId="3" fillId="0" borderId="22" xfId="6" applyFont="1" applyBorder="1" applyAlignment="1">
      <alignment horizontal="left" vertical="center" wrapText="1"/>
    </xf>
    <xf numFmtId="0" fontId="6" fillId="0" borderId="17" xfId="1" applyFont="1" applyBorder="1" applyAlignment="1">
      <alignment horizontal="left" vertical="center" wrapText="1"/>
    </xf>
    <xf numFmtId="0" fontId="6" fillId="0" borderId="25" xfId="1" applyFont="1" applyBorder="1" applyAlignment="1">
      <alignment horizontal="left" vertical="center" wrapText="1"/>
    </xf>
    <xf numFmtId="0" fontId="3" fillId="0" borderId="26" xfId="6" applyFont="1" applyFill="1" applyBorder="1" applyAlignment="1">
      <alignment horizontal="left" vertical="center" wrapText="1"/>
    </xf>
    <xf numFmtId="0" fontId="30" fillId="0" borderId="0" xfId="0" applyFont="1" applyFill="1" applyBorder="1" applyAlignment="1">
      <alignment horizontal="left" vertical="top" wrapText="1"/>
    </xf>
    <xf numFmtId="0" fontId="3" fillId="0" borderId="0" xfId="6" applyFont="1" applyBorder="1" applyAlignment="1">
      <alignment horizontal="left" vertical="center" wrapText="1"/>
    </xf>
    <xf numFmtId="0" fontId="6" fillId="0" borderId="15" xfId="1" applyFont="1" applyBorder="1" applyAlignment="1">
      <alignment horizontal="left" vertical="center" wrapText="1"/>
    </xf>
    <xf numFmtId="0" fontId="6" fillId="0" borderId="33" xfId="1" applyFont="1" applyFill="1" applyBorder="1" applyAlignment="1">
      <alignment horizontal="left" vertical="center" wrapText="1" indent="2"/>
    </xf>
    <xf numFmtId="0" fontId="6" fillId="0" borderId="34" xfId="1" applyFont="1" applyFill="1" applyBorder="1" applyAlignment="1">
      <alignment horizontal="left" vertical="center" wrapText="1" indent="2"/>
    </xf>
    <xf numFmtId="0" fontId="3" fillId="0" borderId="33" xfId="6" applyFont="1" applyBorder="1" applyAlignment="1">
      <alignment horizontal="left" vertical="center" wrapText="1"/>
    </xf>
    <xf numFmtId="0" fontId="6" fillId="0" borderId="41" xfId="1" applyFont="1" applyBorder="1" applyAlignment="1">
      <alignment horizontal="left" vertical="center" wrapText="1"/>
    </xf>
    <xf numFmtId="0" fontId="6" fillId="0" borderId="42" xfId="1" applyFont="1" applyBorder="1" applyAlignment="1">
      <alignment horizontal="left" vertical="center" wrapText="1"/>
    </xf>
    <xf numFmtId="0" fontId="3" fillId="0" borderId="39" xfId="6" applyFont="1" applyBorder="1" applyAlignment="1">
      <alignment horizontal="left" vertical="center" wrapText="1"/>
    </xf>
    <xf numFmtId="0" fontId="3" fillId="0" borderId="38" xfId="6" applyFont="1" applyBorder="1" applyAlignment="1">
      <alignment horizontal="left" vertical="center" wrapText="1"/>
    </xf>
    <xf numFmtId="0" fontId="6" fillId="0" borderId="39" xfId="1" applyFont="1" applyBorder="1" applyAlignment="1">
      <alignment horizontal="left" vertical="center" wrapText="1"/>
    </xf>
    <xf numFmtId="0" fontId="6" fillId="0" borderId="39" xfId="1" applyFont="1" applyBorder="1" applyAlignment="1">
      <alignment horizontal="left" vertical="center" wrapText="1" indent="1"/>
    </xf>
    <xf numFmtId="0" fontId="6" fillId="0" borderId="40" xfId="1" applyFont="1" applyBorder="1" applyAlignment="1">
      <alignment horizontal="left" vertical="center" wrapText="1" indent="1"/>
    </xf>
    <xf numFmtId="0" fontId="6" fillId="0" borderId="43" xfId="1" applyFont="1" applyBorder="1" applyAlignment="1">
      <alignment horizontal="left" vertical="center" wrapText="1" indent="1"/>
    </xf>
    <xf numFmtId="0" fontId="6" fillId="0" borderId="44" xfId="1" applyFont="1" applyBorder="1" applyAlignment="1">
      <alignment horizontal="left" vertical="center" wrapText="1" indent="1"/>
    </xf>
    <xf numFmtId="0" fontId="3" fillId="0" borderId="45" xfId="2" applyFont="1" applyBorder="1" applyAlignment="1">
      <alignment horizontal="left" vertical="center" wrapText="1"/>
    </xf>
    <xf numFmtId="0" fontId="3" fillId="0" borderId="13" xfId="6" applyFont="1" applyBorder="1" applyAlignment="1">
      <alignment horizontal="left" vertical="center" wrapText="1"/>
    </xf>
    <xf numFmtId="0" fontId="3" fillId="0" borderId="39" xfId="6" applyFont="1" applyFill="1" applyBorder="1" applyAlignment="1">
      <alignment horizontal="left" vertical="center" wrapText="1"/>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wrapText="1"/>
    </xf>
    <xf numFmtId="0" fontId="6" fillId="0" borderId="39" xfId="1" applyFont="1" applyFill="1" applyBorder="1" applyAlignment="1">
      <alignment horizontal="left" vertical="center" wrapText="1"/>
    </xf>
    <xf numFmtId="0" fontId="3" fillId="0" borderId="49" xfId="6" applyFont="1" applyBorder="1" applyAlignment="1">
      <alignment horizontal="left" vertical="center" wrapText="1"/>
    </xf>
    <xf numFmtId="0" fontId="3" fillId="0" borderId="50" xfId="6" applyFont="1" applyBorder="1" applyAlignment="1">
      <alignment horizontal="left" vertical="center" wrapText="1"/>
    </xf>
    <xf numFmtId="0" fontId="6" fillId="0" borderId="46" xfId="1" applyFont="1" applyBorder="1" applyAlignment="1">
      <alignment horizontal="left" vertical="center" wrapText="1"/>
    </xf>
    <xf numFmtId="0" fontId="30" fillId="0" borderId="0" xfId="1" applyFont="1" applyFill="1" applyBorder="1" applyAlignment="1">
      <alignment horizontal="left" vertical="top" wrapText="1"/>
    </xf>
    <xf numFmtId="0" fontId="3" fillId="0" borderId="46" xfId="6" applyFont="1" applyBorder="1" applyAlignment="1">
      <alignment horizontal="left" vertical="center" wrapText="1"/>
    </xf>
    <xf numFmtId="0" fontId="6" fillId="0" borderId="43" xfId="1" applyFont="1" applyBorder="1" applyAlignment="1">
      <alignment horizontal="left" vertical="center" wrapText="1"/>
    </xf>
    <xf numFmtId="0" fontId="6" fillId="0" borderId="39" xfId="1" applyFont="1" applyFill="1" applyBorder="1" applyAlignment="1">
      <alignment horizontal="left" vertical="top" wrapText="1" indent="1"/>
    </xf>
    <xf numFmtId="0" fontId="6" fillId="0" borderId="40" xfId="1" applyFont="1" applyFill="1" applyBorder="1" applyAlignment="1">
      <alignment horizontal="left" vertical="top" wrapText="1" indent="1"/>
    </xf>
    <xf numFmtId="0" fontId="6" fillId="0" borderId="38" xfId="1" applyFont="1" applyBorder="1" applyAlignment="1">
      <alignment horizontal="left" vertical="center" wrapText="1"/>
    </xf>
    <xf numFmtId="0" fontId="43" fillId="0" borderId="0" xfId="1" applyFont="1" applyAlignment="1">
      <alignment horizontal="left" vertical="top" wrapText="1"/>
    </xf>
  </cellXfs>
  <cellStyles count="45">
    <cellStyle name="=C:\WINNT35\SYSTEM32\COMMAND.COM" xfId="8"/>
    <cellStyle name="BOLD BLACK" xfId="9"/>
    <cellStyle name="BOLD BLACK 2" xfId="6"/>
    <cellStyle name="BOLD GREEN" xfId="10"/>
    <cellStyle name="BOLD GREEN 2" xfId="7"/>
    <cellStyle name="Bold TABLE head" xfId="11"/>
    <cellStyle name="Bold TABLE head 2" xfId="4"/>
    <cellStyle name="Comma" xfId="42" builtinId="3"/>
    <cellStyle name="Comma 11" xfId="12"/>
    <cellStyle name="Comma 11 2" xfId="13"/>
    <cellStyle name="Comma 2" xfId="14"/>
    <cellStyle name="Comma 2 2" xfId="15"/>
    <cellStyle name="Comma 3" xfId="16"/>
    <cellStyle name="Comma 4" xfId="17"/>
    <cellStyle name="Footnote" xfId="18"/>
    <cellStyle name="Footnote 2" xfId="19"/>
    <cellStyle name="Heading 1 2" xfId="20"/>
    <cellStyle name="Heading 2 2" xfId="21"/>
    <cellStyle name="Normal" xfId="0" builtinId="0"/>
    <cellStyle name="Normal 10 2 2 2" xfId="41"/>
    <cellStyle name="Normal 11" xfId="22"/>
    <cellStyle name="Normal 11 2" xfId="23"/>
    <cellStyle name="Normal 2" xfId="24"/>
    <cellStyle name="Normal 2 2" xfId="25"/>
    <cellStyle name="Normal 2 2 2" xfId="26"/>
    <cellStyle name="Normal 2 3" xfId="27"/>
    <cellStyle name="Normal 3" xfId="28"/>
    <cellStyle name="Normal 3 2" xfId="29"/>
    <cellStyle name="Normal 3 3" xfId="30"/>
    <cellStyle name="Normal 4" xfId="31"/>
    <cellStyle name="Normal 5" xfId="32"/>
    <cellStyle name="Normal 6" xfId="1"/>
    <cellStyle name="Normal 6 2" xfId="40"/>
    <cellStyle name="Normal 6 2 3" xfId="43"/>
    <cellStyle name="Normal 6 6" xfId="39"/>
    <cellStyle name="Percent" xfId="44" builtinId="5"/>
    <cellStyle name="Percent 2" xfId="33"/>
    <cellStyle name="Percent 3" xfId="34"/>
    <cellStyle name="SAPDataCell" xfId="35"/>
    <cellStyle name="Standard 3" xfId="36"/>
    <cellStyle name="Style 1" xfId="37"/>
    <cellStyle name="Style 1 2" xfId="3"/>
    <cellStyle name="Table head" xfId="5"/>
    <cellStyle name="TOTAL RULE" xfId="38"/>
    <cellStyle name="TOTAL RULE 2" xfId="2"/>
  </cellStyles>
  <dxfs count="0"/>
  <tableStyles count="0" defaultTableStyle="TableStyleMedium2" defaultPivotStyle="PivotStyleLight16"/>
  <colors>
    <mruColors>
      <color rgb="FF00BC00"/>
      <color rgb="FF0088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hyperlink" Target="#Contents"/></Relationships>
</file>

<file path=xl/drawings/_rels/drawing4.xml.rels><?xml version="1.0" encoding="UTF-8" standalone="yes"?>
<Relationships xmlns="http://schemas.openxmlformats.org/package/2006/relationships"><Relationship Id="rId1" Type="http://schemas.openxmlformats.org/officeDocument/2006/relationships/hyperlink" Target="#Contents"/></Relationships>
</file>

<file path=xl/drawings/_rels/drawing5.xml.rels><?xml version="1.0" encoding="UTF-8" standalone="yes"?>
<Relationships xmlns="http://schemas.openxmlformats.org/package/2006/relationships"><Relationship Id="rId1" Type="http://schemas.openxmlformats.org/officeDocument/2006/relationships/hyperlink" Target="#Contents"/></Relationships>
</file>

<file path=xl/drawings/_rels/drawing6.xml.rels><?xml version="1.0" encoding="UTF-8" standalone="yes"?>
<Relationships xmlns="http://schemas.openxmlformats.org/package/2006/relationships"><Relationship Id="rId1" Type="http://schemas.openxmlformats.org/officeDocument/2006/relationships/hyperlink" Target="#Contents"/></Relationships>
</file>

<file path=xl/drawings/_rels/drawing7.xml.rels><?xml version="1.0" encoding="UTF-8" standalone="yes"?>
<Relationships xmlns="http://schemas.openxmlformats.org/package/2006/relationships"><Relationship Id="rId1" Type="http://schemas.openxmlformats.org/officeDocument/2006/relationships/hyperlink" Target="#Contents"/></Relationships>
</file>

<file path=xl/drawings/_rels/drawing8.xml.rels><?xml version="1.0" encoding="UTF-8" standalone="yes"?>
<Relationships xmlns="http://schemas.openxmlformats.org/package/2006/relationships"><Relationship Id="rId1" Type="http://schemas.openxmlformats.org/officeDocument/2006/relationships/hyperlink" Target="#Contents"/></Relationships>
</file>

<file path=xl/drawings/drawing1.xml><?xml version="1.0" encoding="utf-8"?>
<xdr:wsDr xmlns:xdr="http://schemas.openxmlformats.org/drawingml/2006/spreadsheetDrawing" xmlns:a="http://schemas.openxmlformats.org/drawingml/2006/main">
  <xdr:twoCellAnchor>
    <xdr:from>
      <xdr:col>0</xdr:col>
      <xdr:colOff>133350</xdr:colOff>
      <xdr:row>4</xdr:row>
      <xdr:rowOff>76201</xdr:rowOff>
    </xdr:from>
    <xdr:to>
      <xdr:col>14</xdr:col>
      <xdr:colOff>600074</xdr:colOff>
      <xdr:row>23</xdr:row>
      <xdr:rowOff>171450</xdr:rowOff>
    </xdr:to>
    <xdr:sp macro="" textlink="">
      <xdr:nvSpPr>
        <xdr:cNvPr id="2" name="TextBox 1"/>
        <xdr:cNvSpPr txBox="1"/>
      </xdr:nvSpPr>
      <xdr:spPr>
        <a:xfrm>
          <a:off x="133350" y="866776"/>
          <a:ext cx="8534399" cy="3714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50">
              <a:solidFill>
                <a:schemeClr val="dk1"/>
              </a:solidFill>
              <a:effectLst/>
              <a:latin typeface="Arial" panose="020B0604020202020204" pitchFamily="34" charset="0"/>
              <a:ea typeface="+mn-ea"/>
              <a:cs typeface="Arial" panose="020B0604020202020204" pitchFamily="34" charset="0"/>
            </a:rPr>
            <a:t>This document  contains certain forward looking statements with respect to the business, strategy, plans and/or results of Lloyds Bank plc and its subsidiaries including Bank of Scotland plc (the </a:t>
          </a:r>
          <a:r>
            <a:rPr lang="en-GB" sz="850" b="0">
              <a:solidFill>
                <a:schemeClr val="dk1"/>
              </a:solidFill>
              <a:effectLst/>
              <a:latin typeface="Arial" panose="020B0604020202020204" pitchFamily="34" charset="0"/>
              <a:ea typeface="+mn-ea"/>
              <a:cs typeface="Arial" panose="020B0604020202020204" pitchFamily="34" charset="0"/>
            </a:rPr>
            <a:t>“Group”) </a:t>
          </a:r>
          <a:r>
            <a:rPr lang="en-GB" sz="850">
              <a:solidFill>
                <a:schemeClr val="dk1"/>
              </a:solidFill>
              <a:effectLst/>
              <a:latin typeface="Arial" panose="020B0604020202020204" pitchFamily="34" charset="0"/>
              <a:ea typeface="+mn-ea"/>
              <a:cs typeface="Arial" panose="020B0604020202020204" pitchFamily="34" charset="0"/>
            </a:rPr>
            <a:t>and the Group’s current goals and expectations relating to its future financial condition and performance.</a:t>
          </a:r>
          <a:r>
            <a:rPr lang="en-GB" sz="850" baseline="0">
              <a:solidFill>
                <a:schemeClr val="dk1"/>
              </a:solidFill>
              <a:effectLst/>
              <a:latin typeface="Arial" panose="020B0604020202020204" pitchFamily="34" charset="0"/>
              <a:ea typeface="+mn-ea"/>
              <a:cs typeface="Arial" panose="020B0604020202020204" pitchFamily="34" charset="0"/>
            </a:rPr>
            <a:t>  </a:t>
          </a:r>
          <a:r>
            <a:rPr lang="en-GB" sz="850">
              <a:solidFill>
                <a:schemeClr val="dk1"/>
              </a:solidFill>
              <a:effectLst/>
              <a:latin typeface="Arial" panose="020B0604020202020204" pitchFamily="34" charset="0"/>
              <a:ea typeface="+mn-ea"/>
              <a:cs typeface="Arial" panose="020B0604020202020204" pitchFamily="34" charset="0"/>
            </a:rPr>
            <a:t>Statements that are not historical facts, including statements about the Group’s or its directors’ and/or management’s beliefs and expectations, are forward looking statements. By their nature, forward looking statements involve risk and uncertainty because they relate to events and depend upon circumstances that will or may occur in the future. </a:t>
          </a:r>
        </a:p>
        <a:p>
          <a:r>
            <a:rPr lang="en-GB" sz="850">
              <a:solidFill>
                <a:schemeClr val="dk1"/>
              </a:solidFill>
              <a:effectLst/>
              <a:latin typeface="Arial" panose="020B0604020202020204" pitchFamily="34" charset="0"/>
              <a:ea typeface="+mn-ea"/>
              <a:cs typeface="Arial" panose="020B0604020202020204" pitchFamily="34" charset="0"/>
            </a:rPr>
            <a:t>Factors that could cause actual business, strategy, plans and/or results (including but not limited to the payment of dividends) to differ materially from forward looking statements made by the Group or on its behalf include, but are not limited to: general economic and business conditions in the UK and internationally; market related trends and developments; fluctuations in interest rates, inflation, exchange rates, stock markets and currencies; the ability to access sufficient sources of capital, liquidity and funding when required; changes to Lloyds Banking Group plc and its subsidiaries’ </a:t>
          </a:r>
          <a:r>
            <a:rPr lang="en-GB" sz="850" b="0">
              <a:solidFill>
                <a:schemeClr val="dk1"/>
              </a:solidFill>
              <a:effectLst/>
              <a:latin typeface="Arial" panose="020B0604020202020204" pitchFamily="34" charset="0"/>
              <a:ea typeface="+mn-ea"/>
              <a:cs typeface="Arial" panose="020B0604020202020204" pitchFamily="34" charset="0"/>
            </a:rPr>
            <a:t>(“Lloyds Banking Group”) </a:t>
          </a:r>
          <a:r>
            <a:rPr lang="en-GB" sz="850">
              <a:solidFill>
                <a:schemeClr val="dk1"/>
              </a:solidFill>
              <a:effectLst/>
              <a:latin typeface="Arial" panose="020B0604020202020204" pitchFamily="34" charset="0"/>
              <a:ea typeface="+mn-ea"/>
              <a:cs typeface="Arial" panose="020B0604020202020204" pitchFamily="34" charset="0"/>
            </a:rPr>
            <a:t>credit ratings; the ability to derive cost savings and other benefits including, but without limitation as a result of any acquisitions, disposals and other strategic transactions; changing customer behaviour including consumer spending, saving and borrowing habits; changes to borrower or counterparty credit quality; instability in the global financial markets, including Eurozone instability, instability as a result of the exit by the UK from the European Union (EU) and the potential for other countries to exit the EU or the Eurozone and the impact of any sovereign credit rating downgrade or other sovereign financial issues; technological changes and risks to the security of IT and operational infrastructure, systems, data and information resulting from increased threat of cyber and other attacks; natural, pandemic and other disasters, adverse weather and similar contingencies outside Lloyds Banking Group’s control; inadequate or failed internal or external processes or systems; acts of war, other acts of hostility, terrorist acts and responses to those acts, geopolitical, pandemic or other such events; changes in laws, regulations, practices and accounting standards or taxation, including as a result of the exit by the UK from the EU, or a further possible referendum on Scottish independence; changes to regulatory capital or liquidity requirements and similar contingencies outside Lloyds Banking Group’s control; the policies, decisions and actions of governmental or regulatory authorities or courts in the UK, the EU, the US or elsewhere including the implementation and interpretation of key legislation and regulation together with any resulting impact on the future structure of the Group; the ability to attract and retain senior management and other employees and meet the Group’s diversity objectives; actions or omissions by the Group’s directors, management or employees including industrial action; changes (where applicable) to the Group’s post-retirement defined benefit scheme obligations; the extent of any future impairment charges or write-downs caused by, but not limited to, depressed asset valuations, market disruptions and illiquid markets; the value and effectiveness of any credit protection purchased by the Group; the inability to hedge certain risks economically; the adequacy of loss reserves; the actions of competitors, including non-bank financial services, lending companies and digital innovators and disruptive technologies; and exposure to regulatory or competition scrutiny, legal, regulatory or competition proceedings, investigations or complaints. Please refer to the latest Annual Report on Form 20-F filed by Lloyds Banking Group plc with the US Securities and Exchange Commission for a discussion of certain factors and risks together with examples of forward looking statements. Except as required by any applicable law or regulation, the forward looking statements contained in this document are made as of today’s date, and the Group expressly disclaims any obligation or undertaking to release publicly any updates or revisions to any forward looking statements contained in this document to reflect any change in the Group’s expectations with regard thereto or any change in events, conditions or circumstances on which any such statement is based. The information, statements and opinions contained in this document do not constitute a public offer under any applicable law or an offer to sell any securities or financial instruments or any advice or recommendation with respect to such securities or financial instruments. </a:t>
          </a:r>
        </a:p>
        <a:p>
          <a:pPr algn="l"/>
          <a:endParaRPr lang="en-GB" sz="850">
            <a:latin typeface="Arial" panose="020B0604020202020204" pitchFamily="34" charset="0"/>
            <a:cs typeface="Arial" panose="020B0604020202020204" pitchFamily="34" charset="0"/>
          </a:endParaRPr>
        </a:p>
      </xdr:txBody>
    </xdr:sp>
    <xdr:clientData/>
  </xdr:twoCellAnchor>
  <xdr:oneCellAnchor>
    <xdr:from>
      <xdr:col>10</xdr:col>
      <xdr:colOff>533400</xdr:colOff>
      <xdr:row>1</xdr:row>
      <xdr:rowOff>161925</xdr:rowOff>
    </xdr:from>
    <xdr:ext cx="184731" cy="264560"/>
    <xdr:sp macro="" textlink="">
      <xdr:nvSpPr>
        <xdr:cNvPr id="3" name="TextBox 2"/>
        <xdr:cNvSpPr txBox="1"/>
      </xdr:nvSpPr>
      <xdr:spPr>
        <a:xfrm>
          <a:off x="616267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533400</xdr:colOff>
      <xdr:row>1</xdr:row>
      <xdr:rowOff>161925</xdr:rowOff>
    </xdr:from>
    <xdr:ext cx="184731" cy="264560"/>
    <xdr:sp macro="" textlink="">
      <xdr:nvSpPr>
        <xdr:cNvPr id="3" name="TextBox 2"/>
        <xdr:cNvSpPr txBox="1"/>
      </xdr:nvSpPr>
      <xdr:spPr>
        <a:xfrm>
          <a:off x="616267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38100</xdr:colOff>
      <xdr:row>8</xdr:row>
      <xdr:rowOff>152400</xdr:rowOff>
    </xdr:from>
    <xdr:to>
      <xdr:col>1</xdr:col>
      <xdr:colOff>1038225</xdr:colOff>
      <xdr:row>10</xdr:row>
      <xdr:rowOff>200025</xdr:rowOff>
    </xdr:to>
    <xdr:sp macro="" textlink="">
      <xdr:nvSpPr>
        <xdr:cNvPr id="2" name="Left Arrow 1">
          <a:hlinkClick xmlns:r="http://schemas.openxmlformats.org/officeDocument/2006/relationships" r:id="rId1"/>
        </xdr:cNvPr>
        <xdr:cNvSpPr/>
      </xdr:nvSpPr>
      <xdr:spPr>
        <a:xfrm>
          <a:off x="228600" y="1724025"/>
          <a:ext cx="1000125" cy="43815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10</xdr:row>
      <xdr:rowOff>47625</xdr:rowOff>
    </xdr:from>
    <xdr:to>
      <xdr:col>1</xdr:col>
      <xdr:colOff>1066800</xdr:colOff>
      <xdr:row>10</xdr:row>
      <xdr:rowOff>485775</xdr:rowOff>
    </xdr:to>
    <xdr:sp macro="" textlink="">
      <xdr:nvSpPr>
        <xdr:cNvPr id="2" name="Left Arrow 1">
          <a:hlinkClick xmlns:r="http://schemas.openxmlformats.org/officeDocument/2006/relationships" r:id="rId1"/>
        </xdr:cNvPr>
        <xdr:cNvSpPr/>
      </xdr:nvSpPr>
      <xdr:spPr>
        <a:xfrm>
          <a:off x="257175" y="1819275"/>
          <a:ext cx="1000125" cy="43815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9</xdr:row>
      <xdr:rowOff>38100</xdr:rowOff>
    </xdr:from>
    <xdr:to>
      <xdr:col>1</xdr:col>
      <xdr:colOff>1047750</xdr:colOff>
      <xdr:row>9</xdr:row>
      <xdr:rowOff>447675</xdr:rowOff>
    </xdr:to>
    <xdr:sp macro="" textlink="">
      <xdr:nvSpPr>
        <xdr:cNvPr id="2" name="Left Arrow 1">
          <a:hlinkClick xmlns:r="http://schemas.openxmlformats.org/officeDocument/2006/relationships" r:id="rId1"/>
        </xdr:cNvPr>
        <xdr:cNvSpPr/>
      </xdr:nvSpPr>
      <xdr:spPr>
        <a:xfrm>
          <a:off x="238125" y="2124075"/>
          <a:ext cx="1000125" cy="409575"/>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7</xdr:row>
      <xdr:rowOff>161925</xdr:rowOff>
    </xdr:from>
    <xdr:to>
      <xdr:col>1</xdr:col>
      <xdr:colOff>1028700</xdr:colOff>
      <xdr:row>7</xdr:row>
      <xdr:rowOff>657225</xdr:rowOff>
    </xdr:to>
    <xdr:sp macro="" textlink="">
      <xdr:nvSpPr>
        <xdr:cNvPr id="3" name="Left Arrow 2">
          <a:hlinkClick xmlns:r="http://schemas.openxmlformats.org/officeDocument/2006/relationships" r:id="rId1"/>
        </xdr:cNvPr>
        <xdr:cNvSpPr/>
      </xdr:nvSpPr>
      <xdr:spPr>
        <a:xfrm>
          <a:off x="219075" y="1940242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6</xdr:row>
      <xdr:rowOff>76200</xdr:rowOff>
    </xdr:from>
    <xdr:to>
      <xdr:col>1</xdr:col>
      <xdr:colOff>1133475</xdr:colOff>
      <xdr:row>7</xdr:row>
      <xdr:rowOff>371475</xdr:rowOff>
    </xdr:to>
    <xdr:sp macro="" textlink="">
      <xdr:nvSpPr>
        <xdr:cNvPr id="2" name="Left Arrow 1">
          <a:hlinkClick xmlns:r="http://schemas.openxmlformats.org/officeDocument/2006/relationships" r:id="rId1"/>
        </xdr:cNvPr>
        <xdr:cNvSpPr/>
      </xdr:nvSpPr>
      <xdr:spPr>
        <a:xfrm>
          <a:off x="323850" y="15049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1000125</xdr:colOff>
      <xdr:row>6</xdr:row>
      <xdr:rowOff>495300</xdr:rowOff>
    </xdr:to>
    <xdr:sp macro="" textlink="">
      <xdr:nvSpPr>
        <xdr:cNvPr id="2" name="Left Arrow 1">
          <a:hlinkClick xmlns:r="http://schemas.openxmlformats.org/officeDocument/2006/relationships" r:id="rId1"/>
        </xdr:cNvPr>
        <xdr:cNvSpPr/>
      </xdr:nvSpPr>
      <xdr:spPr>
        <a:xfrm>
          <a:off x="190500" y="14287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Finance/SHARED/BOEFIN/2017/06.%20June/PILLAR%203/Merrill%20Bridge%20Linkages/Pillar%203%20-%20June%202017%20tables_cleared(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KPIs"/>
      <sheetName val="Control Checks"/>
      <sheetName val="Table 1x"/>
      <sheetName val="Table 2x OV1"/>
      <sheetName val="CR Summary"/>
      <sheetName val="Table 3x (CR8)"/>
      <sheetName val="Table 4x"/>
      <sheetName val="Table 5x"/>
      <sheetName val="Table 6x"/>
      <sheetName val="Table 7x"/>
      <sheetName val="Table 8x"/>
      <sheetName val="Table 9x"/>
      <sheetName val="Table 10x"/>
      <sheetName val="Table 11x"/>
      <sheetName val="Table 12x"/>
      <sheetName val="Table 13x"/>
      <sheetName val="Table 14Ax"/>
      <sheetName val="Table 14Bx"/>
      <sheetName val="Table 15x"/>
      <sheetName val="Table 16x"/>
      <sheetName val="CCR Summary"/>
      <sheetName val="Table 17x"/>
      <sheetName val="Table 18x"/>
      <sheetName val="Table 19x"/>
      <sheetName val="Table 20x"/>
      <sheetName val="Table 21x"/>
      <sheetName val="Table 22x"/>
      <sheetName val="Table 23x"/>
      <sheetName val="Table 24x"/>
      <sheetName val="MR Summary"/>
      <sheetName val="Table 25x"/>
      <sheetName val="Table 26x"/>
      <sheetName val="Table 27x"/>
      <sheetName val="Table 28x"/>
      <sheetName val="Table 29x"/>
      <sheetName val="Placeholder 30x"/>
      <sheetName val="Summary Capital &amp; Lever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4.xml"/><Relationship Id="rId4"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drawing" Target="../drawings/drawing6.xml"/><Relationship Id="rId4" Type="http://schemas.openxmlformats.org/officeDocument/2006/relationships/customProperty" Target="../customProperty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drawing" Target="../drawings/drawing7.xml"/><Relationship Id="rId4" Type="http://schemas.openxmlformats.org/officeDocument/2006/relationships/customProperty" Target="../customProperty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8.xml"/><Relationship Id="rId4"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14"/>
  <sheetViews>
    <sheetView tabSelected="1" workbookViewId="0">
      <selection activeCell="J12" sqref="J12"/>
    </sheetView>
  </sheetViews>
  <sheetFormatPr defaultRowHeight="15" x14ac:dyDescent="0.25"/>
  <cols>
    <col min="1" max="13" width="9.140625" style="168"/>
    <col min="14" max="14" width="25.5703125" style="168" customWidth="1"/>
    <col min="15" max="15" width="10.85546875" style="168" customWidth="1"/>
    <col min="16" max="16" width="12" style="168" customWidth="1"/>
    <col min="17" max="16384" width="9.140625" style="168"/>
  </cols>
  <sheetData>
    <row r="1" spans="3:17" ht="29.25" customHeight="1" x14ac:dyDescent="0.5">
      <c r="C1" s="165"/>
      <c r="D1" s="166"/>
      <c r="E1" s="167"/>
      <c r="F1" s="167"/>
      <c r="G1" s="167"/>
      <c r="H1" s="167"/>
      <c r="I1" s="167"/>
      <c r="J1" s="167"/>
      <c r="K1" s="167"/>
    </row>
    <row r="2" spans="3:17" ht="33.75" x14ac:dyDescent="0.5">
      <c r="C2" s="165" t="s">
        <v>273</v>
      </c>
      <c r="D2" s="166"/>
      <c r="E2" s="167"/>
      <c r="F2" s="167"/>
      <c r="G2" s="167"/>
      <c r="H2" s="167"/>
      <c r="I2" s="167"/>
      <c r="J2" s="167"/>
      <c r="K2" s="167"/>
    </row>
    <row r="3" spans="3:17" ht="33.75" x14ac:dyDescent="0.5">
      <c r="C3" s="165" t="s">
        <v>274</v>
      </c>
      <c r="D3" s="166"/>
      <c r="E3" s="167"/>
      <c r="F3" s="167"/>
      <c r="G3" s="167"/>
      <c r="H3" s="167"/>
      <c r="I3" s="167"/>
      <c r="J3" s="167"/>
      <c r="K3" s="167"/>
    </row>
    <row r="4" spans="3:17" ht="29.25" customHeight="1" x14ac:dyDescent="0.5">
      <c r="C4" s="165"/>
      <c r="D4" s="166"/>
      <c r="E4" s="167"/>
      <c r="F4" s="167"/>
      <c r="G4" s="167"/>
      <c r="H4" s="167"/>
      <c r="I4" s="167"/>
      <c r="J4" s="167"/>
      <c r="K4" s="167"/>
    </row>
    <row r="5" spans="3:17" ht="57.75" customHeight="1" x14ac:dyDescent="0.25">
      <c r="C5" s="434" t="s">
        <v>193</v>
      </c>
      <c r="D5" s="434"/>
      <c r="E5" s="434"/>
      <c r="F5" s="434"/>
      <c r="G5" s="434"/>
      <c r="H5" s="434"/>
      <c r="I5" s="434"/>
      <c r="J5" s="434"/>
      <c r="K5" s="434"/>
      <c r="L5" s="434"/>
      <c r="M5" s="434"/>
      <c r="N5" s="434"/>
      <c r="O5" s="434"/>
      <c r="P5" s="434"/>
    </row>
    <row r="6" spans="3:17" ht="29.25" customHeight="1" x14ac:dyDescent="0.5">
      <c r="C6" s="165"/>
      <c r="D6" s="166"/>
      <c r="E6" s="167"/>
      <c r="F6" s="167"/>
      <c r="G6" s="167"/>
      <c r="H6" s="167"/>
      <c r="I6" s="167"/>
      <c r="J6" s="167"/>
      <c r="K6" s="167"/>
    </row>
    <row r="7" spans="3:17" ht="23.25" x14ac:dyDescent="0.35">
      <c r="C7" s="169" t="s">
        <v>307</v>
      </c>
      <c r="L7" s="168" t="s">
        <v>61</v>
      </c>
    </row>
    <row r="8" spans="3:17" ht="29.25" customHeight="1" x14ac:dyDescent="0.5">
      <c r="C8" s="165" t="s">
        <v>61</v>
      </c>
      <c r="D8" s="166"/>
      <c r="E8" s="167"/>
      <c r="F8" s="167"/>
      <c r="G8" s="167"/>
      <c r="H8" s="167"/>
      <c r="I8" s="167"/>
      <c r="J8" s="167"/>
      <c r="K8" s="167"/>
    </row>
    <row r="9" spans="3:17" ht="30" customHeight="1" x14ac:dyDescent="0.25">
      <c r="C9" s="435" t="s">
        <v>275</v>
      </c>
      <c r="D9" s="435"/>
      <c r="E9" s="435"/>
      <c r="F9" s="435"/>
      <c r="G9" s="435"/>
      <c r="H9" s="435"/>
      <c r="I9" s="435"/>
      <c r="J9" s="435"/>
      <c r="K9" s="435"/>
      <c r="L9" s="435"/>
      <c r="M9" s="435"/>
      <c r="N9" s="435"/>
      <c r="O9" s="435"/>
      <c r="P9" s="435"/>
      <c r="Q9" s="212"/>
    </row>
    <row r="14" spans="3:17" x14ac:dyDescent="0.25">
      <c r="E14" s="168" t="s">
        <v>61</v>
      </c>
    </row>
  </sheetData>
  <mergeCells count="2">
    <mergeCell ref="C5:P5"/>
    <mergeCell ref="C9:P9"/>
  </mergeCells>
  <pageMargins left="0.70866141732283472" right="0.70866141732283472" top="0.74803149606299213" bottom="0.74803149606299213" header="0.31496062992125984" footer="0.31496062992125984"/>
  <pageSetup paperSize="9" scale="74" orientation="landscape" r:id="rId1"/>
  <headerFooter>
    <oddHeader>&amp;L&amp;"Calibri"&amp;12&amp;K0000FFClassification: Limited&amp;1#</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
  <sheetViews>
    <sheetView showRowColHeaders="0" zoomScaleNormal="100" workbookViewId="0">
      <selection activeCell="F27" sqref="F27"/>
    </sheetView>
  </sheetViews>
  <sheetFormatPr defaultRowHeight="15" x14ac:dyDescent="0.25"/>
  <cols>
    <col min="1" max="1" width="2.140625" style="168" customWidth="1"/>
    <col min="2" max="16384" width="9.140625" style="168"/>
  </cols>
  <sheetData>
    <row r="2" spans="2:9" ht="15.75" x14ac:dyDescent="0.25">
      <c r="B2" s="209" t="s">
        <v>220</v>
      </c>
      <c r="C2" s="210"/>
      <c r="D2" s="210"/>
      <c r="E2" s="210"/>
      <c r="F2" s="210"/>
      <c r="G2" s="210"/>
      <c r="I2" s="301"/>
    </row>
    <row r="3" spans="2:9" ht="15.75" x14ac:dyDescent="0.25">
      <c r="B3" s="209"/>
      <c r="C3" s="210"/>
      <c r="D3" s="210"/>
      <c r="E3" s="210"/>
      <c r="F3" s="210"/>
      <c r="G3" s="210"/>
    </row>
    <row r="4" spans="2:9" ht="15.75" x14ac:dyDescent="0.25">
      <c r="B4" s="210" t="s">
        <v>187</v>
      </c>
      <c r="C4" s="210"/>
      <c r="D4" s="210"/>
      <c r="E4" s="210"/>
      <c r="F4" s="210"/>
      <c r="G4" s="210"/>
    </row>
  </sheetData>
  <pageMargins left="0.70866141732283472" right="0.70866141732283472" top="0.74803149606299213" bottom="0.74803149606299213" header="0.31496062992125984" footer="0.31496062992125984"/>
  <pageSetup paperSize="9" orientation="landscape" r:id="rId1"/>
  <headerFooter>
    <oddHeader>&amp;L&amp;"Calibri"&amp;12&amp;K0000FFClassification: Limited&amp;1#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6"/>
  <sheetViews>
    <sheetView topLeftCell="A3" zoomScaleNormal="100" workbookViewId="0">
      <selection activeCell="B16" sqref="B16:Q16"/>
    </sheetView>
  </sheetViews>
  <sheetFormatPr defaultRowHeight="15" x14ac:dyDescent="0.25"/>
  <cols>
    <col min="1" max="1" width="2.140625" style="168" customWidth="1"/>
    <col min="2" max="16384" width="9.140625" style="168"/>
  </cols>
  <sheetData>
    <row r="2" spans="2:17" ht="15.75" x14ac:dyDescent="0.25">
      <c r="B2" s="209" t="s">
        <v>220</v>
      </c>
      <c r="C2" s="210"/>
      <c r="D2" s="210"/>
      <c r="E2" s="210"/>
      <c r="F2" s="210"/>
      <c r="G2" s="210"/>
      <c r="I2" s="301"/>
    </row>
    <row r="3" spans="2:17" ht="15.75" x14ac:dyDescent="0.25">
      <c r="B3" s="209"/>
      <c r="C3" s="210"/>
      <c r="D3" s="210"/>
      <c r="E3" s="210"/>
      <c r="F3" s="210"/>
      <c r="G3" s="210"/>
    </row>
    <row r="4" spans="2:17" ht="15.75" x14ac:dyDescent="0.25">
      <c r="B4" s="210" t="s">
        <v>186</v>
      </c>
      <c r="C4" s="210"/>
      <c r="D4" s="210"/>
      <c r="E4" s="210"/>
      <c r="F4" s="210"/>
      <c r="G4" s="210"/>
    </row>
    <row r="6" spans="2:17" s="344" customFormat="1" ht="12" x14ac:dyDescent="0.2">
      <c r="B6" s="436" t="s">
        <v>281</v>
      </c>
      <c r="C6" s="436"/>
      <c r="D6" s="436"/>
      <c r="E6" s="436"/>
      <c r="F6" s="436"/>
      <c r="G6" s="436"/>
      <c r="H6" s="436"/>
      <c r="I6" s="436"/>
      <c r="J6" s="436"/>
      <c r="K6" s="436"/>
      <c r="L6" s="436"/>
      <c r="M6" s="436"/>
      <c r="N6" s="436"/>
      <c r="O6" s="436"/>
      <c r="P6" s="436"/>
      <c r="Q6" s="436"/>
    </row>
    <row r="7" spans="2:17" s="344" customFormat="1" ht="12" x14ac:dyDescent="0.2"/>
    <row r="8" spans="2:17" s="344" customFormat="1" ht="60.75" customHeight="1" x14ac:dyDescent="0.2">
      <c r="B8" s="436" t="s">
        <v>283</v>
      </c>
      <c r="C8" s="436"/>
      <c r="D8" s="436"/>
      <c r="E8" s="436"/>
      <c r="F8" s="436"/>
      <c r="G8" s="436"/>
      <c r="H8" s="436"/>
      <c r="I8" s="436"/>
      <c r="J8" s="436"/>
      <c r="K8" s="436"/>
      <c r="L8" s="436"/>
      <c r="M8" s="436"/>
      <c r="N8" s="436"/>
      <c r="O8" s="436"/>
      <c r="P8" s="436"/>
      <c r="Q8" s="436"/>
    </row>
    <row r="9" spans="2:17" s="344" customFormat="1" ht="12" x14ac:dyDescent="0.2"/>
    <row r="10" spans="2:17" s="344" customFormat="1" ht="39.75" customHeight="1" x14ac:dyDescent="0.2">
      <c r="B10" s="437" t="s">
        <v>284</v>
      </c>
      <c r="C10" s="437"/>
      <c r="D10" s="437"/>
      <c r="E10" s="437"/>
      <c r="F10" s="437"/>
      <c r="G10" s="437"/>
      <c r="H10" s="437"/>
      <c r="I10" s="437"/>
      <c r="J10" s="437"/>
      <c r="K10" s="437"/>
      <c r="L10" s="437"/>
      <c r="M10" s="437"/>
      <c r="N10" s="437"/>
      <c r="O10" s="437"/>
      <c r="P10" s="437"/>
      <c r="Q10" s="437"/>
    </row>
    <row r="11" spans="2:17" s="344" customFormat="1" ht="12" x14ac:dyDescent="0.2"/>
    <row r="12" spans="2:17" s="344" customFormat="1" ht="12" x14ac:dyDescent="0.2">
      <c r="B12" s="436" t="s">
        <v>285</v>
      </c>
      <c r="C12" s="436"/>
      <c r="D12" s="436"/>
      <c r="E12" s="436"/>
      <c r="F12" s="436"/>
      <c r="G12" s="436"/>
      <c r="H12" s="436"/>
      <c r="I12" s="436"/>
      <c r="J12" s="436"/>
      <c r="K12" s="436"/>
      <c r="L12" s="436"/>
      <c r="M12" s="436"/>
      <c r="N12" s="436"/>
      <c r="O12" s="436"/>
      <c r="P12" s="436"/>
      <c r="Q12" s="436"/>
    </row>
    <row r="13" spans="2:17" s="344" customFormat="1" ht="12" x14ac:dyDescent="0.2"/>
    <row r="14" spans="2:17" s="344" customFormat="1" ht="12" x14ac:dyDescent="0.2">
      <c r="B14" s="436" t="s">
        <v>282</v>
      </c>
      <c r="C14" s="436"/>
      <c r="D14" s="436"/>
      <c r="E14" s="436"/>
      <c r="F14" s="436"/>
      <c r="G14" s="436"/>
      <c r="H14" s="436"/>
      <c r="I14" s="436"/>
      <c r="J14" s="436"/>
      <c r="K14" s="436"/>
      <c r="L14" s="436"/>
      <c r="M14" s="436"/>
      <c r="N14" s="436"/>
      <c r="O14" s="436"/>
      <c r="P14" s="436"/>
      <c r="Q14" s="436"/>
    </row>
    <row r="15" spans="2:17" s="344" customFormat="1" ht="12" x14ac:dyDescent="0.2"/>
    <row r="16" spans="2:17" s="344" customFormat="1" ht="12" x14ac:dyDescent="0.2">
      <c r="B16" s="436" t="s">
        <v>286</v>
      </c>
      <c r="C16" s="436"/>
      <c r="D16" s="436"/>
      <c r="E16" s="436"/>
      <c r="F16" s="436"/>
      <c r="G16" s="436"/>
      <c r="H16" s="436"/>
      <c r="I16" s="436"/>
      <c r="J16" s="436"/>
      <c r="K16" s="436"/>
      <c r="L16" s="436"/>
      <c r="M16" s="436"/>
      <c r="N16" s="436"/>
      <c r="O16" s="436"/>
      <c r="P16" s="436"/>
      <c r="Q16" s="436"/>
    </row>
    <row r="17" spans="2:17" s="344" customFormat="1" ht="12" x14ac:dyDescent="0.2">
      <c r="B17" s="345"/>
      <c r="C17" s="345"/>
      <c r="D17" s="345"/>
      <c r="E17" s="345"/>
      <c r="F17" s="345"/>
      <c r="G17" s="345"/>
      <c r="H17" s="345"/>
      <c r="I17" s="345"/>
      <c r="J17" s="345"/>
      <c r="K17" s="345"/>
      <c r="L17" s="345"/>
      <c r="M17" s="345"/>
      <c r="N17" s="345"/>
      <c r="O17" s="345"/>
      <c r="P17" s="345"/>
      <c r="Q17" s="345"/>
    </row>
    <row r="18" spans="2:17" s="344" customFormat="1" ht="39" customHeight="1" x14ac:dyDescent="0.2">
      <c r="B18" s="436" t="s">
        <v>288</v>
      </c>
      <c r="C18" s="436"/>
      <c r="D18" s="436"/>
      <c r="E18" s="436"/>
      <c r="F18" s="436"/>
      <c r="G18" s="436"/>
      <c r="H18" s="436"/>
      <c r="I18" s="436"/>
      <c r="J18" s="436"/>
      <c r="K18" s="436"/>
      <c r="L18" s="436"/>
      <c r="M18" s="436"/>
      <c r="N18" s="436"/>
      <c r="O18" s="436"/>
      <c r="P18" s="436"/>
      <c r="Q18" s="436"/>
    </row>
    <row r="19" spans="2:17" s="344" customFormat="1" ht="12" x14ac:dyDescent="0.2"/>
    <row r="20" spans="2:17" s="344" customFormat="1" ht="12" x14ac:dyDescent="0.2">
      <c r="B20" s="436" t="s">
        <v>287</v>
      </c>
      <c r="C20" s="436"/>
      <c r="D20" s="436"/>
      <c r="E20" s="436"/>
      <c r="F20" s="436"/>
      <c r="G20" s="436"/>
      <c r="H20" s="436"/>
      <c r="I20" s="436"/>
      <c r="J20" s="436"/>
      <c r="K20" s="436"/>
      <c r="L20" s="436"/>
      <c r="M20" s="436"/>
      <c r="N20" s="436"/>
      <c r="O20" s="436"/>
      <c r="P20" s="436"/>
      <c r="Q20" s="436"/>
    </row>
    <row r="21" spans="2:17" s="344" customFormat="1" ht="12" x14ac:dyDescent="0.2"/>
    <row r="22" spans="2:17" s="344" customFormat="1" ht="12" x14ac:dyDescent="0.2"/>
    <row r="23" spans="2:17" s="344" customFormat="1" ht="12" x14ac:dyDescent="0.2"/>
    <row r="24" spans="2:17" s="344" customFormat="1" ht="12" x14ac:dyDescent="0.2"/>
    <row r="25" spans="2:17" s="344" customFormat="1" ht="12" x14ac:dyDescent="0.2"/>
    <row r="26" spans="2:17" s="344" customFormat="1" ht="12" x14ac:dyDescent="0.2"/>
    <row r="27" spans="2:17" s="344" customFormat="1" ht="12" x14ac:dyDescent="0.2"/>
    <row r="28" spans="2:17" s="344" customFormat="1" ht="12" x14ac:dyDescent="0.2"/>
    <row r="29" spans="2:17" s="344" customFormat="1" ht="12" x14ac:dyDescent="0.2"/>
    <row r="30" spans="2:17" s="344" customFormat="1" ht="12" x14ac:dyDescent="0.2"/>
    <row r="31" spans="2:17" s="344" customFormat="1" ht="12" x14ac:dyDescent="0.2"/>
    <row r="32" spans="2:17" s="344" customFormat="1" ht="12" x14ac:dyDescent="0.2"/>
    <row r="33" s="344" customFormat="1" ht="12" x14ac:dyDescent="0.2"/>
    <row r="34" s="344" customFormat="1" ht="12" x14ac:dyDescent="0.2"/>
    <row r="35" s="344" customFormat="1" ht="12" x14ac:dyDescent="0.2"/>
    <row r="36" s="344" customFormat="1" ht="12" x14ac:dyDescent="0.2"/>
  </sheetData>
  <mergeCells count="8">
    <mergeCell ref="B20:Q20"/>
    <mergeCell ref="B18:Q18"/>
    <mergeCell ref="B8:Q8"/>
    <mergeCell ref="B6:Q6"/>
    <mergeCell ref="B10:Q10"/>
    <mergeCell ref="B12:Q12"/>
    <mergeCell ref="B14:Q14"/>
    <mergeCell ref="B16:Q16"/>
  </mergeCells>
  <pageMargins left="0.70866141732283472" right="0.70866141732283472" top="0.74803149606299213" bottom="0.74803149606299213" header="0.31496062992125984" footer="0.31496062992125984"/>
  <pageSetup paperSize="9" scale="88" orientation="landscape" r:id="rId1"/>
  <headerFooter>
    <oddHeader>&amp;L&amp;"Calibri"&amp;12&amp;K0000FFClassification: Limited&amp;1#</oddHead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1"/>
  <sheetViews>
    <sheetView showGridLines="0" showRowColHeaders="0" workbookViewId="0"/>
  </sheetViews>
  <sheetFormatPr defaultRowHeight="12" x14ac:dyDescent="0.2"/>
  <cols>
    <col min="1" max="1" width="2.85546875" style="62" customWidth="1"/>
    <col min="2" max="2" width="138.85546875" style="62" customWidth="1"/>
    <col min="3" max="3" width="12.140625" style="69" customWidth="1"/>
    <col min="4" max="4" width="1.5703125" style="62" customWidth="1"/>
    <col min="5" max="5" width="19.7109375" style="62" customWidth="1"/>
    <col min="6" max="16384" width="9.140625" style="62"/>
  </cols>
  <sheetData>
    <row r="1" spans="2:5" ht="15" customHeight="1" x14ac:dyDescent="0.2"/>
    <row r="2" spans="2:5" ht="15" customHeight="1" x14ac:dyDescent="0.25">
      <c r="B2" s="70" t="s">
        <v>122</v>
      </c>
      <c r="E2" s="62" t="s">
        <v>61</v>
      </c>
    </row>
    <row r="3" spans="2:5" ht="15" customHeight="1" x14ac:dyDescent="0.25">
      <c r="B3" s="70"/>
    </row>
    <row r="4" spans="2:5" ht="15" customHeight="1" x14ac:dyDescent="0.2">
      <c r="B4" s="74" t="s">
        <v>204</v>
      </c>
      <c r="C4" s="75"/>
    </row>
    <row r="5" spans="2:5" s="235" customFormat="1" ht="15" customHeight="1" thickBot="1" x14ac:dyDescent="0.25">
      <c r="B5" s="234" t="s">
        <v>271</v>
      </c>
      <c r="C5" s="236" t="s">
        <v>238</v>
      </c>
    </row>
    <row r="6" spans="2:5" ht="15" customHeight="1" x14ac:dyDescent="0.2">
      <c r="C6" s="86"/>
    </row>
    <row r="7" spans="2:5" ht="15" customHeight="1" x14ac:dyDescent="0.2">
      <c r="B7" s="74" t="s">
        <v>120</v>
      </c>
      <c r="C7" s="75"/>
    </row>
    <row r="8" spans="2:5" ht="15" customHeight="1" thickBot="1" x14ac:dyDescent="0.25">
      <c r="B8" s="213" t="s">
        <v>125</v>
      </c>
      <c r="C8" s="146" t="s">
        <v>239</v>
      </c>
    </row>
    <row r="9" spans="2:5" ht="15" customHeight="1" x14ac:dyDescent="0.2">
      <c r="B9" s="71"/>
    </row>
    <row r="10" spans="2:5" ht="15" customHeight="1" x14ac:dyDescent="0.2">
      <c r="B10" s="74" t="s">
        <v>203</v>
      </c>
      <c r="C10" s="75"/>
    </row>
    <row r="11" spans="2:5" ht="15" customHeight="1" thickBot="1" x14ac:dyDescent="0.25">
      <c r="B11" s="213" t="s">
        <v>142</v>
      </c>
      <c r="C11" s="146" t="s">
        <v>240</v>
      </c>
    </row>
    <row r="12" spans="2:5" ht="15" customHeight="1" thickBot="1" x14ac:dyDescent="0.25">
      <c r="B12" s="300" t="s">
        <v>205</v>
      </c>
      <c r="C12" s="146" t="s">
        <v>241</v>
      </c>
    </row>
    <row r="13" spans="2:5" ht="15" customHeight="1" thickBot="1" x14ac:dyDescent="0.25">
      <c r="B13" s="215" t="s">
        <v>272</v>
      </c>
      <c r="C13" s="146" t="s">
        <v>242</v>
      </c>
    </row>
    <row r="14" spans="2:5" ht="15" customHeight="1" x14ac:dyDescent="0.2">
      <c r="B14" s="73"/>
      <c r="C14" s="72"/>
    </row>
    <row r="15" spans="2:5" ht="15" customHeight="1" x14ac:dyDescent="0.2">
      <c r="B15" s="74" t="s">
        <v>118</v>
      </c>
      <c r="C15" s="75"/>
    </row>
    <row r="16" spans="2:5" ht="15" customHeight="1" thickBot="1" x14ac:dyDescent="0.25">
      <c r="B16" s="213" t="s">
        <v>123</v>
      </c>
      <c r="C16" s="146" t="s">
        <v>243</v>
      </c>
    </row>
    <row r="17" spans="2:3" ht="15" customHeight="1" x14ac:dyDescent="0.2">
      <c r="B17" s="73"/>
      <c r="C17" s="72"/>
    </row>
    <row r="18" spans="2:3" ht="15" customHeight="1" x14ac:dyDescent="0.2">
      <c r="B18" s="74" t="s">
        <v>119</v>
      </c>
      <c r="C18" s="75"/>
    </row>
    <row r="19" spans="2:3" ht="15" customHeight="1" thickBot="1" x14ac:dyDescent="0.25">
      <c r="B19" s="214" t="s">
        <v>124</v>
      </c>
      <c r="C19" s="146" t="s">
        <v>244</v>
      </c>
    </row>
    <row r="20" spans="2:3" ht="15" customHeight="1" thickBot="1" x14ac:dyDescent="0.25">
      <c r="B20" s="215" t="s">
        <v>194</v>
      </c>
      <c r="C20" s="142" t="s">
        <v>245</v>
      </c>
    </row>
    <row r="21" spans="2:3" ht="15" customHeight="1" x14ac:dyDescent="0.2">
      <c r="B21" s="73"/>
      <c r="C21" s="72"/>
    </row>
  </sheetData>
  <customSheetViews>
    <customSheetView guid="{FBB4AFED-AF83-40C1-AEBE-D1B361E89DDB}" showGridLines="0" showRowCol="0">
      <pageMargins left="0.7" right="0.7" top="0.75" bottom="0.75" header="0.3" footer="0.3"/>
      <pageSetup paperSize="9" orientation="landscape" r:id="rId1"/>
    </customSheetView>
    <customSheetView guid="{68EBE772-AFDA-4EA0-AE37-C31FFC283BC0}" showGridLines="0" showRowCol="0">
      <pageMargins left="0.7" right="0.7" top="0.75" bottom="0.75" header="0.3" footer="0.3"/>
      <pageSetup paperSize="9" orientation="landscape" r:id="rId2"/>
    </customSheetView>
  </customSheetViews>
  <pageMargins left="0.70866141732283472" right="0.70866141732283472" top="0.74803149606299213" bottom="0.74803149606299213" header="0.31496062992125984" footer="0.31496062992125984"/>
  <pageSetup paperSize="9" scale="74" orientation="landscape" r:id="rId3"/>
  <headerFooter>
    <oddHeader>&amp;L&amp;"Calibri"&amp;12&amp;K0000FFClassification: Limited&amp;1#</oddHeader>
  </headerFooter>
  <customProperties>
    <customPr name="_pios_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showGridLines="0" topLeftCell="A2" zoomScaleNormal="100" workbookViewId="0">
      <selection activeCell="D14" sqref="D14"/>
    </sheetView>
  </sheetViews>
  <sheetFormatPr defaultRowHeight="15" x14ac:dyDescent="0.25"/>
  <cols>
    <col min="1" max="1" width="2.85546875" customWidth="1"/>
    <col min="2" max="2" width="75.28515625" customWidth="1"/>
    <col min="3" max="3" width="1.7109375" style="239" customWidth="1"/>
    <col min="4" max="4" width="12.7109375" customWidth="1"/>
    <col min="5" max="5" width="1.7109375" customWidth="1"/>
    <col min="6" max="6" width="12.7109375" customWidth="1"/>
    <col min="7" max="7" width="1.7109375" customWidth="1"/>
    <col min="8" max="8" width="12.7109375" customWidth="1"/>
    <col min="9" max="9" width="1.7109375" customWidth="1"/>
    <col min="10" max="10" width="12.7109375" customWidth="1"/>
    <col min="11" max="11" width="1.7109375" customWidth="1"/>
    <col min="12" max="12" width="12.7109375" customWidth="1"/>
    <col min="13" max="13" width="1.7109375" customWidth="1"/>
    <col min="14" max="14" width="12.7109375" customWidth="1"/>
  </cols>
  <sheetData>
    <row r="1" spans="2:14" s="4" customFormat="1" ht="15" customHeight="1" x14ac:dyDescent="0.25">
      <c r="C1" s="28"/>
      <c r="D1" s="28"/>
      <c r="H1" s="59"/>
      <c r="I1" s="59"/>
      <c r="J1" s="59"/>
      <c r="K1" s="59"/>
      <c r="L1" s="59"/>
      <c r="M1" s="59"/>
      <c r="N1" s="59"/>
    </row>
    <row r="2" spans="2:14" s="4" customFormat="1" ht="15.75" x14ac:dyDescent="0.25">
      <c r="B2" s="38" t="s">
        <v>204</v>
      </c>
      <c r="C2" s="8"/>
    </row>
    <row r="3" spans="2:14" s="4" customFormat="1" ht="11.25" customHeight="1" x14ac:dyDescent="0.25">
      <c r="C3" s="8"/>
      <c r="D3" s="1"/>
      <c r="E3" s="2"/>
      <c r="F3" s="2"/>
      <c r="G3" s="2"/>
      <c r="I3" s="1"/>
      <c r="J3" s="2"/>
      <c r="K3" s="2"/>
    </row>
    <row r="4" spans="2:14" s="4" customFormat="1" ht="21.95" customHeight="1" x14ac:dyDescent="0.25">
      <c r="B4" s="440" t="s">
        <v>303</v>
      </c>
      <c r="C4" s="440"/>
      <c r="D4" s="440"/>
      <c r="E4" s="440"/>
      <c r="F4" s="440"/>
      <c r="G4" s="440"/>
      <c r="H4" s="440"/>
      <c r="I4" s="440"/>
      <c r="J4" s="440"/>
      <c r="K4" s="440"/>
      <c r="L4" s="440"/>
      <c r="M4" s="440"/>
      <c r="N4" s="440"/>
    </row>
    <row r="5" spans="2:14" s="4" customFormat="1" ht="15" customHeight="1" x14ac:dyDescent="0.25">
      <c r="B5" s="440"/>
      <c r="C5" s="440"/>
      <c r="D5" s="440"/>
      <c r="E5" s="440"/>
      <c r="F5" s="440"/>
      <c r="G5" s="440"/>
      <c r="H5" s="440"/>
      <c r="I5" s="440"/>
      <c r="J5" s="440"/>
      <c r="K5" s="440"/>
      <c r="L5" s="440"/>
      <c r="M5" s="440"/>
      <c r="N5" s="440"/>
    </row>
    <row r="6" spans="2:14" s="4" customFormat="1" ht="15" customHeight="1" x14ac:dyDescent="0.25">
      <c r="B6" s="438"/>
      <c r="C6" s="439"/>
      <c r="D6" s="439"/>
      <c r="E6" s="439"/>
      <c r="F6" s="439"/>
      <c r="G6" s="2"/>
    </row>
    <row r="7" spans="2:14" s="4" customFormat="1" ht="15" customHeight="1" x14ac:dyDescent="0.25">
      <c r="B7" s="226"/>
      <c r="C7" s="238"/>
      <c r="D7" s="227"/>
      <c r="E7" s="227"/>
      <c r="F7" s="227"/>
      <c r="G7" s="2"/>
      <c r="H7" s="227"/>
      <c r="I7" s="227"/>
      <c r="J7" s="227"/>
      <c r="K7" s="227"/>
    </row>
    <row r="9" spans="2:14" ht="15.75" x14ac:dyDescent="0.25">
      <c r="D9" s="237" t="s">
        <v>105</v>
      </c>
      <c r="E9" s="237"/>
      <c r="F9" s="237"/>
      <c r="G9" s="237"/>
      <c r="H9" s="237"/>
      <c r="J9" s="237" t="s">
        <v>221</v>
      </c>
      <c r="K9" s="237"/>
      <c r="L9" s="237"/>
      <c r="M9" s="237"/>
      <c r="N9" s="237"/>
    </row>
    <row r="10" spans="2:14" ht="15" customHeight="1" x14ac:dyDescent="0.25">
      <c r="D10" s="237"/>
      <c r="E10" s="237"/>
      <c r="F10" s="237"/>
      <c r="G10" s="237"/>
      <c r="H10" s="237"/>
      <c r="J10" s="237"/>
      <c r="K10" s="237"/>
      <c r="L10" s="237"/>
      <c r="M10" s="237"/>
      <c r="N10" s="237"/>
    </row>
    <row r="11" spans="2:14" ht="28.5" customHeight="1" x14ac:dyDescent="0.25">
      <c r="D11" s="328" t="s">
        <v>256</v>
      </c>
      <c r="F11" s="329" t="s">
        <v>276</v>
      </c>
      <c r="G11" s="218"/>
      <c r="H11" s="329" t="s">
        <v>257</v>
      </c>
      <c r="J11" s="328" t="s">
        <v>256</v>
      </c>
      <c r="L11" s="329" t="s">
        <v>276</v>
      </c>
      <c r="M11" s="218"/>
      <c r="N11" s="329" t="s">
        <v>257</v>
      </c>
    </row>
    <row r="12" spans="2:14" ht="15.75" thickBot="1" x14ac:dyDescent="0.3">
      <c r="B12" s="137" t="s">
        <v>293</v>
      </c>
      <c r="C12" s="240"/>
      <c r="D12" s="233"/>
      <c r="E12" s="233"/>
      <c r="F12" s="233"/>
      <c r="G12" s="233"/>
      <c r="H12" s="233"/>
      <c r="J12" s="233"/>
      <c r="K12" s="233"/>
      <c r="L12" s="233"/>
      <c r="M12" s="233"/>
      <c r="N12" s="233"/>
    </row>
    <row r="13" spans="2:14" ht="15.75" thickBot="1" x14ac:dyDescent="0.3">
      <c r="B13" s="138" t="s">
        <v>206</v>
      </c>
      <c r="C13" s="241"/>
      <c r="D13" s="409">
        <v>28213</v>
      </c>
      <c r="E13" s="409"/>
      <c r="F13" s="409">
        <v>32479.381156583684</v>
      </c>
      <c r="G13" s="409"/>
      <c r="H13" s="409">
        <v>32500</v>
      </c>
      <c r="I13" s="410"/>
      <c r="J13" s="409">
        <v>7724</v>
      </c>
      <c r="K13" s="409"/>
      <c r="L13" s="409">
        <v>8059.2499342242245</v>
      </c>
      <c r="M13" s="409"/>
      <c r="N13" s="409">
        <v>8133</v>
      </c>
    </row>
    <row r="14" spans="2:14" ht="15.75" thickBot="1" x14ac:dyDescent="0.3">
      <c r="B14" s="138" t="s">
        <v>218</v>
      </c>
      <c r="C14" s="241"/>
      <c r="D14" s="409">
        <v>27685.790325528262</v>
      </c>
      <c r="E14" s="409"/>
      <c r="F14" s="409">
        <v>31921.301896659596</v>
      </c>
      <c r="G14" s="409"/>
      <c r="H14" s="411"/>
      <c r="I14" s="410"/>
      <c r="J14" s="409">
        <v>7427.7510300172416</v>
      </c>
      <c r="K14" s="409"/>
      <c r="L14" s="409">
        <v>7763.9084266433183</v>
      </c>
      <c r="M14" s="409"/>
      <c r="N14" s="411"/>
    </row>
    <row r="15" spans="2:14" ht="15.75" thickBot="1" x14ac:dyDescent="0.3">
      <c r="B15" s="138" t="s">
        <v>207</v>
      </c>
      <c r="C15" s="241"/>
      <c r="D15" s="409">
        <v>33512</v>
      </c>
      <c r="E15" s="409"/>
      <c r="F15" s="409">
        <v>37699.469267365683</v>
      </c>
      <c r="G15" s="409"/>
      <c r="H15" s="409">
        <v>37720</v>
      </c>
      <c r="I15" s="410"/>
      <c r="J15" s="409">
        <v>9508</v>
      </c>
      <c r="K15" s="409"/>
      <c r="L15" s="409">
        <v>9882.8121984342251</v>
      </c>
      <c r="M15" s="409"/>
      <c r="N15" s="409">
        <v>9957</v>
      </c>
    </row>
    <row r="16" spans="2:14" ht="15.75" thickBot="1" x14ac:dyDescent="0.3">
      <c r="B16" s="138" t="s">
        <v>217</v>
      </c>
      <c r="C16" s="241"/>
      <c r="D16" s="409">
        <v>32985.18800552826</v>
      </c>
      <c r="E16" s="409"/>
      <c r="F16" s="409">
        <v>37141.390007441594</v>
      </c>
      <c r="G16" s="409"/>
      <c r="H16" s="411"/>
      <c r="I16" s="410"/>
      <c r="J16" s="409">
        <v>9212.1510300172413</v>
      </c>
      <c r="K16" s="409"/>
      <c r="L16" s="409">
        <v>9587.470690853319</v>
      </c>
      <c r="M16" s="409"/>
      <c r="N16" s="411"/>
    </row>
    <row r="17" spans="2:14" ht="15.75" customHeight="1" thickBot="1" x14ac:dyDescent="0.3">
      <c r="B17" s="138" t="s">
        <v>208</v>
      </c>
      <c r="C17" s="241"/>
      <c r="D17" s="409">
        <v>41205</v>
      </c>
      <c r="E17" s="409"/>
      <c r="F17" s="409">
        <v>44299.332568248239</v>
      </c>
      <c r="G17" s="409"/>
      <c r="H17" s="409">
        <v>44299</v>
      </c>
      <c r="I17" s="410"/>
      <c r="J17" s="409">
        <v>13042</v>
      </c>
      <c r="K17" s="409"/>
      <c r="L17" s="409">
        <v>14129.226697149603</v>
      </c>
      <c r="M17" s="409"/>
      <c r="N17" s="409">
        <v>14185</v>
      </c>
    </row>
    <row r="18" spans="2:14" x14ac:dyDescent="0.25">
      <c r="B18" s="231" t="s">
        <v>216</v>
      </c>
      <c r="C18" s="231"/>
      <c r="D18" s="412">
        <v>41214.8642723948</v>
      </c>
      <c r="E18" s="412"/>
      <c r="F18" s="412">
        <v>44274.958534668258</v>
      </c>
      <c r="G18" s="412"/>
      <c r="H18" s="413"/>
      <c r="I18" s="410"/>
      <c r="J18" s="412">
        <v>12892.169245893267</v>
      </c>
      <c r="K18" s="412"/>
      <c r="L18" s="412">
        <v>13837.946636374625</v>
      </c>
      <c r="M18" s="412"/>
      <c r="N18" s="413"/>
    </row>
    <row r="19" spans="2:14" ht="15.75" customHeight="1" thickBot="1" x14ac:dyDescent="0.3">
      <c r="B19" s="137" t="s">
        <v>294</v>
      </c>
      <c r="C19" s="240"/>
      <c r="D19" s="233"/>
      <c r="E19" s="233"/>
      <c r="F19" s="233"/>
      <c r="G19" s="233"/>
      <c r="H19" s="233"/>
      <c r="J19" s="233"/>
      <c r="K19" s="233"/>
      <c r="L19" s="233"/>
      <c r="M19" s="233"/>
      <c r="N19" s="233"/>
    </row>
    <row r="20" spans="2:14" ht="15.75" customHeight="1" thickBot="1" x14ac:dyDescent="0.3">
      <c r="B20" s="138" t="s">
        <v>209</v>
      </c>
      <c r="C20" s="241"/>
      <c r="D20" s="409">
        <v>187047</v>
      </c>
      <c r="E20" s="409"/>
      <c r="F20" s="409">
        <v>206053.67540666676</v>
      </c>
      <c r="G20" s="409"/>
      <c r="H20" s="414">
        <v>206028</v>
      </c>
      <c r="I20" s="410"/>
      <c r="J20" s="409">
        <v>62657</v>
      </c>
      <c r="K20" s="409"/>
      <c r="L20" s="409">
        <v>66624.677666795673</v>
      </c>
      <c r="M20" s="409"/>
      <c r="N20" s="414">
        <v>66564</v>
      </c>
    </row>
    <row r="21" spans="2:14" ht="15.75" customHeight="1" x14ac:dyDescent="0.25">
      <c r="B21" s="231" t="s">
        <v>215</v>
      </c>
      <c r="C21" s="231"/>
      <c r="D21" s="412">
        <v>187647.33119303986</v>
      </c>
      <c r="E21" s="412"/>
      <c r="F21" s="412">
        <v>206312.22040920856</v>
      </c>
      <c r="G21" s="412"/>
      <c r="H21" s="413"/>
      <c r="I21" s="410"/>
      <c r="J21" s="412">
        <v>62919.704436176609</v>
      </c>
      <c r="K21" s="412"/>
      <c r="L21" s="412">
        <v>66834.035216303164</v>
      </c>
      <c r="M21" s="412"/>
      <c r="N21" s="413"/>
    </row>
    <row r="22" spans="2:14" ht="15.75" customHeight="1" thickBot="1" x14ac:dyDescent="0.3">
      <c r="B22" s="137" t="s">
        <v>295</v>
      </c>
      <c r="C22" s="240"/>
      <c r="D22" s="233"/>
      <c r="E22" s="233"/>
      <c r="F22" s="233"/>
      <c r="G22" s="233"/>
      <c r="H22" s="233"/>
      <c r="I22" s="415"/>
      <c r="J22" s="233"/>
      <c r="K22" s="233"/>
      <c r="L22" s="233"/>
      <c r="M22" s="233"/>
      <c r="N22" s="233"/>
    </row>
    <row r="23" spans="2:14" ht="15.75" customHeight="1" thickBot="1" x14ac:dyDescent="0.3">
      <c r="B23" s="138" t="s">
        <v>219</v>
      </c>
      <c r="C23" s="241"/>
      <c r="D23" s="416">
        <v>0.1508337476676985</v>
      </c>
      <c r="E23" s="416"/>
      <c r="F23" s="416">
        <v>0.15762582779696843</v>
      </c>
      <c r="G23" s="416"/>
      <c r="H23" s="416">
        <v>0.1577455491486594</v>
      </c>
      <c r="I23" s="417"/>
      <c r="J23" s="416">
        <v>0.12327433487080454</v>
      </c>
      <c r="K23" s="416"/>
      <c r="L23" s="416">
        <v>0.12096493696420214</v>
      </c>
      <c r="M23" s="416"/>
      <c r="N23" s="416">
        <v>0.12218316206958717</v>
      </c>
    </row>
    <row r="24" spans="2:14" ht="15.75" customHeight="1" thickBot="1" x14ac:dyDescent="0.3">
      <c r="B24" s="138" t="s">
        <v>214</v>
      </c>
      <c r="C24" s="241"/>
      <c r="D24" s="416">
        <v>0.14754161516449626</v>
      </c>
      <c r="E24" s="416"/>
      <c r="F24" s="416">
        <v>0.1547232724913023</v>
      </c>
      <c r="G24" s="416"/>
      <c r="H24" s="418"/>
      <c r="I24" s="417"/>
      <c r="J24" s="416">
        <v>0.11805127021141165</v>
      </c>
      <c r="K24" s="416"/>
      <c r="L24" s="416">
        <v>0.11616698590046272</v>
      </c>
      <c r="M24" s="416"/>
      <c r="N24" s="418"/>
    </row>
    <row r="25" spans="2:14" ht="15.75" customHeight="1" thickBot="1" x14ac:dyDescent="0.3">
      <c r="B25" s="138" t="s">
        <v>210</v>
      </c>
      <c r="C25" s="241"/>
      <c r="D25" s="416">
        <v>0.17916352574486627</v>
      </c>
      <c r="E25" s="416"/>
      <c r="F25" s="416">
        <v>0.18295946040740185</v>
      </c>
      <c r="G25" s="416"/>
      <c r="H25" s="416">
        <v>0.18308191119653638</v>
      </c>
      <c r="I25" s="417"/>
      <c r="J25" s="416">
        <v>0.15174681200823531</v>
      </c>
      <c r="K25" s="416"/>
      <c r="L25" s="416">
        <v>0.1483356099351098</v>
      </c>
      <c r="M25" s="416"/>
      <c r="N25" s="416">
        <v>0.14958536145664322</v>
      </c>
    </row>
    <row r="26" spans="2:14" ht="15.75" customHeight="1" thickBot="1" x14ac:dyDescent="0.3">
      <c r="B26" s="138" t="s">
        <v>212</v>
      </c>
      <c r="C26" s="241"/>
      <c r="D26" s="416">
        <v>0.17578287842311574</v>
      </c>
      <c r="E26" s="416"/>
      <c r="F26" s="416">
        <v>0.18002515766527916</v>
      </c>
      <c r="G26" s="416"/>
      <c r="H26" s="418"/>
      <c r="I26" s="417"/>
      <c r="J26" s="416">
        <v>0.14641122542719034</v>
      </c>
      <c r="K26" s="416"/>
      <c r="L26" s="416">
        <v>0.14345192026523934</v>
      </c>
      <c r="M26" s="416"/>
      <c r="N26" s="418"/>
    </row>
    <row r="27" spans="2:14" ht="15.75" customHeight="1" thickBot="1" x14ac:dyDescent="0.3">
      <c r="B27" s="138" t="s">
        <v>211</v>
      </c>
      <c r="C27" s="241"/>
      <c r="D27" s="416">
        <v>0.22029222601805964</v>
      </c>
      <c r="E27" s="416"/>
      <c r="F27" s="416">
        <v>0.21498928607227821</v>
      </c>
      <c r="G27" s="416"/>
      <c r="H27" s="416">
        <v>0.21501446405342964</v>
      </c>
      <c r="I27" s="417"/>
      <c r="J27" s="416">
        <v>0.20814912938697991</v>
      </c>
      <c r="K27" s="416"/>
      <c r="L27" s="416">
        <v>0.21207197080656662</v>
      </c>
      <c r="M27" s="416"/>
      <c r="N27" s="416">
        <v>0.21310317889549907</v>
      </c>
    </row>
    <row r="28" spans="2:14" ht="15.75" customHeight="1" x14ac:dyDescent="0.25">
      <c r="B28" s="231" t="s">
        <v>213</v>
      </c>
      <c r="C28" s="231"/>
      <c r="D28" s="419">
        <v>0.21964002371019878</v>
      </c>
      <c r="E28" s="419"/>
      <c r="F28" s="419">
        <v>0.2146017257089832</v>
      </c>
      <c r="G28" s="420"/>
      <c r="H28" s="421"/>
      <c r="I28" s="417"/>
      <c r="J28" s="419">
        <v>0.20489875725609297</v>
      </c>
      <c r="K28" s="419"/>
      <c r="L28" s="419">
        <v>0.20704939618847173</v>
      </c>
      <c r="M28" s="420"/>
      <c r="N28" s="421"/>
    </row>
    <row r="29" spans="2:14" ht="15.75" customHeight="1" thickBot="1" x14ac:dyDescent="0.3">
      <c r="B29" s="137" t="s">
        <v>292</v>
      </c>
      <c r="C29" s="240"/>
      <c r="D29" s="342"/>
      <c r="E29" s="342"/>
      <c r="F29" s="342"/>
      <c r="G29" s="342"/>
      <c r="H29" s="233"/>
      <c r="I29" s="415"/>
      <c r="J29" s="342"/>
      <c r="K29" s="342"/>
      <c r="L29" s="342"/>
      <c r="M29" s="342"/>
      <c r="N29" s="233"/>
    </row>
    <row r="30" spans="2:14" ht="15.75" customHeight="1" thickBot="1" x14ac:dyDescent="0.3">
      <c r="B30" s="138" t="s">
        <v>289</v>
      </c>
      <c r="C30" s="241"/>
      <c r="D30" s="409">
        <v>687231.11602998513</v>
      </c>
      <c r="E30" s="409"/>
      <c r="F30" s="409">
        <v>708423.21375085076</v>
      </c>
      <c r="G30" s="409"/>
      <c r="H30" s="414">
        <v>708043.53181934683</v>
      </c>
      <c r="I30" s="410"/>
      <c r="J30" s="409">
        <v>294071.80155712587</v>
      </c>
      <c r="K30" s="409"/>
      <c r="L30" s="409">
        <v>291705.3138718991</v>
      </c>
      <c r="M30" s="409"/>
      <c r="N30" s="414">
        <v>291659.74491970596</v>
      </c>
    </row>
    <row r="31" spans="2:14" ht="15.75" customHeight="1" thickBot="1" x14ac:dyDescent="0.3">
      <c r="B31" s="138" t="s">
        <v>290</v>
      </c>
      <c r="C31" s="241"/>
      <c r="D31" s="416">
        <v>4.5732499027639449E-2</v>
      </c>
      <c r="E31" s="416"/>
      <c r="F31" s="416">
        <v>4.956486305798647E-2</v>
      </c>
      <c r="G31" s="416"/>
      <c r="H31" s="416">
        <v>5.04090481854335E-2</v>
      </c>
      <c r="I31" s="417"/>
      <c r="J31" s="416">
        <v>3.1365872266536463E-2</v>
      </c>
      <c r="K31" s="416"/>
      <c r="L31" s="416">
        <v>3.2766800876386094E-2</v>
      </c>
      <c r="M31" s="416"/>
      <c r="N31" s="416">
        <v>3.3026509119766803E-2</v>
      </c>
    </row>
    <row r="32" spans="2:14" ht="15.75" customHeight="1" x14ac:dyDescent="0.25">
      <c r="B32" s="232" t="s">
        <v>291</v>
      </c>
      <c r="C32" s="241"/>
      <c r="D32" s="419">
        <v>4.4730932737327152E-2</v>
      </c>
      <c r="E32" s="419"/>
      <c r="F32" s="419">
        <v>5.0346799615146161E-2</v>
      </c>
      <c r="G32" s="419"/>
      <c r="H32" s="422"/>
      <c r="I32" s="417"/>
      <c r="J32" s="419">
        <v>3.0359893643161755E-2</v>
      </c>
      <c r="K32" s="419"/>
      <c r="L32" s="419">
        <v>3.1754394750905711E-2</v>
      </c>
      <c r="M32" s="419"/>
      <c r="N32" s="422"/>
    </row>
    <row r="34" spans="2:8" x14ac:dyDescent="0.25">
      <c r="B34" s="441" t="s">
        <v>277</v>
      </c>
      <c r="C34" s="441"/>
      <c r="D34" s="441"/>
      <c r="E34" s="441"/>
      <c r="F34" s="441"/>
      <c r="G34" s="441"/>
      <c r="H34" s="441"/>
    </row>
    <row r="35" spans="2:8" ht="15" customHeight="1" x14ac:dyDescent="0.25">
      <c r="B35" s="441" t="s">
        <v>304</v>
      </c>
      <c r="C35" s="441"/>
      <c r="D35" s="441"/>
      <c r="E35" s="441"/>
      <c r="F35" s="441"/>
      <c r="G35" s="441"/>
      <c r="H35" s="441"/>
    </row>
    <row r="36" spans="2:8" x14ac:dyDescent="0.25">
      <c r="B36" s="441" t="s">
        <v>305</v>
      </c>
      <c r="C36" s="441"/>
      <c r="D36" s="441"/>
      <c r="E36" s="441"/>
      <c r="F36" s="441"/>
      <c r="G36" s="441"/>
      <c r="H36" s="441"/>
    </row>
    <row r="38" spans="2:8" x14ac:dyDescent="0.25">
      <c r="F38" s="347"/>
    </row>
  </sheetData>
  <mergeCells count="5">
    <mergeCell ref="B6:F6"/>
    <mergeCell ref="B4:N5"/>
    <mergeCell ref="B34:H34"/>
    <mergeCell ref="B35:H35"/>
    <mergeCell ref="B36:H36"/>
  </mergeCells>
  <pageMargins left="0.70866141732283472" right="0.70866141732283472" top="0.74803149606299213" bottom="0.74803149606299213" header="0.31496062992125984" footer="0.31496062992125984"/>
  <pageSetup paperSize="9" scale="80" orientation="landscape" r:id="rId1"/>
  <headerFooter>
    <oddHeader>&amp;L&amp;"Calibri"&amp;12&amp;K0000FFClassification: Limited&amp;1#</oddHead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showGridLines="0" topLeftCell="A2" zoomScaleNormal="100" workbookViewId="0">
      <selection activeCell="D22" sqref="D22"/>
    </sheetView>
  </sheetViews>
  <sheetFormatPr defaultColWidth="12.5703125" defaultRowHeight="12" x14ac:dyDescent="0.2"/>
  <cols>
    <col min="1" max="1" width="2.85546875" style="37" customWidth="1"/>
    <col min="2" max="2" width="69.140625" style="31" customWidth="1"/>
    <col min="3" max="3" width="1.7109375" style="243" customWidth="1"/>
    <col min="4" max="7" width="14.7109375" style="31" customWidth="1"/>
    <col min="8" max="8" width="1.7109375" style="31" customWidth="1"/>
    <col min="9" max="12" width="14.7109375" style="31" customWidth="1"/>
    <col min="13" max="16384" width="12.5703125" style="31"/>
  </cols>
  <sheetData>
    <row r="1" spans="1:15" s="4" customFormat="1" ht="15" customHeight="1" x14ac:dyDescent="0.25">
      <c r="H1" s="59"/>
      <c r="I1" s="59"/>
      <c r="J1" s="59"/>
      <c r="K1" s="59"/>
      <c r="L1" s="59"/>
      <c r="M1" s="59"/>
      <c r="N1" s="59"/>
    </row>
    <row r="2" spans="1:15" s="4" customFormat="1" ht="15.75" x14ac:dyDescent="0.25">
      <c r="B2" s="38" t="s">
        <v>160</v>
      </c>
      <c r="C2" s="38"/>
    </row>
    <row r="3" spans="1:15" s="4" customFormat="1" ht="11.25" customHeight="1" x14ac:dyDescent="0.25">
      <c r="C3" s="8"/>
      <c r="E3" s="1"/>
      <c r="F3" s="2"/>
      <c r="G3" s="2"/>
      <c r="H3" s="2"/>
      <c r="J3" s="1"/>
      <c r="K3" s="2"/>
      <c r="L3" s="2"/>
    </row>
    <row r="4" spans="1:15" s="4" customFormat="1" ht="21.95" customHeight="1" x14ac:dyDescent="0.25">
      <c r="B4" s="38" t="s">
        <v>246</v>
      </c>
      <c r="C4" s="38"/>
      <c r="E4" s="2"/>
      <c r="F4" s="2"/>
      <c r="G4" s="2"/>
      <c r="H4" s="2"/>
      <c r="J4" s="2"/>
      <c r="K4" s="2"/>
      <c r="L4" s="2"/>
    </row>
    <row r="5" spans="1:15" s="4" customFormat="1" ht="30" customHeight="1" x14ac:dyDescent="0.25">
      <c r="B5" s="438" t="s">
        <v>296</v>
      </c>
      <c r="C5" s="438"/>
      <c r="D5" s="438"/>
      <c r="E5" s="438"/>
      <c r="F5" s="438"/>
      <c r="G5" s="438"/>
      <c r="H5" s="438"/>
      <c r="I5" s="438"/>
      <c r="J5" s="438"/>
      <c r="K5" s="438"/>
      <c r="L5" s="438"/>
    </row>
    <row r="6" spans="1:15" s="4" customFormat="1" ht="8.25" customHeight="1" x14ac:dyDescent="0.25">
      <c r="B6" s="438"/>
      <c r="C6" s="438"/>
      <c r="D6" s="438"/>
      <c r="E6" s="438"/>
      <c r="F6" s="438"/>
      <c r="G6" s="438"/>
      <c r="H6" s="438"/>
      <c r="I6" s="438"/>
      <c r="J6" s="438"/>
      <c r="K6" s="438"/>
      <c r="L6" s="438"/>
    </row>
    <row r="7" spans="1:15" s="4" customFormat="1" ht="15.75" x14ac:dyDescent="0.25">
      <c r="B7" s="438" t="s">
        <v>306</v>
      </c>
      <c r="C7" s="438"/>
      <c r="D7" s="438"/>
      <c r="E7" s="438"/>
      <c r="F7" s="438"/>
      <c r="G7" s="438"/>
      <c r="H7" s="438"/>
      <c r="I7" s="438"/>
      <c r="J7" s="438"/>
      <c r="K7" s="438"/>
      <c r="L7" s="438"/>
    </row>
    <row r="8" spans="1:15" s="4" customFormat="1" ht="15" customHeight="1" x14ac:dyDescent="0.25">
      <c r="B8" s="226"/>
      <c r="C8" s="226"/>
      <c r="D8" s="227"/>
      <c r="E8" s="227"/>
      <c r="F8" s="227"/>
      <c r="G8" s="227"/>
      <c r="H8" s="2"/>
      <c r="I8" s="227"/>
      <c r="J8" s="227"/>
      <c r="K8" s="227"/>
      <c r="L8" s="227"/>
    </row>
    <row r="9" spans="1:15" customFormat="1" ht="15.75" x14ac:dyDescent="0.25">
      <c r="C9" s="239"/>
      <c r="D9" s="237" t="s">
        <v>105</v>
      </c>
      <c r="E9" s="237"/>
      <c r="F9" s="237"/>
      <c r="G9" s="237"/>
      <c r="H9" s="237"/>
      <c r="I9" s="31"/>
      <c r="J9" s="237" t="s">
        <v>221</v>
      </c>
      <c r="K9" s="237"/>
      <c r="L9" s="237" t="s">
        <v>61</v>
      </c>
      <c r="M9" s="237"/>
      <c r="N9" s="237"/>
      <c r="O9" s="237"/>
    </row>
    <row r="10" spans="1:15" s="4" customFormat="1" ht="15" customHeight="1" x14ac:dyDescent="0.25">
      <c r="B10" s="38"/>
      <c r="C10" s="38"/>
      <c r="E10" s="1"/>
      <c r="G10" s="2"/>
      <c r="H10" s="2"/>
      <c r="J10" s="1"/>
      <c r="L10" s="2"/>
    </row>
    <row r="11" spans="1:15" s="32" customFormat="1" ht="48" x14ac:dyDescent="0.2">
      <c r="A11" s="30"/>
      <c r="B11" s="57"/>
      <c r="C11" s="57"/>
      <c r="D11" s="58" t="s">
        <v>258</v>
      </c>
      <c r="E11" s="164" t="s">
        <v>201</v>
      </c>
      <c r="F11" s="58" t="s">
        <v>259</v>
      </c>
      <c r="G11" s="164" t="s">
        <v>202</v>
      </c>
      <c r="H11" s="31"/>
      <c r="I11" s="58" t="s">
        <v>258</v>
      </c>
      <c r="J11" s="164" t="s">
        <v>201</v>
      </c>
      <c r="K11" s="58" t="s">
        <v>259</v>
      </c>
      <c r="L11" s="164" t="s">
        <v>202</v>
      </c>
    </row>
    <row r="12" spans="1:15" ht="15" customHeight="1" thickBot="1" x14ac:dyDescent="0.25">
      <c r="A12" s="33"/>
      <c r="B12" s="137" t="s">
        <v>85</v>
      </c>
      <c r="C12" s="240"/>
      <c r="D12" s="305">
        <f>SUM(D13:D18)</f>
        <v>153199.07073798997</v>
      </c>
      <c r="E12" s="82">
        <v>155249.06380959004</v>
      </c>
      <c r="F12" s="309">
        <f>D12*0.08</f>
        <v>12255.925659039198</v>
      </c>
      <c r="G12" s="306">
        <v>12419.925104767202</v>
      </c>
      <c r="I12" s="305">
        <f>SUM(I13:I18)</f>
        <v>48680.295368970008</v>
      </c>
      <c r="J12" s="82">
        <v>52089.49121213</v>
      </c>
      <c r="K12" s="309">
        <f>I12*0.08</f>
        <v>3894.4236295176006</v>
      </c>
      <c r="L12" s="306">
        <v>4167.1592969703997</v>
      </c>
    </row>
    <row r="13" spans="1:15" ht="15" customHeight="1" thickBot="1" x14ac:dyDescent="0.25">
      <c r="A13" s="33"/>
      <c r="B13" s="138" t="s">
        <v>164</v>
      </c>
      <c r="C13" s="241"/>
      <c r="D13" s="303">
        <v>28832.960327019999</v>
      </c>
      <c r="E13" s="304">
        <v>25038.832223609999</v>
      </c>
      <c r="F13" s="303">
        <f t="shared" ref="F13:F43" si="0">D13*0.08</f>
        <v>2306.6368261615999</v>
      </c>
      <c r="G13" s="304">
        <v>2003.1065778888001</v>
      </c>
      <c r="I13" s="303">
        <v>6693.9287751899992</v>
      </c>
      <c r="J13" s="304">
        <v>7431.0737786199998</v>
      </c>
      <c r="K13" s="303">
        <f t="shared" ref="K13:K43" si="1">I13*0.08</f>
        <v>535.51430201519997</v>
      </c>
      <c r="L13" s="304">
        <v>594.48590228959995</v>
      </c>
    </row>
    <row r="14" spans="1:15" ht="15" customHeight="1" thickBot="1" x14ac:dyDescent="0.25">
      <c r="A14" s="34"/>
      <c r="B14" s="138" t="s">
        <v>165</v>
      </c>
      <c r="C14" s="241"/>
      <c r="D14" s="203">
        <v>46088.138941230005</v>
      </c>
      <c r="E14" s="102">
        <v>48241.823032100008</v>
      </c>
      <c r="F14" s="159">
        <f t="shared" si="0"/>
        <v>3687.0511152984004</v>
      </c>
      <c r="G14" s="102">
        <v>3859.3458425680005</v>
      </c>
      <c r="I14" s="203">
        <v>3717.8154113999994</v>
      </c>
      <c r="J14" s="102">
        <v>3702.9375209900004</v>
      </c>
      <c r="K14" s="159">
        <f t="shared" si="1"/>
        <v>297.42523291199996</v>
      </c>
      <c r="L14" s="102">
        <v>296.23500167920002</v>
      </c>
    </row>
    <row r="15" spans="1:15" ht="15" customHeight="1" thickBot="1" x14ac:dyDescent="0.25">
      <c r="A15" s="34"/>
      <c r="B15" s="138" t="s">
        <v>166</v>
      </c>
      <c r="C15" s="241"/>
      <c r="D15" s="136">
        <v>58867.903408779996</v>
      </c>
      <c r="E15" s="102">
        <v>61588.435246690002</v>
      </c>
      <c r="F15" s="136">
        <f t="shared" si="0"/>
        <v>4709.4322727024</v>
      </c>
      <c r="G15" s="102">
        <v>4927.0748197352004</v>
      </c>
      <c r="I15" s="136">
        <v>35464.822874230005</v>
      </c>
      <c r="J15" s="102">
        <v>38009.654199780001</v>
      </c>
      <c r="K15" s="136">
        <f t="shared" si="1"/>
        <v>2837.1858299384003</v>
      </c>
      <c r="L15" s="102">
        <v>3041.7723359824004</v>
      </c>
    </row>
    <row r="16" spans="1:15" ht="15" customHeight="1" thickBot="1" x14ac:dyDescent="0.25">
      <c r="A16" s="34"/>
      <c r="B16" s="138" t="s">
        <v>167</v>
      </c>
      <c r="C16" s="241"/>
      <c r="D16" s="203">
        <v>11957.358745709998</v>
      </c>
      <c r="E16" s="102">
        <v>11964.62233131</v>
      </c>
      <c r="F16" s="136">
        <f t="shared" si="0"/>
        <v>956.58869965679992</v>
      </c>
      <c r="G16" s="102">
        <v>957.16978650479996</v>
      </c>
      <c r="I16" s="203">
        <v>1905.99014259</v>
      </c>
      <c r="J16" s="102">
        <v>2105.4695918900002</v>
      </c>
      <c r="K16" s="136">
        <f t="shared" si="1"/>
        <v>152.47921140720001</v>
      </c>
      <c r="L16" s="102">
        <v>168.43756735120002</v>
      </c>
    </row>
    <row r="17" spans="1:12" ht="15" customHeight="1" thickBot="1" x14ac:dyDescent="0.25">
      <c r="A17" s="34"/>
      <c r="B17" s="138" t="s">
        <v>188</v>
      </c>
      <c r="C17" s="241"/>
      <c r="D17" s="136">
        <v>5976.5916475000004</v>
      </c>
      <c r="E17" s="102">
        <v>5865.5416510100004</v>
      </c>
      <c r="F17" s="136">
        <f t="shared" si="0"/>
        <v>478.12733180000004</v>
      </c>
      <c r="G17" s="102">
        <v>469.24333208080003</v>
      </c>
      <c r="I17" s="136">
        <v>714.96939385999997</v>
      </c>
      <c r="J17" s="102">
        <v>763.6956585800001</v>
      </c>
      <c r="K17" s="136">
        <f t="shared" si="1"/>
        <v>57.197551508799997</v>
      </c>
      <c r="L17" s="102">
        <v>61.095652686400008</v>
      </c>
    </row>
    <row r="18" spans="1:12" ht="15" customHeight="1" thickBot="1" x14ac:dyDescent="0.25">
      <c r="A18" s="34"/>
      <c r="B18" s="138" t="s">
        <v>168</v>
      </c>
      <c r="C18" s="241"/>
      <c r="D18" s="307">
        <v>1476.11766775</v>
      </c>
      <c r="E18" s="308">
        <v>2548.8093248699997</v>
      </c>
      <c r="F18" s="307">
        <f t="shared" si="0"/>
        <v>118.08941342</v>
      </c>
      <c r="G18" s="308">
        <v>203.90474598959997</v>
      </c>
      <c r="I18" s="307">
        <v>182.7687717</v>
      </c>
      <c r="J18" s="308">
        <v>75.660462269999996</v>
      </c>
      <c r="K18" s="307">
        <f t="shared" si="1"/>
        <v>14.621501736000001</v>
      </c>
      <c r="L18" s="308">
        <v>6.0528369815999996</v>
      </c>
    </row>
    <row r="19" spans="1:12" ht="15" customHeight="1" thickBot="1" x14ac:dyDescent="0.25">
      <c r="A19" s="33"/>
      <c r="B19" s="139" t="s">
        <v>86</v>
      </c>
      <c r="C19" s="240"/>
      <c r="D19" s="305">
        <f>SUM(D20:D26)</f>
        <v>3813.9008870100006</v>
      </c>
      <c r="E19" s="82">
        <v>7885.2807500400004</v>
      </c>
      <c r="F19" s="309">
        <f t="shared" si="0"/>
        <v>305.11207096080005</v>
      </c>
      <c r="G19" s="306">
        <v>630.82246000320004</v>
      </c>
      <c r="I19" s="305">
        <f>SUM(I20:I26)-1</f>
        <v>945.63248706000013</v>
      </c>
      <c r="J19" s="82">
        <v>1162.1614912499999</v>
      </c>
      <c r="K19" s="310">
        <f t="shared" si="1"/>
        <v>75.650598964800011</v>
      </c>
      <c r="L19" s="306">
        <v>92.972919300000001</v>
      </c>
    </row>
    <row r="20" spans="1:12" ht="15" customHeight="1" thickBot="1" x14ac:dyDescent="0.25">
      <c r="A20" s="34"/>
      <c r="B20" s="138" t="s">
        <v>169</v>
      </c>
      <c r="C20" s="241"/>
      <c r="D20" s="303">
        <v>2236.1484060300004</v>
      </c>
      <c r="E20" s="304">
        <v>5480.6066825299995</v>
      </c>
      <c r="F20" s="303">
        <f t="shared" si="0"/>
        <v>178.89187248240003</v>
      </c>
      <c r="G20" s="304">
        <v>438.64853460239993</v>
      </c>
      <c r="I20" s="303">
        <v>745.33941145000006</v>
      </c>
      <c r="J20" s="304">
        <v>994.90525689999993</v>
      </c>
      <c r="K20" s="303">
        <f t="shared" si="1"/>
        <v>59.627152916000007</v>
      </c>
      <c r="L20" s="304">
        <v>79.592420551999993</v>
      </c>
    </row>
    <row r="21" spans="1:12" ht="15" customHeight="1" thickBot="1" x14ac:dyDescent="0.25">
      <c r="A21" s="34"/>
      <c r="B21" s="138" t="s">
        <v>170</v>
      </c>
      <c r="C21" s="241"/>
      <c r="D21" s="303">
        <v>0</v>
      </c>
      <c r="E21" s="313">
        <v>0</v>
      </c>
      <c r="F21" s="303">
        <f t="shared" si="0"/>
        <v>0</v>
      </c>
      <c r="G21" s="304">
        <v>0</v>
      </c>
      <c r="I21" s="303">
        <v>0</v>
      </c>
      <c r="J21" s="313">
        <v>0</v>
      </c>
      <c r="K21" s="303">
        <f t="shared" si="1"/>
        <v>0</v>
      </c>
      <c r="L21" s="304">
        <v>0</v>
      </c>
    </row>
    <row r="22" spans="1:12" ht="15" customHeight="1" thickBot="1" x14ac:dyDescent="0.25">
      <c r="A22" s="34"/>
      <c r="B22" s="138" t="s">
        <v>171</v>
      </c>
      <c r="C22" s="241"/>
      <c r="D22" s="303">
        <v>0</v>
      </c>
      <c r="E22" s="313">
        <v>0</v>
      </c>
      <c r="F22" s="303">
        <f t="shared" si="0"/>
        <v>0</v>
      </c>
      <c r="G22" s="304">
        <v>0</v>
      </c>
      <c r="I22" s="303">
        <v>0</v>
      </c>
      <c r="J22" s="313">
        <v>0</v>
      </c>
      <c r="K22" s="303">
        <f t="shared" si="1"/>
        <v>0</v>
      </c>
      <c r="L22" s="304">
        <v>0</v>
      </c>
    </row>
    <row r="23" spans="1:12" ht="15" customHeight="1" thickBot="1" x14ac:dyDescent="0.25">
      <c r="A23" s="34"/>
      <c r="B23" s="138" t="s">
        <v>172</v>
      </c>
      <c r="C23" s="241"/>
      <c r="D23" s="303">
        <v>0</v>
      </c>
      <c r="E23" s="313">
        <v>0</v>
      </c>
      <c r="F23" s="303">
        <f t="shared" si="0"/>
        <v>0</v>
      </c>
      <c r="G23" s="304">
        <v>0</v>
      </c>
      <c r="I23" s="303">
        <v>0</v>
      </c>
      <c r="J23" s="313">
        <v>0</v>
      </c>
      <c r="K23" s="303">
        <f t="shared" si="1"/>
        <v>0</v>
      </c>
      <c r="L23" s="304">
        <v>0</v>
      </c>
    </row>
    <row r="24" spans="1:12" ht="15" customHeight="1" thickBot="1" x14ac:dyDescent="0.25">
      <c r="A24" s="34"/>
      <c r="B24" s="138" t="s">
        <v>173</v>
      </c>
      <c r="C24" s="241"/>
      <c r="D24" s="136">
        <v>362.736673</v>
      </c>
      <c r="E24" s="102">
        <v>403.14920280000001</v>
      </c>
      <c r="F24" s="136">
        <f t="shared" si="0"/>
        <v>29.018933839999999</v>
      </c>
      <c r="G24" s="102">
        <v>32.251936224000005</v>
      </c>
      <c r="I24" s="303">
        <v>0</v>
      </c>
      <c r="J24" s="313">
        <v>0</v>
      </c>
      <c r="K24" s="303">
        <f t="shared" si="1"/>
        <v>0</v>
      </c>
      <c r="L24" s="304">
        <v>0</v>
      </c>
    </row>
    <row r="25" spans="1:12" ht="24.75" thickBot="1" x14ac:dyDescent="0.25">
      <c r="A25" s="34"/>
      <c r="B25" s="138" t="s">
        <v>174</v>
      </c>
      <c r="C25" s="241"/>
      <c r="D25" s="136">
        <v>646.33564223999997</v>
      </c>
      <c r="E25" s="102">
        <v>599.46715802999995</v>
      </c>
      <c r="F25" s="136">
        <f t="shared" si="0"/>
        <v>51.706851379199996</v>
      </c>
      <c r="G25" s="102">
        <v>47.957372642399996</v>
      </c>
      <c r="I25" s="303">
        <v>0</v>
      </c>
      <c r="J25" s="313">
        <v>0</v>
      </c>
      <c r="K25" s="303">
        <f t="shared" si="1"/>
        <v>0</v>
      </c>
      <c r="L25" s="304">
        <v>0</v>
      </c>
    </row>
    <row r="26" spans="1:12" ht="15" customHeight="1" thickBot="1" x14ac:dyDescent="0.25">
      <c r="A26" s="34"/>
      <c r="B26" s="138" t="s">
        <v>175</v>
      </c>
      <c r="C26" s="241"/>
      <c r="D26" s="307">
        <v>568.68016574000001</v>
      </c>
      <c r="E26" s="311">
        <v>1402.0577066800001</v>
      </c>
      <c r="F26" s="307">
        <f t="shared" si="0"/>
        <v>45.494413259200002</v>
      </c>
      <c r="G26" s="311">
        <v>112.16461653440001</v>
      </c>
      <c r="I26" s="307">
        <v>201.29307561000002</v>
      </c>
      <c r="J26" s="311">
        <v>167.25623435</v>
      </c>
      <c r="K26" s="307">
        <f t="shared" si="1"/>
        <v>16.103446048800002</v>
      </c>
      <c r="L26" s="311">
        <v>13.380498748000001</v>
      </c>
    </row>
    <row r="27" spans="1:12" ht="15" customHeight="1" thickBot="1" x14ac:dyDescent="0.25">
      <c r="A27" s="33"/>
      <c r="B27" s="139" t="s">
        <v>87</v>
      </c>
      <c r="C27" s="240"/>
      <c r="D27" s="305">
        <v>0</v>
      </c>
      <c r="E27" s="82">
        <v>0</v>
      </c>
      <c r="F27" s="310">
        <f t="shared" si="0"/>
        <v>0</v>
      </c>
      <c r="G27" s="306">
        <v>0</v>
      </c>
      <c r="I27" s="305">
        <v>0</v>
      </c>
      <c r="J27" s="82">
        <v>0</v>
      </c>
      <c r="K27" s="310">
        <f t="shared" si="1"/>
        <v>0</v>
      </c>
      <c r="L27" s="306">
        <v>0</v>
      </c>
    </row>
    <row r="28" spans="1:12" ht="15" customHeight="1" thickBot="1" x14ac:dyDescent="0.25">
      <c r="A28" s="33"/>
      <c r="B28" s="139" t="s">
        <v>161</v>
      </c>
      <c r="C28" s="240"/>
      <c r="D28" s="305">
        <v>3851.22298009</v>
      </c>
      <c r="E28" s="82">
        <v>4187.8261673300003</v>
      </c>
      <c r="F28" s="309">
        <f t="shared" si="0"/>
        <v>308.09783840720002</v>
      </c>
      <c r="G28" s="306">
        <v>335.02609338640002</v>
      </c>
      <c r="I28" s="305">
        <v>178.66114089999999</v>
      </c>
      <c r="J28" s="82">
        <v>225.20972899</v>
      </c>
      <c r="K28" s="309">
        <f t="shared" si="1"/>
        <v>14.292891272</v>
      </c>
      <c r="L28" s="306">
        <v>18.0167783192</v>
      </c>
    </row>
    <row r="29" spans="1:12" ht="15" customHeight="1" thickBot="1" x14ac:dyDescent="0.25">
      <c r="A29" s="34"/>
      <c r="B29" s="138" t="s">
        <v>176</v>
      </c>
      <c r="C29" s="241"/>
      <c r="D29" s="303">
        <v>2868.2539287885256</v>
      </c>
      <c r="E29" s="304">
        <v>3166.6137303670698</v>
      </c>
      <c r="F29" s="303">
        <f t="shared" si="0"/>
        <v>229.46031430308204</v>
      </c>
      <c r="G29" s="304">
        <v>253.32909842936559</v>
      </c>
      <c r="I29" s="303">
        <v>10.883541039999999</v>
      </c>
      <c r="J29" s="304">
        <v>39.723798061326001</v>
      </c>
      <c r="K29" s="303">
        <f t="shared" si="1"/>
        <v>0.87068328319999999</v>
      </c>
      <c r="L29" s="304">
        <v>3.1779038449060799</v>
      </c>
    </row>
    <row r="30" spans="1:12" ht="15" customHeight="1" thickBot="1" x14ac:dyDescent="0.25">
      <c r="A30" s="34"/>
      <c r="B30" s="138" t="s">
        <v>177</v>
      </c>
      <c r="C30" s="241"/>
      <c r="D30" s="136">
        <v>49.780663310000001</v>
      </c>
      <c r="E30" s="102">
        <v>46.391491900000005</v>
      </c>
      <c r="F30" s="136">
        <f t="shared" si="0"/>
        <v>3.9824530648000001</v>
      </c>
      <c r="G30" s="102">
        <v>3.7113193520000003</v>
      </c>
      <c r="I30" s="136">
        <v>0</v>
      </c>
      <c r="J30" s="102">
        <v>0</v>
      </c>
      <c r="K30" s="136">
        <f t="shared" si="1"/>
        <v>0</v>
      </c>
      <c r="L30" s="102">
        <v>0</v>
      </c>
    </row>
    <row r="31" spans="1:12" ht="15" customHeight="1" thickBot="1" x14ac:dyDescent="0.25">
      <c r="A31" s="34"/>
      <c r="B31" s="138" t="s">
        <v>178</v>
      </c>
      <c r="C31" s="241"/>
      <c r="D31" s="136">
        <v>702.59282691000033</v>
      </c>
      <c r="E31" s="102">
        <v>731.0723923029301</v>
      </c>
      <c r="F31" s="136">
        <f t="shared" si="0"/>
        <v>56.207426152800025</v>
      </c>
      <c r="G31" s="102">
        <v>58.48579138423441</v>
      </c>
      <c r="I31" s="136">
        <v>167.77759987000007</v>
      </c>
      <c r="J31" s="102">
        <v>185.48593093513</v>
      </c>
      <c r="K31" s="136">
        <f t="shared" si="1"/>
        <v>13.422207989600006</v>
      </c>
      <c r="L31" s="102">
        <v>14.8388744748104</v>
      </c>
    </row>
    <row r="32" spans="1:12" ht="15" customHeight="1" thickBot="1" x14ac:dyDescent="0.25">
      <c r="A32" s="34"/>
      <c r="B32" s="138" t="s">
        <v>164</v>
      </c>
      <c r="C32" s="241"/>
      <c r="D32" s="307">
        <v>230.59556108147407</v>
      </c>
      <c r="E32" s="311">
        <v>244.12238543000001</v>
      </c>
      <c r="F32" s="307">
        <f t="shared" si="0"/>
        <v>18.447644886517928</v>
      </c>
      <c r="G32" s="311">
        <v>19.5297908344</v>
      </c>
      <c r="I32" s="307">
        <v>0</v>
      </c>
      <c r="J32" s="311">
        <v>0</v>
      </c>
      <c r="K32" s="307">
        <f t="shared" si="1"/>
        <v>0</v>
      </c>
      <c r="L32" s="311">
        <v>0</v>
      </c>
    </row>
    <row r="33" spans="1:12" ht="15" customHeight="1" thickBot="1" x14ac:dyDescent="0.25">
      <c r="A33" s="33"/>
      <c r="B33" s="139" t="s">
        <v>88</v>
      </c>
      <c r="C33" s="240"/>
      <c r="D33" s="305">
        <v>1259.8619222350001</v>
      </c>
      <c r="E33" s="82">
        <v>3050.8045514049995</v>
      </c>
      <c r="F33" s="310">
        <f t="shared" si="0"/>
        <v>100.78895377880001</v>
      </c>
      <c r="G33" s="306">
        <v>244.06436411239997</v>
      </c>
      <c r="I33" s="305">
        <v>1352.9277230599998</v>
      </c>
      <c r="J33" s="82">
        <v>1608.06021743</v>
      </c>
      <c r="K33" s="310">
        <f t="shared" si="1"/>
        <v>108.23421784479999</v>
      </c>
      <c r="L33" s="306">
        <v>128.64481739440001</v>
      </c>
    </row>
    <row r="34" spans="1:12" ht="15" customHeight="1" thickBot="1" x14ac:dyDescent="0.25">
      <c r="A34" s="34"/>
      <c r="B34" s="138" t="s">
        <v>164</v>
      </c>
      <c r="C34" s="241"/>
      <c r="D34" s="303">
        <v>217.467787235</v>
      </c>
      <c r="E34" s="304">
        <v>394.53375140499998</v>
      </c>
      <c r="F34" s="312">
        <f t="shared" si="0"/>
        <v>17.397422978800002</v>
      </c>
      <c r="G34" s="304">
        <v>31.562700112399998</v>
      </c>
      <c r="I34" s="303">
        <v>322.07589206</v>
      </c>
      <c r="J34" s="304">
        <v>328.02669043000003</v>
      </c>
      <c r="K34" s="312">
        <f t="shared" si="1"/>
        <v>25.766071364800002</v>
      </c>
      <c r="L34" s="304">
        <v>26.242135234400003</v>
      </c>
    </row>
    <row r="35" spans="1:12" ht="15" customHeight="1" thickBot="1" x14ac:dyDescent="0.25">
      <c r="A35" s="34"/>
      <c r="B35" s="138" t="s">
        <v>179</v>
      </c>
      <c r="C35" s="241"/>
      <c r="D35" s="307">
        <v>1042.394135</v>
      </c>
      <c r="E35" s="311">
        <v>2656.2707999999998</v>
      </c>
      <c r="F35" s="307">
        <f t="shared" si="0"/>
        <v>83.391530799999998</v>
      </c>
      <c r="G35" s="311">
        <v>211.50166399999998</v>
      </c>
      <c r="I35" s="307">
        <v>1030.8518309999999</v>
      </c>
      <c r="J35" s="311">
        <v>1280.033527</v>
      </c>
      <c r="K35" s="307">
        <f t="shared" si="1"/>
        <v>82.468146480000001</v>
      </c>
      <c r="L35" s="311">
        <v>103.40268216000001</v>
      </c>
    </row>
    <row r="36" spans="1:12" ht="15" customHeight="1" thickBot="1" x14ac:dyDescent="0.25">
      <c r="A36" s="34"/>
      <c r="B36" s="162" t="s">
        <v>89</v>
      </c>
      <c r="C36" s="163"/>
      <c r="D36" s="314">
        <v>0</v>
      </c>
      <c r="E36" s="310">
        <v>0</v>
      </c>
      <c r="F36" s="315">
        <f t="shared" si="0"/>
        <v>0</v>
      </c>
      <c r="G36" s="306">
        <v>0</v>
      </c>
      <c r="I36" s="314">
        <v>0</v>
      </c>
      <c r="J36" s="82">
        <v>0</v>
      </c>
      <c r="K36" s="315">
        <f t="shared" si="1"/>
        <v>0</v>
      </c>
      <c r="L36" s="306">
        <v>0</v>
      </c>
    </row>
    <row r="37" spans="1:12" ht="15" customHeight="1" thickBot="1" x14ac:dyDescent="0.25">
      <c r="A37" s="33"/>
      <c r="B37" s="139" t="s">
        <v>90</v>
      </c>
      <c r="C37" s="240"/>
      <c r="D37" s="316">
        <f>SUM(D38:D40)</f>
        <v>23401.598997442234</v>
      </c>
      <c r="E37" s="317">
        <v>24880.157156000001</v>
      </c>
      <c r="F37" s="310">
        <f t="shared" si="0"/>
        <v>1872.1279197953788</v>
      </c>
      <c r="G37" s="306">
        <v>1990.4125724800001</v>
      </c>
      <c r="I37" s="316">
        <f>SUM(I38:I40)</f>
        <v>10807.173879628501</v>
      </c>
      <c r="J37" s="317">
        <v>10807.173879628501</v>
      </c>
      <c r="K37" s="310">
        <f t="shared" si="1"/>
        <v>864.57391037028003</v>
      </c>
      <c r="L37" s="306">
        <v>864.57391037028003</v>
      </c>
    </row>
    <row r="38" spans="1:12" ht="15" customHeight="1" thickBot="1" x14ac:dyDescent="0.25">
      <c r="A38" s="34"/>
      <c r="B38" s="138" t="s">
        <v>180</v>
      </c>
      <c r="C38" s="241"/>
      <c r="D38" s="303">
        <v>0</v>
      </c>
      <c r="E38" s="313">
        <v>0</v>
      </c>
      <c r="F38" s="303">
        <f t="shared" si="0"/>
        <v>0</v>
      </c>
      <c r="G38" s="304">
        <v>0</v>
      </c>
      <c r="I38" s="303">
        <v>0</v>
      </c>
      <c r="J38" s="313">
        <v>0</v>
      </c>
      <c r="K38" s="303">
        <f t="shared" si="1"/>
        <v>0</v>
      </c>
      <c r="L38" s="304">
        <v>0</v>
      </c>
    </row>
    <row r="39" spans="1:12" ht="15" customHeight="1" thickBot="1" x14ac:dyDescent="0.25">
      <c r="A39" s="34"/>
      <c r="B39" s="138" t="s">
        <v>181</v>
      </c>
      <c r="C39" s="241"/>
      <c r="D39" s="160">
        <v>23401.598997442234</v>
      </c>
      <c r="E39" s="106">
        <v>24880.157156000001</v>
      </c>
      <c r="F39" s="136">
        <f t="shared" si="0"/>
        <v>1872.1279197953788</v>
      </c>
      <c r="G39" s="102">
        <v>1990.4125724800001</v>
      </c>
      <c r="I39" s="160">
        <f>J39</f>
        <v>10807.173879628501</v>
      </c>
      <c r="J39" s="106">
        <v>10807.173879628501</v>
      </c>
      <c r="K39" s="136">
        <f t="shared" si="1"/>
        <v>864.57391037028003</v>
      </c>
      <c r="L39" s="102">
        <v>864.57391037028003</v>
      </c>
    </row>
    <row r="40" spans="1:12" ht="15" customHeight="1" thickBot="1" x14ac:dyDescent="0.25">
      <c r="A40" s="34"/>
      <c r="B40" s="138" t="s">
        <v>182</v>
      </c>
      <c r="C40" s="241"/>
      <c r="D40" s="307">
        <v>0</v>
      </c>
      <c r="E40" s="311">
        <v>0</v>
      </c>
      <c r="F40" s="307">
        <f t="shared" si="0"/>
        <v>0</v>
      </c>
      <c r="G40" s="311">
        <v>0</v>
      </c>
      <c r="I40" s="307">
        <v>0</v>
      </c>
      <c r="J40" s="311">
        <v>0</v>
      </c>
      <c r="K40" s="307">
        <f t="shared" si="1"/>
        <v>0</v>
      </c>
      <c r="L40" s="311">
        <v>0</v>
      </c>
    </row>
    <row r="41" spans="1:12" ht="15" customHeight="1" thickBot="1" x14ac:dyDescent="0.25">
      <c r="A41" s="35"/>
      <c r="B41" s="162" t="s">
        <v>91</v>
      </c>
      <c r="C41" s="163"/>
      <c r="D41" s="339">
        <v>1521</v>
      </c>
      <c r="E41" s="82">
        <v>10774.6478582579</v>
      </c>
      <c r="F41" s="315">
        <f t="shared" si="0"/>
        <v>121.68</v>
      </c>
      <c r="G41" s="306">
        <v>861.97182866063201</v>
      </c>
      <c r="I41" s="339">
        <v>692</v>
      </c>
      <c r="J41" s="82">
        <v>671.8411011235803</v>
      </c>
      <c r="K41" s="315">
        <f t="shared" si="1"/>
        <v>55.36</v>
      </c>
      <c r="L41" s="306">
        <v>53.747288089886425</v>
      </c>
    </row>
    <row r="42" spans="1:12" ht="15" customHeight="1" x14ac:dyDescent="0.2">
      <c r="A42" s="34"/>
      <c r="B42" s="163" t="s">
        <v>92</v>
      </c>
      <c r="C42" s="163"/>
      <c r="D42" s="314">
        <v>0</v>
      </c>
      <c r="E42" s="82">
        <v>0</v>
      </c>
      <c r="F42" s="315">
        <f t="shared" si="0"/>
        <v>0</v>
      </c>
      <c r="G42" s="306">
        <v>0</v>
      </c>
      <c r="I42" s="314">
        <v>0</v>
      </c>
      <c r="J42" s="82">
        <v>0</v>
      </c>
      <c r="K42" s="315">
        <f t="shared" si="1"/>
        <v>0</v>
      </c>
      <c r="L42" s="306">
        <v>0</v>
      </c>
    </row>
    <row r="43" spans="1:12" ht="15" customHeight="1" thickBot="1" x14ac:dyDescent="0.25">
      <c r="A43" s="34"/>
      <c r="B43" s="68" t="s">
        <v>84</v>
      </c>
      <c r="C43" s="242"/>
      <c r="D43" s="67">
        <f>SUM(D12,D19,D27,D28,D33,D36,D37,D41,D42)</f>
        <v>187046.65552476721</v>
      </c>
      <c r="E43" s="156">
        <v>206027.78029262292</v>
      </c>
      <c r="F43" s="67">
        <f t="shared" si="0"/>
        <v>14963.732441981378</v>
      </c>
      <c r="G43" s="156">
        <v>16482.222423409832</v>
      </c>
      <c r="I43" s="67">
        <f>SUM(I12,I19,I27,I28,I33,I36,I37,I41,I42)</f>
        <v>62656.690599618509</v>
      </c>
      <c r="J43" s="156">
        <v>66563.937630552071</v>
      </c>
      <c r="K43" s="67">
        <f t="shared" si="1"/>
        <v>5012.5352479694811</v>
      </c>
      <c r="L43" s="156">
        <v>5326.1150104441658</v>
      </c>
    </row>
    <row r="44" spans="1:12" ht="15" customHeight="1" thickTop="1" x14ac:dyDescent="0.2">
      <c r="A44" s="36"/>
      <c r="D44" s="29"/>
      <c r="E44" s="29"/>
      <c r="F44" s="29"/>
      <c r="G44" s="29"/>
      <c r="I44" s="29"/>
      <c r="J44" s="29"/>
      <c r="K44" s="29"/>
      <c r="L44" s="29"/>
    </row>
    <row r="45" spans="1:12" s="32" customFormat="1" ht="12.95" customHeight="1" x14ac:dyDescent="0.2">
      <c r="A45" s="141"/>
      <c r="C45" s="244"/>
    </row>
    <row r="46" spans="1:12" ht="15" customHeight="1" x14ac:dyDescent="0.2">
      <c r="D46" s="161"/>
      <c r="I46" s="161"/>
    </row>
    <row r="47" spans="1:12" ht="15" customHeight="1" x14ac:dyDescent="0.2">
      <c r="D47" s="161"/>
      <c r="I47" s="161"/>
    </row>
    <row r="48" spans="1:12" ht="15" customHeight="1" x14ac:dyDescent="0.2"/>
  </sheetData>
  <customSheetViews>
    <customSheetView guid="{FBB4AFED-AF83-40C1-AEBE-D1B361E89DDB}" showGridLines="0" fitToPage="1" topLeftCell="A39">
      <selection activeCell="E39" sqref="E39"/>
      <pageMargins left="0.7" right="0.7" top="0.75" bottom="0.75" header="0.3" footer="0.3"/>
      <pageSetup paperSize="9" scale="70" fitToHeight="0" orientation="portrait" horizontalDpi="300" verticalDpi="300" r:id="rId1"/>
      <headerFooter differentOddEven="1">
        <oddHeader xml:space="preserve">&amp;C </oddHeader>
        <oddFooter xml:space="preserve">&amp;C </oddFooter>
        <evenHeader xml:space="preserve">&amp;C </evenHeader>
        <evenFooter xml:space="preserve">&amp;C </evenFooter>
      </headerFooter>
    </customSheetView>
    <customSheetView guid="{68EBE772-AFDA-4EA0-AE37-C31FFC283BC0}" showGridLines="0" fitToPage="1" topLeftCell="A7">
      <selection activeCell="D26" sqref="D26"/>
      <pageMargins left="0.7" right="0.7" top="0.75" bottom="0.75" header="0.3" footer="0.3"/>
      <pageSetup paperSize="9" scale="70" fitToHeight="0" orientation="portrait" horizontalDpi="300" verticalDpi="300" r:id="rId2"/>
      <headerFooter differentOddEven="1">
        <oddHeader xml:space="preserve">&amp;C </oddHeader>
        <oddFooter xml:space="preserve">&amp;C </oddFooter>
        <evenHeader xml:space="preserve">&amp;C </evenHeader>
        <evenFooter xml:space="preserve">&amp;C </evenFooter>
      </headerFooter>
    </customSheetView>
  </customSheetViews>
  <mergeCells count="3">
    <mergeCell ref="B5:L5"/>
    <mergeCell ref="B6:L6"/>
    <mergeCell ref="B7:L7"/>
  </mergeCells>
  <pageMargins left="0.70866141732283472" right="0.70866141732283472" top="0.74803149606299213" bottom="0.74803149606299213" header="0.31496062992125984" footer="0.31496062992125984"/>
  <pageSetup paperSize="9" scale="68" orientation="landscape" r:id="rId3"/>
  <headerFooter>
    <oddHeader>&amp;L&amp;"Calibri"&amp;12&amp;K0000FFClassification: Limited&amp;1#</oddHeader>
  </headerFooter>
  <customProperties>
    <customPr name="_pios_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view="pageBreakPreview" topLeftCell="A119" zoomScaleNormal="110" zoomScaleSheetLayoutView="100" workbookViewId="0">
      <selection activeCell="C69" sqref="C69"/>
    </sheetView>
  </sheetViews>
  <sheetFormatPr defaultRowHeight="15" x14ac:dyDescent="0.25"/>
  <cols>
    <col min="1" max="1" width="2.85546875" style="155" customWidth="1"/>
    <col min="2" max="2" width="49" style="155" customWidth="1"/>
    <col min="3" max="7" width="12.85546875" style="155" customWidth="1"/>
    <col min="8" max="8" width="1.7109375" style="155" customWidth="1"/>
    <col min="9" max="10" width="12.85546875" style="155" customWidth="1"/>
    <col min="11" max="11" width="12.42578125" style="155" customWidth="1"/>
    <col min="12" max="14" width="12.85546875" style="155" customWidth="1"/>
    <col min="15" max="15" width="3.140625" style="155" customWidth="1"/>
    <col min="16" max="16384" width="9.140625" style="155"/>
  </cols>
  <sheetData>
    <row r="1" spans="1:14" s="147" customFormat="1" ht="15" customHeight="1" x14ac:dyDescent="0.25">
      <c r="C1" s="148"/>
      <c r="D1" s="148"/>
    </row>
    <row r="2" spans="1:14" s="150" customFormat="1" ht="21.95" customHeight="1" x14ac:dyDescent="0.25">
      <c r="B2" s="149" t="s">
        <v>185</v>
      </c>
      <c r="D2" s="151"/>
      <c r="E2" s="152"/>
      <c r="F2" s="152"/>
      <c r="G2" s="152"/>
      <c r="H2" s="255"/>
    </row>
    <row r="3" spans="1:14" s="150" customFormat="1" ht="27" customHeight="1" x14ac:dyDescent="0.25">
      <c r="A3" s="319"/>
      <c r="B3" s="453" t="s">
        <v>250</v>
      </c>
      <c r="C3" s="453"/>
      <c r="D3" s="453"/>
      <c r="E3" s="453"/>
      <c r="F3" s="453"/>
      <c r="G3" s="453"/>
      <c r="H3" s="453"/>
      <c r="I3" s="453"/>
      <c r="J3" s="453"/>
      <c r="K3" s="453"/>
      <c r="L3" s="453"/>
      <c r="M3" s="453"/>
      <c r="N3" s="453"/>
    </row>
    <row r="4" spans="1:14" s="150" customFormat="1" ht="27" customHeight="1" x14ac:dyDescent="0.25">
      <c r="A4" s="319"/>
      <c r="B4" s="453" t="s">
        <v>266</v>
      </c>
      <c r="C4" s="453"/>
      <c r="D4" s="453"/>
      <c r="E4" s="453"/>
      <c r="F4" s="453"/>
      <c r="G4" s="453"/>
      <c r="H4" s="453"/>
      <c r="I4" s="453"/>
      <c r="J4" s="453"/>
      <c r="K4" s="453"/>
      <c r="L4" s="453"/>
      <c r="M4" s="453"/>
      <c r="N4" s="453"/>
    </row>
    <row r="5" spans="1:14" s="150" customFormat="1" ht="21.95" customHeight="1" x14ac:dyDescent="0.25">
      <c r="B5" s="149" t="s">
        <v>248</v>
      </c>
      <c r="C5" s="153"/>
      <c r="E5" s="154"/>
      <c r="F5" s="154"/>
      <c r="G5" s="154"/>
      <c r="H5" s="255"/>
    </row>
    <row r="6" spans="1:14" s="150" customFormat="1" ht="12.75" customHeight="1" x14ac:dyDescent="0.25">
      <c r="B6" s="393"/>
      <c r="C6" s="445" t="s">
        <v>105</v>
      </c>
      <c r="D6" s="445"/>
      <c r="E6" s="445"/>
      <c r="F6" s="445"/>
      <c r="G6" s="445"/>
      <c r="H6" s="445"/>
      <c r="I6" s="445"/>
      <c r="J6" s="445"/>
      <c r="K6" s="445"/>
      <c r="L6" s="445"/>
      <c r="M6" s="445"/>
    </row>
    <row r="7" spans="1:14" s="170" customFormat="1" ht="15" customHeight="1" x14ac:dyDescent="0.2">
      <c r="B7" s="188"/>
      <c r="C7" s="446" t="s">
        <v>198</v>
      </c>
      <c r="D7" s="447"/>
      <c r="E7" s="447"/>
      <c r="F7" s="447"/>
      <c r="G7" s="447"/>
      <c r="H7" s="257"/>
      <c r="I7" s="448" t="s">
        <v>199</v>
      </c>
      <c r="J7" s="448"/>
      <c r="K7" s="448"/>
      <c r="L7" s="448"/>
      <c r="M7" s="448"/>
      <c r="N7" s="333"/>
    </row>
    <row r="8" spans="1:14" s="170" customFormat="1" ht="12" x14ac:dyDescent="0.2">
      <c r="B8" s="174"/>
      <c r="C8" s="174"/>
      <c r="D8" s="174"/>
      <c r="E8" s="174"/>
      <c r="F8" s="174"/>
      <c r="G8" s="174"/>
      <c r="H8" s="174"/>
      <c r="I8" s="216"/>
      <c r="J8" s="216"/>
      <c r="K8" s="216"/>
      <c r="L8" s="216"/>
      <c r="M8" s="216"/>
      <c r="N8" s="216"/>
    </row>
    <row r="9" spans="1:14" s="170" customFormat="1" ht="12" customHeight="1" x14ac:dyDescent="0.2">
      <c r="B9" s="175"/>
      <c r="C9" s="451" t="s">
        <v>143</v>
      </c>
      <c r="D9" s="451"/>
      <c r="E9" s="449" t="s">
        <v>249</v>
      </c>
      <c r="F9" s="449" t="s">
        <v>163</v>
      </c>
      <c r="G9" s="449" t="s">
        <v>145</v>
      </c>
      <c r="H9" s="388"/>
      <c r="I9" s="452" t="s">
        <v>143</v>
      </c>
      <c r="J9" s="452"/>
      <c r="K9" s="442" t="s">
        <v>144</v>
      </c>
      <c r="L9" s="442" t="s">
        <v>163</v>
      </c>
      <c r="M9" s="442" t="s">
        <v>145</v>
      </c>
    </row>
    <row r="10" spans="1:14" s="170" customFormat="1" ht="45.75" customHeight="1" x14ac:dyDescent="0.2">
      <c r="B10" s="176"/>
      <c r="C10" s="177" t="s">
        <v>146</v>
      </c>
      <c r="D10" s="177" t="s">
        <v>147</v>
      </c>
      <c r="E10" s="450"/>
      <c r="F10" s="450"/>
      <c r="G10" s="450"/>
      <c r="H10" s="388"/>
      <c r="I10" s="330" t="s">
        <v>146</v>
      </c>
      <c r="J10" s="330" t="s">
        <v>147</v>
      </c>
      <c r="K10" s="442"/>
      <c r="L10" s="442"/>
      <c r="M10" s="442"/>
    </row>
    <row r="11" spans="1:14" s="170" customFormat="1" ht="15.75" customHeight="1" thickBot="1" x14ac:dyDescent="0.25">
      <c r="B11" s="178" t="s">
        <v>129</v>
      </c>
      <c r="C11" s="357">
        <v>0</v>
      </c>
      <c r="D11" s="358">
        <v>20324.468775650002</v>
      </c>
      <c r="E11" s="357">
        <v>0</v>
      </c>
      <c r="F11" s="357">
        <v>0</v>
      </c>
      <c r="G11" s="358">
        <v>20324.468743650003</v>
      </c>
      <c r="H11" s="358"/>
      <c r="I11" s="359">
        <v>0</v>
      </c>
      <c r="J11" s="359">
        <v>17721.981298160001</v>
      </c>
      <c r="K11" s="359">
        <v>0</v>
      </c>
      <c r="L11" s="359">
        <v>0</v>
      </c>
      <c r="M11" s="359">
        <v>17721.981298160001</v>
      </c>
    </row>
    <row r="12" spans="1:14" s="170" customFormat="1" ht="15.75" customHeight="1" thickBot="1" x14ac:dyDescent="0.25">
      <c r="B12" s="180" t="s">
        <v>94</v>
      </c>
      <c r="C12" s="360">
        <v>2.2134330599999998</v>
      </c>
      <c r="D12" s="360">
        <v>7025.9359475699994</v>
      </c>
      <c r="E12" s="357">
        <v>0</v>
      </c>
      <c r="F12" s="357">
        <v>0</v>
      </c>
      <c r="G12" s="360">
        <v>7027.9110861900008</v>
      </c>
      <c r="H12" s="358"/>
      <c r="I12" s="361">
        <v>28.35110998</v>
      </c>
      <c r="J12" s="361">
        <v>4758.5635719700003</v>
      </c>
      <c r="K12" s="361">
        <v>0</v>
      </c>
      <c r="L12" s="361">
        <v>0</v>
      </c>
      <c r="M12" s="361">
        <v>4786.9146710900004</v>
      </c>
    </row>
    <row r="13" spans="1:14" s="170" customFormat="1" ht="15.75" customHeight="1" thickBot="1" x14ac:dyDescent="0.25">
      <c r="B13" s="194" t="s">
        <v>101</v>
      </c>
      <c r="C13" s="360">
        <v>1814.878872</v>
      </c>
      <c r="D13" s="360">
        <v>111416.43610874</v>
      </c>
      <c r="E13" s="360">
        <v>1034.3043284</v>
      </c>
      <c r="F13" s="360">
        <v>2.5341001300000006</v>
      </c>
      <c r="G13" s="360">
        <v>112197.01065234002</v>
      </c>
      <c r="H13" s="358"/>
      <c r="I13" s="361">
        <v>1992.9238381700002</v>
      </c>
      <c r="J13" s="361">
        <v>117752.40125157</v>
      </c>
      <c r="K13" s="361">
        <v>847.36329807000004</v>
      </c>
      <c r="L13" s="361">
        <v>92.17495194</v>
      </c>
      <c r="M13" s="361">
        <v>118897.96179166999</v>
      </c>
    </row>
    <row r="14" spans="1:14" s="170" customFormat="1" ht="15.75" customHeight="1" thickBot="1" x14ac:dyDescent="0.25">
      <c r="B14" s="196" t="s">
        <v>148</v>
      </c>
      <c r="C14" s="360">
        <v>362.09460178</v>
      </c>
      <c r="D14" s="360">
        <v>16692.302151879998</v>
      </c>
      <c r="E14" s="360">
        <v>177.15303233</v>
      </c>
      <c r="F14" s="336">
        <v>-9.0250794800000005</v>
      </c>
      <c r="G14" s="360">
        <v>16877.24372133</v>
      </c>
      <c r="H14" s="358"/>
      <c r="I14" s="361">
        <v>524.24916339000004</v>
      </c>
      <c r="J14" s="361">
        <v>16568.635656480001</v>
      </c>
      <c r="K14" s="361">
        <v>165.60705195</v>
      </c>
      <c r="L14" s="361">
        <v>-25.2522023</v>
      </c>
      <c r="M14" s="361">
        <v>16927.277767919997</v>
      </c>
    </row>
    <row r="15" spans="1:14" s="170" customFormat="1" ht="15.75" customHeight="1" thickBot="1" x14ac:dyDescent="0.25">
      <c r="B15" s="196" t="s">
        <v>149</v>
      </c>
      <c r="C15" s="360">
        <v>330.01003011</v>
      </c>
      <c r="D15" s="360">
        <v>11674.598209260001</v>
      </c>
      <c r="E15" s="360">
        <v>186.74730772999999</v>
      </c>
      <c r="F15" s="336">
        <v>-6.7439050800000002</v>
      </c>
      <c r="G15" s="360">
        <v>11817.860931640002</v>
      </c>
      <c r="H15" s="358"/>
      <c r="I15" s="361">
        <v>427.90256588</v>
      </c>
      <c r="J15" s="361">
        <v>11981.269851470001</v>
      </c>
      <c r="K15" s="361">
        <v>114.68512201999999</v>
      </c>
      <c r="L15" s="361">
        <v>-12.230524130000001</v>
      </c>
      <c r="M15" s="361">
        <v>12294.48729533</v>
      </c>
    </row>
    <row r="16" spans="1:14" s="170" customFormat="1" ht="15.75" customHeight="1" thickBot="1" x14ac:dyDescent="0.25">
      <c r="B16" s="194" t="s">
        <v>115</v>
      </c>
      <c r="C16" s="360">
        <v>4542.2416580600002</v>
      </c>
      <c r="D16" s="360">
        <v>386333.65170615003</v>
      </c>
      <c r="E16" s="360">
        <v>2545.7914863200003</v>
      </c>
      <c r="F16" s="360">
        <v>335.30006657000001</v>
      </c>
      <c r="G16" s="360">
        <v>388330.10117217002</v>
      </c>
      <c r="H16" s="358"/>
      <c r="I16" s="361">
        <v>4995.4990002100003</v>
      </c>
      <c r="J16" s="361">
        <v>387599.54571520997</v>
      </c>
      <c r="K16" s="361">
        <v>2092.8968147199998</v>
      </c>
      <c r="L16" s="361">
        <v>562.76499507000005</v>
      </c>
      <c r="M16" s="361">
        <v>390502.14790069999</v>
      </c>
    </row>
    <row r="17" spans="2:13" s="170" customFormat="1" ht="15.75" customHeight="1" thickBot="1" x14ac:dyDescent="0.25">
      <c r="B17" s="196" t="s">
        <v>132</v>
      </c>
      <c r="C17" s="360">
        <v>3662.1950824899995</v>
      </c>
      <c r="D17" s="360">
        <v>313439.81331542006</v>
      </c>
      <c r="E17" s="360">
        <v>1482.3705594800001</v>
      </c>
      <c r="F17" s="360">
        <v>15.643607560000001</v>
      </c>
      <c r="G17" s="360">
        <v>315619.63713271008</v>
      </c>
      <c r="H17" s="358"/>
      <c r="I17" s="361">
        <v>4081.0466415700002</v>
      </c>
      <c r="J17" s="361">
        <v>316317.21688389994</v>
      </c>
      <c r="K17" s="361">
        <v>1564.6492421299999</v>
      </c>
      <c r="L17" s="361">
        <v>-22.254678819999999</v>
      </c>
      <c r="M17" s="361">
        <v>318833.61428333999</v>
      </c>
    </row>
    <row r="18" spans="2:13" s="170" customFormat="1" ht="15.75" customHeight="1" thickBot="1" x14ac:dyDescent="0.25">
      <c r="B18" s="197" t="s">
        <v>150</v>
      </c>
      <c r="C18" s="360">
        <v>167.21436039</v>
      </c>
      <c r="D18" s="360">
        <v>9364.1274842100011</v>
      </c>
      <c r="E18" s="360">
        <v>88.416680270000001</v>
      </c>
      <c r="F18" s="336">
        <v>-0.52764336000000001</v>
      </c>
      <c r="G18" s="360">
        <v>9442.9251643299995</v>
      </c>
      <c r="H18" s="358"/>
      <c r="I18" s="361">
        <v>180.33725973</v>
      </c>
      <c r="J18" s="361">
        <v>9606.1558704199997</v>
      </c>
      <c r="K18" s="361">
        <v>24.999362300000001</v>
      </c>
      <c r="L18" s="361">
        <v>7.2515207699999999</v>
      </c>
      <c r="M18" s="361">
        <v>9761.4937678500009</v>
      </c>
    </row>
    <row r="19" spans="2:13" s="170" customFormat="1" ht="15.75" customHeight="1" thickBot="1" x14ac:dyDescent="0.25">
      <c r="B19" s="197" t="s">
        <v>151</v>
      </c>
      <c r="C19" s="360">
        <v>3494.9807221000001</v>
      </c>
      <c r="D19" s="360">
        <v>304075.68583120999</v>
      </c>
      <c r="E19" s="360">
        <v>1393.95387921</v>
      </c>
      <c r="F19" s="360">
        <v>16.171250919999999</v>
      </c>
      <c r="G19" s="360">
        <v>306176.71196838003</v>
      </c>
      <c r="H19" s="358"/>
      <c r="I19" s="361">
        <v>3900.7093818400003</v>
      </c>
      <c r="J19" s="361">
        <v>306711.06101348001</v>
      </c>
      <c r="K19" s="361">
        <v>1539.6498798299999</v>
      </c>
      <c r="L19" s="361">
        <v>-29.506199589999998</v>
      </c>
      <c r="M19" s="361">
        <v>309072.12051549001</v>
      </c>
    </row>
    <row r="20" spans="2:13" s="170" customFormat="1" ht="15.75" customHeight="1" thickBot="1" x14ac:dyDescent="0.25">
      <c r="B20" s="196" t="s">
        <v>152</v>
      </c>
      <c r="C20" s="360">
        <v>391.22327975999997</v>
      </c>
      <c r="D20" s="360">
        <v>52572.787590289998</v>
      </c>
      <c r="E20" s="360">
        <v>507.83432131000001</v>
      </c>
      <c r="F20" s="360">
        <v>156.50107573</v>
      </c>
      <c r="G20" s="360">
        <v>52456.176548740004</v>
      </c>
      <c r="H20" s="358"/>
      <c r="I20" s="361">
        <v>400.09968173999999</v>
      </c>
      <c r="J20" s="361">
        <v>51819.001213789998</v>
      </c>
      <c r="K20" s="361">
        <v>250.76190777000002</v>
      </c>
      <c r="L20" s="361">
        <v>358.57625177999995</v>
      </c>
      <c r="M20" s="361">
        <v>51968.338987760006</v>
      </c>
    </row>
    <row r="21" spans="2:13" s="170" customFormat="1" ht="15.75" customHeight="1" thickBot="1" x14ac:dyDescent="0.25">
      <c r="B21" s="196" t="s">
        <v>153</v>
      </c>
      <c r="C21" s="360">
        <v>488.82329579999993</v>
      </c>
      <c r="D21" s="360">
        <v>20321.05080044</v>
      </c>
      <c r="E21" s="360">
        <v>555.58660552000003</v>
      </c>
      <c r="F21" s="360">
        <v>163.15538328</v>
      </c>
      <c r="G21" s="360">
        <v>20254.287490719998</v>
      </c>
      <c r="H21" s="358"/>
      <c r="I21" s="361">
        <v>514.35267690000001</v>
      </c>
      <c r="J21" s="361">
        <v>19463.327617520001</v>
      </c>
      <c r="K21" s="361">
        <v>277.48566482000001</v>
      </c>
      <c r="L21" s="361">
        <v>226.44342210999997</v>
      </c>
      <c r="M21" s="361">
        <v>19700.194629600002</v>
      </c>
    </row>
    <row r="22" spans="2:13" s="170" customFormat="1" ht="15.75" customHeight="1" thickBot="1" x14ac:dyDescent="0.25">
      <c r="B22" s="197" t="s">
        <v>150</v>
      </c>
      <c r="C22" s="360">
        <v>207.02094215</v>
      </c>
      <c r="D22" s="360">
        <v>1979.5392443699998</v>
      </c>
      <c r="E22" s="360">
        <v>70.926115170000003</v>
      </c>
      <c r="F22" s="360">
        <v>3.42038127</v>
      </c>
      <c r="G22" s="360">
        <v>2115.6340713499999</v>
      </c>
      <c r="H22" s="358"/>
      <c r="I22" s="361">
        <v>216.57791451</v>
      </c>
      <c r="J22" s="361">
        <v>1983.4003479599999</v>
      </c>
      <c r="K22" s="361">
        <v>16.002884890000001</v>
      </c>
      <c r="L22" s="361">
        <v>15.437847289999999</v>
      </c>
      <c r="M22" s="361">
        <v>2183.97537758</v>
      </c>
    </row>
    <row r="23" spans="2:13" s="170" customFormat="1" ht="15.75" customHeight="1" thickBot="1" x14ac:dyDescent="0.25">
      <c r="B23" s="197" t="s">
        <v>151</v>
      </c>
      <c r="C23" s="360">
        <v>281.80235364999999</v>
      </c>
      <c r="D23" s="360">
        <v>18341.51155607</v>
      </c>
      <c r="E23" s="360">
        <v>484.66049035000003</v>
      </c>
      <c r="F23" s="360">
        <v>159.73500200999999</v>
      </c>
      <c r="G23" s="360">
        <v>18138.653419370003</v>
      </c>
      <c r="H23" s="358"/>
      <c r="I23" s="361">
        <v>297.77476238999998</v>
      </c>
      <c r="J23" s="361">
        <v>17479.927269560001</v>
      </c>
      <c r="K23" s="361">
        <v>261.48277992999999</v>
      </c>
      <c r="L23" s="361">
        <v>211.00557481999999</v>
      </c>
      <c r="M23" s="361">
        <v>17516.219252020001</v>
      </c>
    </row>
    <row r="24" spans="2:13" s="170" customFormat="1" ht="15.75" customHeight="1" thickBot="1" x14ac:dyDescent="0.25">
      <c r="B24" s="194" t="s">
        <v>137</v>
      </c>
      <c r="C24" s="357">
        <v>0</v>
      </c>
      <c r="D24" s="360">
        <v>456.69230272000004</v>
      </c>
      <c r="E24" s="357">
        <v>0</v>
      </c>
      <c r="F24" s="357">
        <v>0</v>
      </c>
      <c r="G24" s="360">
        <v>456.69230272000004</v>
      </c>
      <c r="H24" s="358"/>
      <c r="I24" s="361">
        <v>0</v>
      </c>
      <c r="J24" s="361">
        <v>819.73531620000028</v>
      </c>
      <c r="K24" s="361">
        <v>0</v>
      </c>
      <c r="L24" s="361">
        <v>0</v>
      </c>
      <c r="M24" s="361">
        <v>819.73531620000028</v>
      </c>
    </row>
    <row r="25" spans="2:13" s="170" customFormat="1" ht="15.75" customHeight="1" x14ac:dyDescent="0.2">
      <c r="B25" s="178" t="s">
        <v>154</v>
      </c>
      <c r="C25" s="362">
        <v>0</v>
      </c>
      <c r="D25" s="363">
        <v>9766.7273739299999</v>
      </c>
      <c r="E25" s="362">
        <v>0</v>
      </c>
      <c r="F25" s="362">
        <v>0</v>
      </c>
      <c r="G25" s="363">
        <v>9766.7273739299999</v>
      </c>
      <c r="H25" s="358"/>
      <c r="I25" s="364">
        <v>0</v>
      </c>
      <c r="J25" s="364">
        <v>10207.732039459999</v>
      </c>
      <c r="K25" s="364">
        <v>0</v>
      </c>
      <c r="L25" s="364">
        <v>0</v>
      </c>
      <c r="M25" s="364">
        <v>10207.732039459999</v>
      </c>
    </row>
    <row r="26" spans="2:13" s="170" customFormat="1" ht="12.75" thickBot="1" x14ac:dyDescent="0.25">
      <c r="B26" s="181" t="s">
        <v>155</v>
      </c>
      <c r="C26" s="365">
        <v>6359.3339631200006</v>
      </c>
      <c r="D26" s="366">
        <v>535323.91221475997</v>
      </c>
      <c r="E26" s="366">
        <v>3580.3341411600004</v>
      </c>
      <c r="F26" s="366">
        <v>337.65941730000003</v>
      </c>
      <c r="G26" s="366">
        <v>538102.91133100004</v>
      </c>
      <c r="H26" s="367"/>
      <c r="I26" s="368">
        <v>7016.7739483600008</v>
      </c>
      <c r="J26" s="368">
        <v>538859.95919256995</v>
      </c>
      <c r="K26" s="368">
        <v>2940.26012365</v>
      </c>
      <c r="L26" s="368">
        <v>654.74760901000002</v>
      </c>
      <c r="M26" s="368">
        <v>542936.47301727999</v>
      </c>
    </row>
    <row r="27" spans="2:13" s="170" customFormat="1" ht="15.75" customHeight="1" thickTop="1" thickBot="1" x14ac:dyDescent="0.25">
      <c r="B27" s="182" t="s">
        <v>129</v>
      </c>
      <c r="C27" s="357">
        <v>0</v>
      </c>
      <c r="D27" s="360">
        <v>67204.839181310002</v>
      </c>
      <c r="E27" s="357">
        <v>0</v>
      </c>
      <c r="F27" s="357">
        <v>0</v>
      </c>
      <c r="G27" s="360">
        <v>67204.8391519</v>
      </c>
      <c r="H27" s="358"/>
      <c r="I27" s="361">
        <v>0</v>
      </c>
      <c r="J27" s="361">
        <v>76678.822831559999</v>
      </c>
      <c r="K27" s="361">
        <v>0</v>
      </c>
      <c r="L27" s="361">
        <v>0</v>
      </c>
      <c r="M27" s="361">
        <v>76678.822831559999</v>
      </c>
    </row>
    <row r="28" spans="2:13" s="170" customFormat="1" ht="15.75" customHeight="1" thickBot="1" x14ac:dyDescent="0.25">
      <c r="B28" s="183" t="s">
        <v>97</v>
      </c>
      <c r="C28" s="357">
        <v>0</v>
      </c>
      <c r="D28" s="360">
        <v>5.2422024</v>
      </c>
      <c r="E28" s="357">
        <v>0</v>
      </c>
      <c r="F28" s="357">
        <v>0</v>
      </c>
      <c r="G28" s="360">
        <v>5.2420533000000011</v>
      </c>
      <c r="H28" s="358"/>
      <c r="I28" s="361">
        <v>0</v>
      </c>
      <c r="J28" s="361">
        <v>5.2888794500000005</v>
      </c>
      <c r="K28" s="361">
        <v>0</v>
      </c>
      <c r="L28" s="361">
        <v>0</v>
      </c>
      <c r="M28" s="361">
        <v>5.2888794500000005</v>
      </c>
    </row>
    <row r="29" spans="2:13" s="170" customFormat="1" ht="15.75" customHeight="1" thickBot="1" x14ac:dyDescent="0.25">
      <c r="B29" s="183" t="s">
        <v>98</v>
      </c>
      <c r="C29" s="357">
        <v>0</v>
      </c>
      <c r="D29" s="360">
        <v>40.984101130000006</v>
      </c>
      <c r="E29" s="357">
        <v>0</v>
      </c>
      <c r="F29" s="357">
        <v>0</v>
      </c>
      <c r="G29" s="360">
        <v>40.984100980000001</v>
      </c>
      <c r="H29" s="358"/>
      <c r="I29" s="361">
        <v>0</v>
      </c>
      <c r="J29" s="361">
        <v>41.030643229999995</v>
      </c>
      <c r="K29" s="361">
        <v>0</v>
      </c>
      <c r="L29" s="361">
        <v>0</v>
      </c>
      <c r="M29" s="361">
        <v>41.030643229999995</v>
      </c>
    </row>
    <row r="30" spans="2:13" s="170" customFormat="1" ht="15.75" customHeight="1" thickBot="1" x14ac:dyDescent="0.25">
      <c r="B30" s="183" t="s">
        <v>99</v>
      </c>
      <c r="C30" s="357">
        <v>0</v>
      </c>
      <c r="D30" s="360">
        <v>1916.3389066</v>
      </c>
      <c r="E30" s="357">
        <v>0</v>
      </c>
      <c r="F30" s="357">
        <v>0</v>
      </c>
      <c r="G30" s="360">
        <v>1916.3389066</v>
      </c>
      <c r="H30" s="358"/>
      <c r="I30" s="361">
        <v>0</v>
      </c>
      <c r="J30" s="361">
        <v>1837.0883668399999</v>
      </c>
      <c r="K30" s="361">
        <v>0</v>
      </c>
      <c r="L30" s="361">
        <v>0</v>
      </c>
      <c r="M30" s="361">
        <v>1837.0883668399999</v>
      </c>
    </row>
    <row r="31" spans="2:13" s="170" customFormat="1" ht="15.75" customHeight="1" thickBot="1" x14ac:dyDescent="0.25">
      <c r="B31" s="183" t="s">
        <v>100</v>
      </c>
      <c r="C31" s="357">
        <v>0</v>
      </c>
      <c r="D31" s="357">
        <v>0</v>
      </c>
      <c r="E31" s="357">
        <v>0</v>
      </c>
      <c r="F31" s="357">
        <v>0</v>
      </c>
      <c r="G31" s="357">
        <v>0</v>
      </c>
      <c r="H31" s="358"/>
      <c r="I31" s="361">
        <v>0</v>
      </c>
      <c r="J31" s="361">
        <v>0</v>
      </c>
      <c r="K31" s="361">
        <v>0</v>
      </c>
      <c r="L31" s="361">
        <v>0</v>
      </c>
      <c r="M31" s="361">
        <v>0</v>
      </c>
    </row>
    <row r="32" spans="2:13" s="170" customFormat="1" ht="15.75" customHeight="1" thickBot="1" x14ac:dyDescent="0.25">
      <c r="B32" s="183" t="s">
        <v>94</v>
      </c>
      <c r="C32" s="357">
        <v>0</v>
      </c>
      <c r="D32" s="360">
        <v>10618.160964520001</v>
      </c>
      <c r="E32" s="338">
        <v>0</v>
      </c>
      <c r="F32" s="357">
        <v>0</v>
      </c>
      <c r="G32" s="360">
        <v>10618.14463363</v>
      </c>
      <c r="H32" s="358"/>
      <c r="I32" s="361">
        <v>0</v>
      </c>
      <c r="J32" s="361">
        <v>383.13519216000003</v>
      </c>
      <c r="K32" s="361">
        <v>0</v>
      </c>
      <c r="L32" s="361">
        <v>0</v>
      </c>
      <c r="M32" s="361">
        <v>383.13314145000004</v>
      </c>
    </row>
    <row r="33" spans="2:13" s="170" customFormat="1" ht="15.75" customHeight="1" thickBot="1" x14ac:dyDescent="0.25">
      <c r="B33" s="183" t="s">
        <v>101</v>
      </c>
      <c r="C33" s="357">
        <v>0</v>
      </c>
      <c r="D33" s="360">
        <v>20041.056107389999</v>
      </c>
      <c r="E33" s="360">
        <v>66.420037170000001</v>
      </c>
      <c r="F33" s="338">
        <v>-7.6324869</v>
      </c>
      <c r="G33" s="360">
        <v>19974.63607022</v>
      </c>
      <c r="H33" s="358"/>
      <c r="I33" s="361">
        <v>0</v>
      </c>
      <c r="J33" s="361">
        <v>22177.779983640001</v>
      </c>
      <c r="K33" s="361">
        <v>32.263261100000001</v>
      </c>
      <c r="L33" s="361">
        <v>7.3185537800000002</v>
      </c>
      <c r="M33" s="361">
        <v>22145.51672254</v>
      </c>
    </row>
    <row r="34" spans="2:13" s="170" customFormat="1" ht="15.75" customHeight="1" thickBot="1" x14ac:dyDescent="0.25">
      <c r="B34" s="184" t="s">
        <v>149</v>
      </c>
      <c r="C34" s="357">
        <v>0</v>
      </c>
      <c r="D34" s="360">
        <v>3599.1863298200005</v>
      </c>
      <c r="E34" s="360">
        <v>12.144666350000003</v>
      </c>
      <c r="F34" s="357">
        <v>0</v>
      </c>
      <c r="G34" s="360">
        <v>3587.0416634700005</v>
      </c>
      <c r="H34" s="358"/>
      <c r="I34" s="361">
        <v>0</v>
      </c>
      <c r="J34" s="361">
        <v>3492.1259593700001</v>
      </c>
      <c r="K34" s="361">
        <v>3.86500143</v>
      </c>
      <c r="L34" s="361">
        <v>0</v>
      </c>
      <c r="M34" s="361">
        <v>3488.2609579400005</v>
      </c>
    </row>
    <row r="35" spans="2:13" s="170" customFormat="1" ht="15.75" customHeight="1" thickBot="1" x14ac:dyDescent="0.25">
      <c r="B35" s="183" t="s">
        <v>115</v>
      </c>
      <c r="C35" s="357">
        <v>0</v>
      </c>
      <c r="D35" s="360">
        <v>34192.447351669995</v>
      </c>
      <c r="E35" s="360">
        <v>257.44480732</v>
      </c>
      <c r="F35" s="360">
        <v>88.457350769999991</v>
      </c>
      <c r="G35" s="360">
        <v>33935.002544349998</v>
      </c>
      <c r="H35" s="358"/>
      <c r="I35" s="361">
        <v>0</v>
      </c>
      <c r="J35" s="361">
        <v>34158.747035480003</v>
      </c>
      <c r="K35" s="361">
        <v>73.934293159999996</v>
      </c>
      <c r="L35" s="361">
        <v>57.097984679999996</v>
      </c>
      <c r="M35" s="361">
        <v>34084.812742319999</v>
      </c>
    </row>
    <row r="36" spans="2:13" s="170" customFormat="1" ht="15.75" customHeight="1" thickBot="1" x14ac:dyDescent="0.25">
      <c r="B36" s="184" t="s">
        <v>149</v>
      </c>
      <c r="C36" s="357">
        <v>0</v>
      </c>
      <c r="D36" s="360">
        <v>2388.4935863800001</v>
      </c>
      <c r="E36" s="360">
        <v>5.0248441900000005</v>
      </c>
      <c r="F36" s="357">
        <v>0</v>
      </c>
      <c r="G36" s="360">
        <v>2383.4687421899998</v>
      </c>
      <c r="H36" s="358"/>
      <c r="I36" s="361">
        <v>0</v>
      </c>
      <c r="J36" s="361">
        <v>2302.7441943600002</v>
      </c>
      <c r="K36" s="361">
        <v>2.5118172799999998</v>
      </c>
      <c r="L36" s="361">
        <v>0</v>
      </c>
      <c r="M36" s="361">
        <v>2300.2323770799999</v>
      </c>
    </row>
    <row r="37" spans="2:13" s="170" customFormat="1" ht="15.75" customHeight="1" thickBot="1" x14ac:dyDescent="0.25">
      <c r="B37" s="183" t="s">
        <v>103</v>
      </c>
      <c r="C37" s="357">
        <v>0</v>
      </c>
      <c r="D37" s="360">
        <v>4647.0251892899996</v>
      </c>
      <c r="E37" s="360">
        <v>30.764594779999999</v>
      </c>
      <c r="F37" s="360">
        <v>0.79501167000000006</v>
      </c>
      <c r="G37" s="360">
        <v>4616.2605945100004</v>
      </c>
      <c r="H37" s="358"/>
      <c r="I37" s="361">
        <v>0</v>
      </c>
      <c r="J37" s="361">
        <v>4908.4722922700003</v>
      </c>
      <c r="K37" s="361">
        <v>23.233590399999997</v>
      </c>
      <c r="L37" s="361">
        <v>3.0498287599999996</v>
      </c>
      <c r="M37" s="361">
        <v>4885.238701870001</v>
      </c>
    </row>
    <row r="38" spans="2:13" s="170" customFormat="1" ht="15.75" customHeight="1" thickBot="1" x14ac:dyDescent="0.25">
      <c r="B38" s="184" t="s">
        <v>149</v>
      </c>
      <c r="C38" s="357">
        <v>0</v>
      </c>
      <c r="D38" s="360">
        <v>2.98542285</v>
      </c>
      <c r="E38" s="357">
        <v>0</v>
      </c>
      <c r="F38" s="357">
        <v>0</v>
      </c>
      <c r="G38" s="360">
        <v>2.83366798</v>
      </c>
      <c r="H38" s="358"/>
      <c r="I38" s="361">
        <v>0</v>
      </c>
      <c r="J38" s="361">
        <v>7.5907280699999999</v>
      </c>
      <c r="K38" s="361">
        <v>0</v>
      </c>
      <c r="L38" s="361">
        <v>0</v>
      </c>
      <c r="M38" s="361">
        <v>7.5791598200000001</v>
      </c>
    </row>
    <row r="39" spans="2:13" s="170" customFormat="1" ht="15.75" customHeight="1" thickBot="1" x14ac:dyDescent="0.25">
      <c r="B39" s="183" t="s">
        <v>104</v>
      </c>
      <c r="C39" s="360">
        <v>991.87142561999997</v>
      </c>
      <c r="D39" s="357">
        <v>0</v>
      </c>
      <c r="E39" s="360">
        <v>270.72682683000005</v>
      </c>
      <c r="F39" s="360">
        <v>11.253395959999999</v>
      </c>
      <c r="G39" s="360">
        <v>721.14459878999992</v>
      </c>
      <c r="H39" s="358"/>
      <c r="I39" s="361">
        <v>1031.1871444199999</v>
      </c>
      <c r="J39" s="361">
        <v>0</v>
      </c>
      <c r="K39" s="361">
        <v>329.88717330000003</v>
      </c>
      <c r="L39" s="361">
        <v>59.853419639999998</v>
      </c>
      <c r="M39" s="361">
        <v>701.2999711199999</v>
      </c>
    </row>
    <row r="40" spans="2:13" s="170" customFormat="1" ht="15.75" customHeight="1" thickBot="1" x14ac:dyDescent="0.25">
      <c r="B40" s="183" t="s">
        <v>139</v>
      </c>
      <c r="C40" s="357">
        <v>0</v>
      </c>
      <c r="D40" s="357">
        <v>0</v>
      </c>
      <c r="E40" s="357">
        <v>0</v>
      </c>
      <c r="F40" s="357">
        <v>0</v>
      </c>
      <c r="G40" s="357">
        <v>0</v>
      </c>
      <c r="H40" s="358"/>
      <c r="I40" s="361">
        <v>0</v>
      </c>
      <c r="J40" s="361">
        <v>0</v>
      </c>
      <c r="K40" s="361">
        <v>0</v>
      </c>
      <c r="L40" s="361">
        <v>0</v>
      </c>
      <c r="M40" s="361">
        <v>0</v>
      </c>
    </row>
    <row r="41" spans="2:13" s="170" customFormat="1" ht="15.75" customHeight="1" thickBot="1" x14ac:dyDescent="0.25">
      <c r="B41" s="183" t="s">
        <v>116</v>
      </c>
      <c r="C41" s="357">
        <v>0</v>
      </c>
      <c r="D41" s="357">
        <v>0</v>
      </c>
      <c r="E41" s="357">
        <v>0</v>
      </c>
      <c r="F41" s="357">
        <v>0</v>
      </c>
      <c r="G41" s="357">
        <v>0</v>
      </c>
      <c r="H41" s="358"/>
      <c r="I41" s="361">
        <v>0</v>
      </c>
      <c r="J41" s="361">
        <v>0</v>
      </c>
      <c r="K41" s="361">
        <v>0</v>
      </c>
      <c r="L41" s="361">
        <v>0</v>
      </c>
      <c r="M41" s="361">
        <v>0</v>
      </c>
    </row>
    <row r="42" spans="2:13" s="170" customFormat="1" ht="24.75" thickBot="1" x14ac:dyDescent="0.25">
      <c r="B42" s="183" t="s">
        <v>156</v>
      </c>
      <c r="C42" s="357">
        <v>0</v>
      </c>
      <c r="D42" s="357">
        <v>0</v>
      </c>
      <c r="E42" s="357">
        <v>0</v>
      </c>
      <c r="F42" s="357">
        <v>0</v>
      </c>
      <c r="G42" s="357">
        <v>0</v>
      </c>
      <c r="H42" s="358"/>
      <c r="I42" s="361">
        <v>0</v>
      </c>
      <c r="J42" s="361">
        <v>0</v>
      </c>
      <c r="K42" s="361">
        <v>0</v>
      </c>
      <c r="L42" s="361">
        <v>0</v>
      </c>
      <c r="M42" s="361">
        <v>0</v>
      </c>
    </row>
    <row r="43" spans="2:13" s="170" customFormat="1" ht="15.75" customHeight="1" thickBot="1" x14ac:dyDescent="0.25">
      <c r="B43" s="183" t="s">
        <v>157</v>
      </c>
      <c r="C43" s="357">
        <v>0</v>
      </c>
      <c r="D43" s="357">
        <v>0</v>
      </c>
      <c r="E43" s="357">
        <v>0</v>
      </c>
      <c r="F43" s="357">
        <v>0</v>
      </c>
      <c r="G43" s="357">
        <v>0</v>
      </c>
      <c r="H43" s="358"/>
      <c r="I43" s="361">
        <v>0</v>
      </c>
      <c r="J43" s="361">
        <v>277.92</v>
      </c>
      <c r="K43" s="361">
        <v>0</v>
      </c>
      <c r="L43" s="361">
        <v>0</v>
      </c>
      <c r="M43" s="361">
        <v>277.92</v>
      </c>
    </row>
    <row r="44" spans="2:13" s="170" customFormat="1" ht="15.75" customHeight="1" thickBot="1" x14ac:dyDescent="0.25">
      <c r="B44" s="183" t="s">
        <v>117</v>
      </c>
      <c r="C44" s="369">
        <v>0</v>
      </c>
      <c r="D44" s="369">
        <v>0</v>
      </c>
      <c r="E44" s="369">
        <v>0</v>
      </c>
      <c r="F44" s="369">
        <v>0</v>
      </c>
      <c r="G44" s="369">
        <v>0</v>
      </c>
      <c r="H44" s="358"/>
      <c r="I44" s="361">
        <v>0</v>
      </c>
      <c r="J44" s="361">
        <v>0</v>
      </c>
      <c r="K44" s="361">
        <v>0</v>
      </c>
      <c r="L44" s="361">
        <v>0</v>
      </c>
      <c r="M44" s="361">
        <v>0</v>
      </c>
    </row>
    <row r="45" spans="2:13" s="170" customFormat="1" ht="15.75" customHeight="1" x14ac:dyDescent="0.2">
      <c r="B45" s="182" t="s">
        <v>158</v>
      </c>
      <c r="C45" s="370">
        <v>0</v>
      </c>
      <c r="D45" s="363">
        <v>7754.7131156999994</v>
      </c>
      <c r="E45" s="370">
        <v>0</v>
      </c>
      <c r="F45" s="370">
        <v>0</v>
      </c>
      <c r="G45" s="363">
        <v>7754.7131156999994</v>
      </c>
      <c r="H45" s="358"/>
      <c r="I45" s="364">
        <v>0</v>
      </c>
      <c r="J45" s="364">
        <v>3101.4933280199998</v>
      </c>
      <c r="K45" s="364">
        <v>0</v>
      </c>
      <c r="L45" s="364">
        <v>0</v>
      </c>
      <c r="M45" s="364">
        <v>3101.4933280199998</v>
      </c>
    </row>
    <row r="46" spans="2:13" s="170" customFormat="1" ht="12.75" thickBot="1" x14ac:dyDescent="0.25">
      <c r="B46" s="181" t="s">
        <v>159</v>
      </c>
      <c r="C46" s="365">
        <v>991.87142561999997</v>
      </c>
      <c r="D46" s="395">
        <v>146418.80712001005</v>
      </c>
      <c r="E46" s="365">
        <v>625.37277564999999</v>
      </c>
      <c r="F46" s="365">
        <v>91.874532719999991</v>
      </c>
      <c r="G46" s="395">
        <v>146785.30576998004</v>
      </c>
      <c r="H46" s="367"/>
      <c r="I46" s="368">
        <v>1031.1871444199999</v>
      </c>
      <c r="J46" s="368">
        <v>143569.77855264995</v>
      </c>
      <c r="K46" s="368">
        <v>459.32036866999999</v>
      </c>
      <c r="L46" s="368">
        <v>127.32070288</v>
      </c>
      <c r="M46" s="368">
        <v>144141.64532839996</v>
      </c>
    </row>
    <row r="47" spans="2:13" s="170" customFormat="1" ht="13.5" thickTop="1" thickBot="1" x14ac:dyDescent="0.25">
      <c r="B47" s="185" t="s">
        <v>84</v>
      </c>
      <c r="C47" s="365">
        <v>7351.2053887400007</v>
      </c>
      <c r="D47" s="395">
        <v>681742.71933476999</v>
      </c>
      <c r="E47" s="365">
        <v>4205.7069168100006</v>
      </c>
      <c r="F47" s="365">
        <v>429.53395001999996</v>
      </c>
      <c r="G47" s="395">
        <v>684888.21710097999</v>
      </c>
      <c r="H47" s="367"/>
      <c r="I47" s="371">
        <v>8047.9610927800004</v>
      </c>
      <c r="J47" s="371">
        <v>682429.73774521996</v>
      </c>
      <c r="K47" s="371">
        <v>3399.5804923200003</v>
      </c>
      <c r="L47" s="371">
        <v>782.0683118899999</v>
      </c>
      <c r="M47" s="371">
        <v>687078.11834568006</v>
      </c>
    </row>
    <row r="48" spans="2:13" s="170" customFormat="1" ht="12.75" thickTop="1" x14ac:dyDescent="0.2">
      <c r="B48" s="207"/>
      <c r="C48" s="208"/>
      <c r="D48" s="208"/>
      <c r="E48" s="208"/>
      <c r="F48" s="208"/>
      <c r="G48" s="208"/>
      <c r="H48" s="208"/>
    </row>
    <row r="49" spans="2:14" s="170" customFormat="1" ht="15.75" x14ac:dyDescent="0.2">
      <c r="B49" s="149" t="s">
        <v>251</v>
      </c>
      <c r="C49" s="187"/>
      <c r="D49" s="187"/>
      <c r="E49" s="187"/>
      <c r="F49" s="187"/>
      <c r="G49" s="187"/>
    </row>
    <row r="50" spans="2:14" s="170" customFormat="1" ht="15.75" x14ac:dyDescent="0.25">
      <c r="B50" s="186"/>
      <c r="C50" s="445" t="s">
        <v>221</v>
      </c>
      <c r="D50" s="445"/>
      <c r="E50" s="445"/>
      <c r="F50" s="445"/>
      <c r="G50" s="445"/>
      <c r="H50" s="445"/>
      <c r="I50" s="445"/>
      <c r="J50" s="445"/>
      <c r="K50" s="445"/>
      <c r="L50" s="445"/>
      <c r="M50" s="445"/>
    </row>
    <row r="51" spans="2:14" s="170" customFormat="1" ht="15" customHeight="1" x14ac:dyDescent="0.2">
      <c r="B51" s="188"/>
      <c r="C51" s="446" t="s">
        <v>198</v>
      </c>
      <c r="D51" s="447"/>
      <c r="E51" s="447"/>
      <c r="F51" s="447"/>
      <c r="G51" s="447"/>
      <c r="H51" s="257"/>
      <c r="I51" s="448" t="s">
        <v>199</v>
      </c>
      <c r="J51" s="448"/>
      <c r="K51" s="448"/>
      <c r="L51" s="448"/>
      <c r="M51" s="448"/>
      <c r="N51" s="333"/>
    </row>
    <row r="52" spans="2:14" s="170" customFormat="1" ht="12" x14ac:dyDescent="0.2">
      <c r="B52" s="174"/>
      <c r="C52" s="174"/>
      <c r="D52" s="174"/>
      <c r="E52" s="174"/>
      <c r="F52" s="174"/>
      <c r="G52" s="174"/>
      <c r="H52" s="174"/>
      <c r="I52" s="216"/>
      <c r="J52" s="216"/>
      <c r="K52" s="216"/>
      <c r="L52" s="216"/>
      <c r="M52" s="216"/>
      <c r="N52" s="216"/>
    </row>
    <row r="53" spans="2:14" s="170" customFormat="1" ht="12" customHeight="1" x14ac:dyDescent="0.2">
      <c r="B53" s="175"/>
      <c r="C53" s="451" t="s">
        <v>143</v>
      </c>
      <c r="D53" s="451"/>
      <c r="E53" s="449" t="s">
        <v>268</v>
      </c>
      <c r="F53" s="449" t="s">
        <v>163</v>
      </c>
      <c r="G53" s="449" t="s">
        <v>145</v>
      </c>
      <c r="H53" s="388"/>
      <c r="I53" s="452" t="s">
        <v>143</v>
      </c>
      <c r="J53" s="452"/>
      <c r="K53" s="442" t="s">
        <v>144</v>
      </c>
      <c r="L53" s="442" t="s">
        <v>163</v>
      </c>
      <c r="M53" s="442" t="s">
        <v>145</v>
      </c>
    </row>
    <row r="54" spans="2:14" s="170" customFormat="1" ht="50.25" customHeight="1" x14ac:dyDescent="0.2">
      <c r="B54" s="176"/>
      <c r="C54" s="177" t="s">
        <v>146</v>
      </c>
      <c r="D54" s="177" t="s">
        <v>147</v>
      </c>
      <c r="E54" s="450"/>
      <c r="F54" s="450"/>
      <c r="G54" s="450"/>
      <c r="H54" s="388"/>
      <c r="I54" s="217" t="s">
        <v>146</v>
      </c>
      <c r="J54" s="217" t="s">
        <v>147</v>
      </c>
      <c r="K54" s="443"/>
      <c r="L54" s="443"/>
      <c r="M54" s="443"/>
    </row>
    <row r="55" spans="2:14" s="170" customFormat="1" ht="15.75" customHeight="1" thickBot="1" x14ac:dyDescent="0.25">
      <c r="B55" s="178" t="s">
        <v>129</v>
      </c>
      <c r="C55" s="355">
        <v>0</v>
      </c>
      <c r="D55" s="355">
        <v>0</v>
      </c>
      <c r="E55" s="355">
        <v>0</v>
      </c>
      <c r="F55" s="355">
        <v>0</v>
      </c>
      <c r="G55" s="355">
        <v>0</v>
      </c>
      <c r="H55" s="358"/>
      <c r="I55" s="372">
        <v>0</v>
      </c>
      <c r="J55" s="372">
        <v>0</v>
      </c>
      <c r="K55" s="372">
        <v>0</v>
      </c>
      <c r="L55" s="372">
        <v>0</v>
      </c>
      <c r="M55" s="372">
        <v>0</v>
      </c>
    </row>
    <row r="56" spans="2:14" s="170" customFormat="1" ht="15.75" customHeight="1" thickBot="1" x14ac:dyDescent="0.25">
      <c r="B56" s="180" t="s">
        <v>94</v>
      </c>
      <c r="C56" s="103">
        <v>0</v>
      </c>
      <c r="D56" s="103">
        <v>849.91798555999992</v>
      </c>
      <c r="E56" s="103">
        <v>0</v>
      </c>
      <c r="F56" s="103">
        <v>0</v>
      </c>
      <c r="G56" s="103">
        <v>849.91399668999998</v>
      </c>
      <c r="H56" s="358"/>
      <c r="I56" s="135">
        <v>0</v>
      </c>
      <c r="J56" s="135">
        <v>761.13001324000004</v>
      </c>
      <c r="K56" s="135">
        <v>0</v>
      </c>
      <c r="L56" s="135">
        <v>0</v>
      </c>
      <c r="M56" s="135">
        <v>761.13001324000004</v>
      </c>
    </row>
    <row r="57" spans="2:14" s="170" customFormat="1" ht="15.75" customHeight="1" thickBot="1" x14ac:dyDescent="0.25">
      <c r="B57" s="194" t="s">
        <v>101</v>
      </c>
      <c r="C57" s="103">
        <v>547.64199225000004</v>
      </c>
      <c r="D57" s="103">
        <v>8523.8980611200004</v>
      </c>
      <c r="E57" s="103">
        <v>285.16326799000001</v>
      </c>
      <c r="F57" s="103">
        <v>-4.40012866</v>
      </c>
      <c r="G57" s="103">
        <v>8786.3767853800018</v>
      </c>
      <c r="H57" s="358"/>
      <c r="I57" s="135">
        <v>686.67842416999997</v>
      </c>
      <c r="J57" s="135">
        <v>9097.2385700300001</v>
      </c>
      <c r="K57" s="135">
        <v>219.10200578000001</v>
      </c>
      <c r="L57" s="135">
        <v>-22.066377609999993</v>
      </c>
      <c r="M57" s="135">
        <v>9564.8149884199993</v>
      </c>
    </row>
    <row r="58" spans="2:14" s="170" customFormat="1" ht="15.75" customHeight="1" thickBot="1" x14ac:dyDescent="0.25">
      <c r="B58" s="196" t="s">
        <v>148</v>
      </c>
      <c r="C58" s="103">
        <v>159.63837233000001</v>
      </c>
      <c r="D58" s="103">
        <v>2249.5906473600003</v>
      </c>
      <c r="E58" s="103">
        <v>76.229870769999991</v>
      </c>
      <c r="F58" s="103">
        <v>-4.4224430999999997</v>
      </c>
      <c r="G58" s="103">
        <v>2332.9991489200002</v>
      </c>
      <c r="H58" s="358"/>
      <c r="I58" s="135">
        <v>269.19072514999999</v>
      </c>
      <c r="J58" s="135">
        <v>2513.7322274399999</v>
      </c>
      <c r="K58" s="135">
        <v>68.024313459999988</v>
      </c>
      <c r="L58" s="135">
        <v>-5.6884643499999994</v>
      </c>
      <c r="M58" s="135">
        <v>2714.89863913</v>
      </c>
    </row>
    <row r="59" spans="2:14" s="170" customFormat="1" ht="15.75" customHeight="1" thickBot="1" x14ac:dyDescent="0.25">
      <c r="B59" s="196" t="s">
        <v>149</v>
      </c>
      <c r="C59" s="103">
        <v>53.949425329999997</v>
      </c>
      <c r="D59" s="103">
        <v>1606.16523192</v>
      </c>
      <c r="E59" s="103">
        <v>38.506973789999996</v>
      </c>
      <c r="F59" s="103">
        <v>-4.468324</v>
      </c>
      <c r="G59" s="103">
        <v>1621.6076834600001</v>
      </c>
      <c r="H59" s="358"/>
      <c r="I59" s="135">
        <v>97.453895110000005</v>
      </c>
      <c r="J59" s="135">
        <v>1774.9123943200002</v>
      </c>
      <c r="K59" s="135">
        <v>31.40571941</v>
      </c>
      <c r="L59" s="135">
        <v>-12.773197400000001</v>
      </c>
      <c r="M59" s="135">
        <v>1840.96057002</v>
      </c>
    </row>
    <row r="60" spans="2:14" s="170" customFormat="1" ht="15.75" customHeight="1" thickBot="1" x14ac:dyDescent="0.25">
      <c r="B60" s="194" t="s">
        <v>115</v>
      </c>
      <c r="C60" s="103">
        <v>3293.0974532199998</v>
      </c>
      <c r="D60" s="103">
        <v>279412.94859256007</v>
      </c>
      <c r="E60" s="103">
        <v>1663.5570954699999</v>
      </c>
      <c r="F60" s="103">
        <v>107.91067513000002</v>
      </c>
      <c r="G60" s="103">
        <v>281042.48824459012</v>
      </c>
      <c r="H60" s="358"/>
      <c r="I60" s="135">
        <v>3713.3618299600003</v>
      </c>
      <c r="J60" s="135">
        <v>279854.36444496998</v>
      </c>
      <c r="K60" s="135">
        <v>1555.6618143199998</v>
      </c>
      <c r="L60" s="135">
        <v>175.09899184</v>
      </c>
      <c r="M60" s="135">
        <v>282012.06446060998</v>
      </c>
    </row>
    <row r="61" spans="2:14" s="170" customFormat="1" ht="15.75" customHeight="1" thickBot="1" x14ac:dyDescent="0.25">
      <c r="B61" s="196" t="s">
        <v>132</v>
      </c>
      <c r="C61" s="103">
        <v>3032.76222719</v>
      </c>
      <c r="D61" s="103">
        <v>248025.57593081001</v>
      </c>
      <c r="E61" s="103">
        <v>1310.6421110699998</v>
      </c>
      <c r="F61" s="103">
        <v>19.625704689999999</v>
      </c>
      <c r="G61" s="103">
        <v>249747.69534121</v>
      </c>
      <c r="H61" s="358"/>
      <c r="I61" s="135">
        <v>3434.9928080300001</v>
      </c>
      <c r="J61" s="135">
        <v>249239.63108107998</v>
      </c>
      <c r="K61" s="135">
        <v>1379.6429840200001</v>
      </c>
      <c r="L61" s="135">
        <v>-15.75395857</v>
      </c>
      <c r="M61" s="135">
        <v>251294.98090508999</v>
      </c>
    </row>
    <row r="62" spans="2:14" s="170" customFormat="1" ht="15.75" customHeight="1" thickBot="1" x14ac:dyDescent="0.25">
      <c r="B62" s="197" t="s">
        <v>150</v>
      </c>
      <c r="C62" s="103">
        <v>0</v>
      </c>
      <c r="D62" s="103">
        <v>0</v>
      </c>
      <c r="E62" s="103">
        <v>0</v>
      </c>
      <c r="F62" s="103">
        <v>0</v>
      </c>
      <c r="G62" s="103">
        <v>0</v>
      </c>
      <c r="H62" s="358"/>
      <c r="I62" s="135">
        <v>0</v>
      </c>
      <c r="J62" s="135">
        <v>0</v>
      </c>
      <c r="K62" s="135">
        <v>0</v>
      </c>
      <c r="L62" s="135">
        <v>0</v>
      </c>
      <c r="M62" s="135">
        <v>0</v>
      </c>
    </row>
    <row r="63" spans="2:14" s="170" customFormat="1" ht="15.75" customHeight="1" thickBot="1" x14ac:dyDescent="0.25">
      <c r="B63" s="197" t="s">
        <v>151</v>
      </c>
      <c r="C63" s="103">
        <v>3032.76222719</v>
      </c>
      <c r="D63" s="103">
        <v>248025.57593081001</v>
      </c>
      <c r="E63" s="103">
        <v>1310.6421110699998</v>
      </c>
      <c r="F63" s="103">
        <v>19.644415649999999</v>
      </c>
      <c r="G63" s="103">
        <v>249747.69534121</v>
      </c>
      <c r="H63" s="358"/>
      <c r="I63" s="135">
        <v>3434.9928080300001</v>
      </c>
      <c r="J63" s="135">
        <v>249239.63108107998</v>
      </c>
      <c r="K63" s="135">
        <v>1379.6429840200001</v>
      </c>
      <c r="L63" s="135">
        <v>-15.75395857</v>
      </c>
      <c r="M63" s="135">
        <v>251294.98090508999</v>
      </c>
    </row>
    <row r="64" spans="2:14" s="170" customFormat="1" ht="15.75" customHeight="1" thickBot="1" x14ac:dyDescent="0.25">
      <c r="B64" s="196" t="s">
        <v>152</v>
      </c>
      <c r="C64" s="103">
        <v>205.33321533</v>
      </c>
      <c r="D64" s="103">
        <v>28001.179029649997</v>
      </c>
      <c r="E64" s="103">
        <v>256.96172254999999</v>
      </c>
      <c r="F64" s="103">
        <v>41.734086599999998</v>
      </c>
      <c r="G64" s="103">
        <v>27949.55052243</v>
      </c>
      <c r="H64" s="358"/>
      <c r="I64" s="135">
        <v>221.69570866999999</v>
      </c>
      <c r="J64" s="135">
        <v>27357.03056109</v>
      </c>
      <c r="K64" s="135">
        <v>137.87283103000001</v>
      </c>
      <c r="L64" s="135">
        <v>164.56460791999999</v>
      </c>
      <c r="M64" s="135">
        <v>27440.853438729999</v>
      </c>
    </row>
    <row r="65" spans="2:13" s="170" customFormat="1" ht="15.75" customHeight="1" thickBot="1" x14ac:dyDescent="0.25">
      <c r="B65" s="196" t="s">
        <v>153</v>
      </c>
      <c r="C65" s="103">
        <v>55.0020107</v>
      </c>
      <c r="D65" s="103">
        <v>3386.1936321000003</v>
      </c>
      <c r="E65" s="103">
        <v>95.95326184999999</v>
      </c>
      <c r="F65" s="103">
        <v>46.550883840000004</v>
      </c>
      <c r="G65" s="103">
        <v>3345.2423809500001</v>
      </c>
      <c r="H65" s="358"/>
      <c r="I65" s="135">
        <v>56.67331326</v>
      </c>
      <c r="J65" s="135">
        <v>3257.7028027999995</v>
      </c>
      <c r="K65" s="135">
        <v>38.145999270000004</v>
      </c>
      <c r="L65" s="135">
        <v>26.288342489999998</v>
      </c>
      <c r="M65" s="135">
        <v>3276.23011679</v>
      </c>
    </row>
    <row r="66" spans="2:13" s="170" customFormat="1" ht="15.75" customHeight="1" thickBot="1" x14ac:dyDescent="0.25">
      <c r="B66" s="197" t="s">
        <v>150</v>
      </c>
      <c r="C66" s="103">
        <v>0</v>
      </c>
      <c r="D66" s="103">
        <v>0</v>
      </c>
      <c r="E66" s="103">
        <v>0</v>
      </c>
      <c r="F66" s="103">
        <v>0</v>
      </c>
      <c r="G66" s="103">
        <v>0</v>
      </c>
      <c r="H66" s="358"/>
      <c r="I66" s="135">
        <v>0</v>
      </c>
      <c r="J66" s="135">
        <v>0</v>
      </c>
      <c r="K66" s="135">
        <v>0</v>
      </c>
      <c r="L66" s="135">
        <v>0</v>
      </c>
      <c r="M66" s="135">
        <v>0</v>
      </c>
    </row>
    <row r="67" spans="2:13" s="170" customFormat="1" ht="15.75" customHeight="1" thickBot="1" x14ac:dyDescent="0.25">
      <c r="B67" s="197" t="s">
        <v>151</v>
      </c>
      <c r="C67" s="103">
        <v>55.0020107</v>
      </c>
      <c r="D67" s="103">
        <v>3386.1936321000003</v>
      </c>
      <c r="E67" s="103">
        <v>95.95326184999999</v>
      </c>
      <c r="F67" s="103">
        <v>46.550883840000004</v>
      </c>
      <c r="G67" s="103">
        <v>3345.2423809500001</v>
      </c>
      <c r="H67" s="358"/>
      <c r="I67" s="135">
        <v>56.67331326</v>
      </c>
      <c r="J67" s="135">
        <v>3257.7028027999995</v>
      </c>
      <c r="K67" s="135">
        <v>38.145999270000004</v>
      </c>
      <c r="L67" s="135">
        <v>26.288342489999998</v>
      </c>
      <c r="M67" s="135">
        <v>3276.23011679</v>
      </c>
    </row>
    <row r="68" spans="2:13" s="170" customFormat="1" ht="15.75" customHeight="1" thickBot="1" x14ac:dyDescent="0.25">
      <c r="B68" s="194" t="s">
        <v>137</v>
      </c>
      <c r="C68" s="103">
        <v>0</v>
      </c>
      <c r="D68" s="103">
        <v>83.379968540000007</v>
      </c>
      <c r="E68" s="103">
        <v>0</v>
      </c>
      <c r="F68" s="103">
        <v>0</v>
      </c>
      <c r="G68" s="103">
        <v>83.379968540000007</v>
      </c>
      <c r="H68" s="358"/>
      <c r="I68" s="135">
        <v>0</v>
      </c>
      <c r="J68" s="135">
        <v>27.542263640000002</v>
      </c>
      <c r="K68" s="135">
        <v>0</v>
      </c>
      <c r="L68" s="135">
        <v>0</v>
      </c>
      <c r="M68" s="135">
        <v>27.542263640000002</v>
      </c>
    </row>
    <row r="69" spans="2:13" s="170" customFormat="1" ht="15.75" customHeight="1" x14ac:dyDescent="0.2">
      <c r="B69" s="178" t="s">
        <v>154</v>
      </c>
      <c r="C69" s="376">
        <v>0</v>
      </c>
      <c r="D69" s="376">
        <v>3146.6518308200002</v>
      </c>
      <c r="E69" s="376">
        <v>0</v>
      </c>
      <c r="F69" s="376">
        <v>0</v>
      </c>
      <c r="G69" s="376">
        <v>3146.6518308200002</v>
      </c>
      <c r="H69" s="358"/>
      <c r="I69" s="353">
        <v>0</v>
      </c>
      <c r="J69" s="353">
        <v>3368.7483040700004</v>
      </c>
      <c r="K69" s="353">
        <v>0</v>
      </c>
      <c r="L69" s="353">
        <v>0</v>
      </c>
      <c r="M69" s="353">
        <v>3368.7483040700004</v>
      </c>
    </row>
    <row r="70" spans="2:13" s="170" customFormat="1" ht="12.75" thickBot="1" x14ac:dyDescent="0.25">
      <c r="B70" s="181" t="s">
        <v>155</v>
      </c>
      <c r="C70" s="375">
        <v>3840.7394454699997</v>
      </c>
      <c r="D70" s="375">
        <v>292016.87141571002</v>
      </c>
      <c r="E70" s="375">
        <v>1948.7243523299999</v>
      </c>
      <c r="F70" s="375">
        <v>102.51054647000001</v>
      </c>
      <c r="G70" s="375">
        <v>293908.88580312999</v>
      </c>
      <c r="H70" s="367"/>
      <c r="I70" s="368">
        <v>4400.04025413</v>
      </c>
      <c r="J70" s="368">
        <v>293109.09747717</v>
      </c>
      <c r="K70" s="368">
        <v>1774.7638201</v>
      </c>
      <c r="L70" s="368">
        <v>153.03261423000001</v>
      </c>
      <c r="M70" s="368">
        <v>295734.37391120003</v>
      </c>
    </row>
    <row r="71" spans="2:13" s="170" customFormat="1" ht="15.75" customHeight="1" thickTop="1" thickBot="1" x14ac:dyDescent="0.25">
      <c r="B71" s="182" t="s">
        <v>129</v>
      </c>
      <c r="C71" s="103">
        <v>0</v>
      </c>
      <c r="D71" s="103">
        <v>178.90608968000001</v>
      </c>
      <c r="E71" s="103">
        <v>0</v>
      </c>
      <c r="F71" s="103">
        <v>0</v>
      </c>
      <c r="G71" s="103">
        <v>178.90608968000001</v>
      </c>
      <c r="H71" s="358"/>
      <c r="I71" s="354">
        <v>0</v>
      </c>
      <c r="J71" s="354">
        <v>183.37746329000001</v>
      </c>
      <c r="K71" s="354">
        <v>0</v>
      </c>
      <c r="L71" s="354">
        <v>0</v>
      </c>
      <c r="M71" s="354">
        <v>183.37746329000001</v>
      </c>
    </row>
    <row r="72" spans="2:13" s="170" customFormat="1" ht="15.75" customHeight="1" thickBot="1" x14ac:dyDescent="0.25">
      <c r="B72" s="183" t="s">
        <v>97</v>
      </c>
      <c r="C72" s="103">
        <v>0</v>
      </c>
      <c r="D72" s="103">
        <v>5.2422024</v>
      </c>
      <c r="E72" s="103">
        <v>0</v>
      </c>
      <c r="F72" s="103" t="s">
        <v>61</v>
      </c>
      <c r="G72" s="103">
        <v>5.2420533000000011</v>
      </c>
      <c r="H72" s="358"/>
      <c r="I72" s="135">
        <v>0</v>
      </c>
      <c r="J72" s="135">
        <v>5.2888794500000005</v>
      </c>
      <c r="K72" s="135">
        <v>0</v>
      </c>
      <c r="L72" s="135">
        <v>0</v>
      </c>
      <c r="M72" s="135">
        <v>5.2888794500000005</v>
      </c>
    </row>
    <row r="73" spans="2:13" s="170" customFormat="1" ht="15.75" customHeight="1" thickBot="1" x14ac:dyDescent="0.25">
      <c r="B73" s="183" t="s">
        <v>98</v>
      </c>
      <c r="C73" s="103">
        <v>0</v>
      </c>
      <c r="D73" s="103">
        <v>40.984101130000006</v>
      </c>
      <c r="E73" s="103">
        <v>0</v>
      </c>
      <c r="F73" s="103">
        <v>0</v>
      </c>
      <c r="G73" s="103">
        <v>40.984100980000001</v>
      </c>
      <c r="H73" s="358"/>
      <c r="I73" s="135">
        <v>0</v>
      </c>
      <c r="J73" s="135">
        <v>41.030643229999995</v>
      </c>
      <c r="K73" s="135">
        <v>0</v>
      </c>
      <c r="L73" s="135">
        <v>0</v>
      </c>
      <c r="M73" s="135">
        <v>41.030643229999995</v>
      </c>
    </row>
    <row r="74" spans="2:13" s="170" customFormat="1" ht="15.75" customHeight="1" thickBot="1" x14ac:dyDescent="0.25">
      <c r="B74" s="183" t="s">
        <v>99</v>
      </c>
      <c r="C74" s="103">
        <v>0</v>
      </c>
      <c r="D74" s="103">
        <v>56.43166532</v>
      </c>
      <c r="E74" s="103">
        <v>0</v>
      </c>
      <c r="F74" s="103">
        <v>0</v>
      </c>
      <c r="G74" s="103">
        <v>56.43166532</v>
      </c>
      <c r="H74" s="358"/>
      <c r="I74" s="135">
        <v>0</v>
      </c>
      <c r="J74" s="135">
        <v>59.144166670000004</v>
      </c>
      <c r="K74" s="135">
        <v>0</v>
      </c>
      <c r="L74" s="135">
        <v>0</v>
      </c>
      <c r="M74" s="135">
        <v>59.144166670000004</v>
      </c>
    </row>
    <row r="75" spans="2:13" s="170" customFormat="1" ht="15.75" customHeight="1" thickBot="1" x14ac:dyDescent="0.25">
      <c r="B75" s="183" t="s">
        <v>100</v>
      </c>
      <c r="C75" s="103">
        <v>0</v>
      </c>
      <c r="D75" s="103">
        <v>0</v>
      </c>
      <c r="E75" s="103">
        <v>0</v>
      </c>
      <c r="F75" s="103">
        <v>0</v>
      </c>
      <c r="G75" s="103">
        <v>0</v>
      </c>
      <c r="H75" s="358"/>
      <c r="I75" s="135">
        <v>0</v>
      </c>
      <c r="J75" s="135">
        <v>0</v>
      </c>
      <c r="K75" s="135">
        <v>0</v>
      </c>
      <c r="L75" s="135">
        <v>0</v>
      </c>
      <c r="M75" s="135">
        <v>0</v>
      </c>
    </row>
    <row r="76" spans="2:13" s="170" customFormat="1" ht="15.75" customHeight="1" thickBot="1" x14ac:dyDescent="0.25">
      <c r="B76" s="183" t="s">
        <v>94</v>
      </c>
      <c r="C76" s="103">
        <v>0</v>
      </c>
      <c r="D76" s="103">
        <v>49058.775652260003</v>
      </c>
      <c r="E76" s="103">
        <v>7.7920134900000004</v>
      </c>
      <c r="F76" s="103">
        <v>0</v>
      </c>
      <c r="G76" s="103">
        <v>49050.983638770005</v>
      </c>
      <c r="H76" s="358"/>
      <c r="I76" s="135">
        <v>0</v>
      </c>
      <c r="J76" s="135">
        <v>73769.175300100003</v>
      </c>
      <c r="K76" s="135">
        <v>0</v>
      </c>
      <c r="L76" s="135">
        <v>0</v>
      </c>
      <c r="M76" s="135">
        <v>73769.174003749999</v>
      </c>
    </row>
    <row r="77" spans="2:13" s="170" customFormat="1" ht="15.75" customHeight="1" thickBot="1" x14ac:dyDescent="0.25">
      <c r="B77" s="183" t="s">
        <v>101</v>
      </c>
      <c r="C77" s="103">
        <v>0</v>
      </c>
      <c r="D77" s="103">
        <v>10991.962036969999</v>
      </c>
      <c r="E77" s="103">
        <v>37.081407040000002</v>
      </c>
      <c r="F77" s="103">
        <v>-5.0457973200000001</v>
      </c>
      <c r="G77" s="103">
        <v>10954.880629929998</v>
      </c>
      <c r="H77" s="358"/>
      <c r="I77" s="135">
        <v>0</v>
      </c>
      <c r="J77" s="135">
        <v>12245.75429678</v>
      </c>
      <c r="K77" s="135">
        <v>13.721768750000001</v>
      </c>
      <c r="L77" s="135">
        <v>5.68812681</v>
      </c>
      <c r="M77" s="135">
        <v>12232.03252803</v>
      </c>
    </row>
    <row r="78" spans="2:13" s="170" customFormat="1" ht="15.75" customHeight="1" thickBot="1" x14ac:dyDescent="0.25">
      <c r="B78" s="184" t="s">
        <v>149</v>
      </c>
      <c r="C78" s="103">
        <v>0</v>
      </c>
      <c r="D78" s="103">
        <v>1152.2821562499998</v>
      </c>
      <c r="E78" s="103">
        <v>8.9092111400000018</v>
      </c>
      <c r="F78" s="103">
        <v>0</v>
      </c>
      <c r="G78" s="103">
        <v>1143.3729451099998</v>
      </c>
      <c r="H78" s="358"/>
      <c r="I78" s="135">
        <v>0</v>
      </c>
      <c r="J78" s="135">
        <v>1281.5798796499998</v>
      </c>
      <c r="K78" s="135">
        <v>3.7507286200000003</v>
      </c>
      <c r="L78" s="135">
        <v>0</v>
      </c>
      <c r="M78" s="135">
        <v>1277.82915103</v>
      </c>
    </row>
    <row r="79" spans="2:13" s="170" customFormat="1" ht="15.75" customHeight="1" thickBot="1" x14ac:dyDescent="0.25">
      <c r="B79" s="183" t="s">
        <v>115</v>
      </c>
      <c r="C79" s="103">
        <v>0</v>
      </c>
      <c r="D79" s="103">
        <v>2320.9022428799999</v>
      </c>
      <c r="E79" s="103">
        <v>34.729113549999994</v>
      </c>
      <c r="F79" s="103">
        <v>9.7115903100000018</v>
      </c>
      <c r="G79" s="103">
        <v>2286.1731293299999</v>
      </c>
      <c r="H79" s="358"/>
      <c r="I79" s="135">
        <v>0</v>
      </c>
      <c r="J79" s="135">
        <v>3124.2516193699998</v>
      </c>
      <c r="K79" s="135">
        <v>19.738417300000002</v>
      </c>
      <c r="L79" s="135">
        <v>7.3018977600000001</v>
      </c>
      <c r="M79" s="135">
        <v>3104.5132020699998</v>
      </c>
    </row>
    <row r="80" spans="2:13" s="170" customFormat="1" ht="15.75" customHeight="1" thickBot="1" x14ac:dyDescent="0.25">
      <c r="B80" s="184" t="s">
        <v>149</v>
      </c>
      <c r="C80" s="103">
        <v>0</v>
      </c>
      <c r="D80" s="103">
        <v>937.55226574999983</v>
      </c>
      <c r="E80" s="103">
        <v>1.3077318500000001</v>
      </c>
      <c r="F80" s="103">
        <v>0</v>
      </c>
      <c r="G80" s="103">
        <v>936.24453389999985</v>
      </c>
      <c r="H80" s="358"/>
      <c r="I80" s="135">
        <v>0</v>
      </c>
      <c r="J80" s="135">
        <v>943.90336495999986</v>
      </c>
      <c r="K80" s="135">
        <v>1.9613061899999999</v>
      </c>
      <c r="L80" s="135">
        <v>0</v>
      </c>
      <c r="M80" s="135">
        <v>941.9420587699999</v>
      </c>
    </row>
    <row r="81" spans="2:13" s="170" customFormat="1" ht="15.75" customHeight="1" thickBot="1" x14ac:dyDescent="0.25">
      <c r="B81" s="183" t="s">
        <v>103</v>
      </c>
      <c r="C81" s="103">
        <v>0</v>
      </c>
      <c r="D81" s="103">
        <v>2961.9325303000001</v>
      </c>
      <c r="E81" s="103">
        <v>27.52713323</v>
      </c>
      <c r="F81" s="103">
        <v>0.68921326000000005</v>
      </c>
      <c r="G81" s="103">
        <v>2934.4053970700002</v>
      </c>
      <c r="H81" s="358"/>
      <c r="I81" s="135">
        <v>0</v>
      </c>
      <c r="J81" s="135">
        <v>3145.3739703400001</v>
      </c>
      <c r="K81" s="135">
        <v>22.963656489999998</v>
      </c>
      <c r="L81" s="135">
        <v>0.66978298999999997</v>
      </c>
      <c r="M81" s="135">
        <v>3122.4103138500004</v>
      </c>
    </row>
    <row r="82" spans="2:13" s="170" customFormat="1" ht="15.75" customHeight="1" thickBot="1" x14ac:dyDescent="0.25">
      <c r="B82" s="184" t="s">
        <v>149</v>
      </c>
      <c r="C82" s="103">
        <v>0</v>
      </c>
      <c r="D82" s="103">
        <v>0</v>
      </c>
      <c r="E82" s="103">
        <v>0</v>
      </c>
      <c r="F82" s="103">
        <v>0</v>
      </c>
      <c r="G82" s="103">
        <v>0</v>
      </c>
      <c r="H82" s="358"/>
      <c r="I82" s="135">
        <v>0</v>
      </c>
      <c r="J82" s="135">
        <v>0</v>
      </c>
      <c r="K82" s="135">
        <v>0</v>
      </c>
      <c r="L82" s="135">
        <v>0</v>
      </c>
      <c r="M82" s="135">
        <v>0</v>
      </c>
    </row>
    <row r="83" spans="2:13" s="170" customFormat="1" ht="15.75" customHeight="1" thickBot="1" x14ac:dyDescent="0.25">
      <c r="B83" s="183" t="s">
        <v>104</v>
      </c>
      <c r="C83" s="103">
        <v>650.62692211000001</v>
      </c>
      <c r="D83" s="103">
        <v>0</v>
      </c>
      <c r="E83" s="103">
        <v>150.73635942999999</v>
      </c>
      <c r="F83" s="103">
        <v>-14.931976730000001</v>
      </c>
      <c r="G83" s="103">
        <v>499.89056268000002</v>
      </c>
      <c r="H83" s="358"/>
      <c r="I83" s="135">
        <v>741.59823811000001</v>
      </c>
      <c r="J83" s="135">
        <v>0</v>
      </c>
      <c r="K83" s="135">
        <v>211.11174202999999</v>
      </c>
      <c r="L83" s="135">
        <v>-2.18522813</v>
      </c>
      <c r="M83" s="135">
        <v>530.48649608000005</v>
      </c>
    </row>
    <row r="84" spans="2:13" s="170" customFormat="1" ht="15.75" customHeight="1" thickBot="1" x14ac:dyDescent="0.25">
      <c r="B84" s="183" t="s">
        <v>139</v>
      </c>
      <c r="C84" s="103">
        <v>0</v>
      </c>
      <c r="D84" s="103">
        <v>0</v>
      </c>
      <c r="E84" s="103">
        <v>0</v>
      </c>
      <c r="F84" s="103">
        <v>0</v>
      </c>
      <c r="G84" s="103">
        <v>0</v>
      </c>
      <c r="H84" s="358"/>
      <c r="I84" s="135">
        <v>0</v>
      </c>
      <c r="J84" s="135">
        <v>0</v>
      </c>
      <c r="K84" s="135">
        <v>0</v>
      </c>
      <c r="L84" s="135">
        <v>0</v>
      </c>
      <c r="M84" s="135">
        <v>0</v>
      </c>
    </row>
    <row r="85" spans="2:13" s="170" customFormat="1" ht="15.75" customHeight="1" thickBot="1" x14ac:dyDescent="0.25">
      <c r="B85" s="183" t="s">
        <v>116</v>
      </c>
      <c r="C85" s="103">
        <v>0</v>
      </c>
      <c r="D85" s="103">
        <v>0</v>
      </c>
      <c r="E85" s="103">
        <v>0</v>
      </c>
      <c r="F85" s="103">
        <v>0</v>
      </c>
      <c r="G85" s="103">
        <v>0</v>
      </c>
      <c r="H85" s="358"/>
      <c r="I85" s="135">
        <v>0</v>
      </c>
      <c r="J85" s="135">
        <v>0</v>
      </c>
      <c r="K85" s="135">
        <v>0</v>
      </c>
      <c r="L85" s="135">
        <v>0</v>
      </c>
      <c r="M85" s="135">
        <v>0</v>
      </c>
    </row>
    <row r="86" spans="2:13" s="170" customFormat="1" ht="24.75" thickBot="1" x14ac:dyDescent="0.25">
      <c r="B86" s="183" t="s">
        <v>156</v>
      </c>
      <c r="C86" s="103">
        <v>0</v>
      </c>
      <c r="D86" s="103">
        <v>0</v>
      </c>
      <c r="E86" s="103">
        <v>0</v>
      </c>
      <c r="F86" s="103">
        <v>0</v>
      </c>
      <c r="G86" s="103">
        <v>0</v>
      </c>
      <c r="H86" s="358"/>
      <c r="I86" s="135">
        <v>0</v>
      </c>
      <c r="J86" s="135">
        <v>0</v>
      </c>
      <c r="K86" s="135">
        <v>0</v>
      </c>
      <c r="L86" s="135">
        <v>0</v>
      </c>
      <c r="M86" s="135">
        <v>0</v>
      </c>
    </row>
    <row r="87" spans="2:13" s="170" customFormat="1" ht="15.75" customHeight="1" thickBot="1" x14ac:dyDescent="0.25">
      <c r="B87" s="183" t="s">
        <v>157</v>
      </c>
      <c r="C87" s="103">
        <v>0</v>
      </c>
      <c r="D87" s="103">
        <v>0</v>
      </c>
      <c r="E87" s="103">
        <v>0</v>
      </c>
      <c r="F87" s="103">
        <v>0</v>
      </c>
      <c r="G87" s="103">
        <v>0</v>
      </c>
      <c r="H87" s="358"/>
      <c r="I87" s="135">
        <v>0</v>
      </c>
      <c r="J87" s="135">
        <v>0</v>
      </c>
      <c r="K87" s="135">
        <v>0</v>
      </c>
      <c r="L87" s="135">
        <v>0</v>
      </c>
      <c r="M87" s="135">
        <v>0</v>
      </c>
    </row>
    <row r="88" spans="2:13" s="170" customFormat="1" ht="15.75" customHeight="1" thickBot="1" x14ac:dyDescent="0.25">
      <c r="B88" s="183" t="s">
        <v>117</v>
      </c>
      <c r="C88" s="103">
        <v>0</v>
      </c>
      <c r="D88" s="103">
        <v>0</v>
      </c>
      <c r="E88" s="103">
        <v>0</v>
      </c>
      <c r="F88" s="103">
        <v>0</v>
      </c>
      <c r="G88" s="103">
        <v>0</v>
      </c>
      <c r="H88" s="358"/>
      <c r="I88" s="135">
        <v>0</v>
      </c>
      <c r="J88" s="135">
        <v>0</v>
      </c>
      <c r="K88" s="135">
        <v>0</v>
      </c>
      <c r="L88" s="135">
        <v>0</v>
      </c>
      <c r="M88" s="135">
        <v>0</v>
      </c>
    </row>
    <row r="89" spans="2:13" s="170" customFormat="1" ht="15.75" customHeight="1" x14ac:dyDescent="0.2">
      <c r="B89" s="182" t="s">
        <v>158</v>
      </c>
      <c r="C89" s="376">
        <v>0</v>
      </c>
      <c r="D89" s="376">
        <v>4919.4312703900005</v>
      </c>
      <c r="E89" s="376">
        <v>0</v>
      </c>
      <c r="F89" s="376">
        <v>0</v>
      </c>
      <c r="G89" s="376">
        <v>4919.4312703900005</v>
      </c>
      <c r="H89" s="358"/>
      <c r="I89" s="353">
        <v>0</v>
      </c>
      <c r="J89" s="353">
        <v>624.57908151999993</v>
      </c>
      <c r="K89" s="353">
        <v>0</v>
      </c>
      <c r="L89" s="353">
        <v>0</v>
      </c>
      <c r="M89" s="353">
        <v>624.57908151999993</v>
      </c>
    </row>
    <row r="90" spans="2:13" s="170" customFormat="1" ht="12.75" thickBot="1" x14ac:dyDescent="0.25">
      <c r="B90" s="181" t="s">
        <v>159</v>
      </c>
      <c r="C90" s="375">
        <v>650.62692211000001</v>
      </c>
      <c r="D90" s="375">
        <v>70534.567791330002</v>
      </c>
      <c r="E90" s="375">
        <v>257.86617598999999</v>
      </c>
      <c r="F90" s="375">
        <v>-9.57697048</v>
      </c>
      <c r="G90" s="375">
        <v>70927.328537449997</v>
      </c>
      <c r="H90" s="367"/>
      <c r="I90" s="368">
        <v>741.59823811000001</v>
      </c>
      <c r="J90" s="368">
        <v>93197.975420749994</v>
      </c>
      <c r="K90" s="368">
        <v>267.53688092000004</v>
      </c>
      <c r="L90" s="368">
        <v>10.975600279999998</v>
      </c>
      <c r="M90" s="368">
        <v>93672.036777939997</v>
      </c>
    </row>
    <row r="91" spans="2:13" s="170" customFormat="1" ht="13.5" thickTop="1" thickBot="1" x14ac:dyDescent="0.25">
      <c r="B91" s="185" t="s">
        <v>84</v>
      </c>
      <c r="C91" s="374">
        <v>4491.3663675799999</v>
      </c>
      <c r="D91" s="374">
        <v>362551.43920704006</v>
      </c>
      <c r="E91" s="374">
        <v>2206.5905283199995</v>
      </c>
      <c r="F91" s="374">
        <v>92.933575989999994</v>
      </c>
      <c r="G91" s="374">
        <v>364836.2143405801</v>
      </c>
      <c r="H91" s="367"/>
      <c r="I91" s="371">
        <v>5141.6384922399993</v>
      </c>
      <c r="J91" s="371">
        <v>386307.07289791998</v>
      </c>
      <c r="K91" s="371">
        <v>2042.3007010199999</v>
      </c>
      <c r="L91" s="371">
        <v>164.00821451000002</v>
      </c>
      <c r="M91" s="371">
        <v>389406.41068913997</v>
      </c>
    </row>
    <row r="92" spans="2:13" s="170" customFormat="1" ht="12.75" thickTop="1" x14ac:dyDescent="0.2">
      <c r="B92" s="207"/>
      <c r="C92" s="208"/>
      <c r="D92" s="208"/>
      <c r="E92" s="208"/>
      <c r="F92" s="208"/>
      <c r="G92" s="208"/>
      <c r="H92" s="208"/>
    </row>
    <row r="93" spans="2:13" s="170" customFormat="1" ht="12" x14ac:dyDescent="0.2">
      <c r="B93" s="444"/>
      <c r="C93" s="444"/>
      <c r="D93" s="444"/>
      <c r="E93" s="444"/>
      <c r="F93" s="444"/>
      <c r="G93" s="444"/>
    </row>
    <row r="94" spans="2:13" s="170" customFormat="1" ht="12" x14ac:dyDescent="0.2">
      <c r="B94" s="444"/>
      <c r="C94" s="444"/>
      <c r="D94" s="444"/>
      <c r="E94" s="444"/>
      <c r="F94" s="444"/>
      <c r="G94" s="444"/>
    </row>
    <row r="95" spans="2:13" s="170" customFormat="1" x14ac:dyDescent="0.2">
      <c r="B95" s="186"/>
      <c r="C95" s="187"/>
      <c r="D95" s="187"/>
      <c r="E95" s="187"/>
      <c r="F95" s="187"/>
      <c r="G95" s="187"/>
      <c r="L95" s="245"/>
    </row>
    <row r="96" spans="2:13" s="245" customFormat="1" ht="15.75" x14ac:dyDescent="0.2">
      <c r="B96" s="149" t="s">
        <v>252</v>
      </c>
      <c r="C96" s="246"/>
      <c r="D96" s="246"/>
      <c r="E96" s="246"/>
      <c r="F96" s="246"/>
      <c r="G96" s="246"/>
    </row>
    <row r="97" spans="2:14" s="170" customFormat="1" ht="12" x14ac:dyDescent="0.2">
      <c r="B97" s="186"/>
      <c r="C97" s="187"/>
      <c r="D97" s="187"/>
      <c r="E97" s="187"/>
      <c r="F97" s="187"/>
      <c r="G97" s="187"/>
    </row>
    <row r="98" spans="2:14" s="170" customFormat="1" ht="15.75" x14ac:dyDescent="0.25">
      <c r="B98" s="186"/>
      <c r="C98" s="445" t="s">
        <v>105</v>
      </c>
      <c r="D98" s="445"/>
      <c r="E98" s="445"/>
      <c r="F98" s="445"/>
      <c r="G98" s="445"/>
      <c r="H98" s="445"/>
      <c r="I98" s="445"/>
      <c r="J98" s="445"/>
      <c r="K98" s="445"/>
      <c r="L98" s="445"/>
      <c r="M98" s="445"/>
    </row>
    <row r="99" spans="2:14" s="170" customFormat="1" ht="12" x14ac:dyDescent="0.2">
      <c r="B99" s="186"/>
      <c r="C99" s="187"/>
      <c r="D99" s="187"/>
      <c r="E99" s="187"/>
      <c r="F99" s="187"/>
      <c r="G99" s="187"/>
      <c r="I99" s="187"/>
      <c r="J99" s="187"/>
      <c r="K99" s="187"/>
      <c r="L99" s="187"/>
      <c r="M99" s="187"/>
    </row>
    <row r="100" spans="2:14" s="170" customFormat="1" ht="15" customHeight="1" x14ac:dyDescent="0.2">
      <c r="B100" s="188"/>
      <c r="C100" s="446" t="s">
        <v>198</v>
      </c>
      <c r="D100" s="447"/>
      <c r="E100" s="447"/>
      <c r="F100" s="447"/>
      <c r="G100" s="447"/>
      <c r="H100" s="257"/>
      <c r="I100" s="448" t="s">
        <v>199</v>
      </c>
      <c r="J100" s="448"/>
      <c r="K100" s="448"/>
      <c r="L100" s="448"/>
      <c r="M100" s="448"/>
      <c r="N100" s="333"/>
    </row>
    <row r="101" spans="2:14" s="170" customFormat="1" ht="12" x14ac:dyDescent="0.2">
      <c r="I101" s="321"/>
      <c r="J101" s="321"/>
      <c r="K101" s="321"/>
      <c r="L101" s="321"/>
      <c r="M101" s="321"/>
      <c r="N101" s="321"/>
    </row>
    <row r="102" spans="2:14" s="170" customFormat="1" ht="15" customHeight="1" x14ac:dyDescent="0.2">
      <c r="B102" s="247"/>
      <c r="C102" s="248" t="s">
        <v>143</v>
      </c>
      <c r="D102" s="248"/>
      <c r="E102" s="449" t="s">
        <v>222</v>
      </c>
      <c r="F102" s="449" t="s">
        <v>163</v>
      </c>
      <c r="G102" s="449" t="s">
        <v>145</v>
      </c>
      <c r="H102" s="388"/>
      <c r="I102" s="325" t="s">
        <v>143</v>
      </c>
      <c r="J102" s="325"/>
      <c r="K102" s="442" t="s">
        <v>222</v>
      </c>
      <c r="L102" s="442" t="s">
        <v>163</v>
      </c>
      <c r="M102" s="442" t="s">
        <v>145</v>
      </c>
    </row>
    <row r="103" spans="2:14" s="170" customFormat="1" ht="51.75" customHeight="1" x14ac:dyDescent="0.2">
      <c r="B103" s="249"/>
      <c r="C103" s="389" t="s">
        <v>146</v>
      </c>
      <c r="D103" s="389" t="s">
        <v>147</v>
      </c>
      <c r="E103" s="450"/>
      <c r="F103" s="450"/>
      <c r="G103" s="450"/>
      <c r="H103" s="388"/>
      <c r="I103" s="392" t="s">
        <v>146</v>
      </c>
      <c r="J103" s="392" t="s">
        <v>147</v>
      </c>
      <c r="K103" s="443"/>
      <c r="L103" s="443"/>
      <c r="M103" s="443"/>
    </row>
    <row r="104" spans="2:14" s="170" customFormat="1" ht="12.75" thickBot="1" x14ac:dyDescent="0.25">
      <c r="B104" s="250" t="s">
        <v>223</v>
      </c>
      <c r="C104" s="423">
        <v>150.19159454000001</v>
      </c>
      <c r="D104" s="423">
        <v>6526.9966186700003</v>
      </c>
      <c r="E104" s="423">
        <v>48.287196719999997</v>
      </c>
      <c r="F104" s="423">
        <v>0.51412376000000004</v>
      </c>
      <c r="G104" s="423">
        <v>6628.9010164900001</v>
      </c>
      <c r="H104" s="390"/>
      <c r="I104" s="424">
        <v>142.58965805000003</v>
      </c>
      <c r="J104" s="424">
        <v>6301.5792980799997</v>
      </c>
      <c r="K104" s="424">
        <v>18.213875160000001</v>
      </c>
      <c r="L104" s="424">
        <v>1.6853320000000001</v>
      </c>
      <c r="M104" s="424">
        <v>6425.9550809700004</v>
      </c>
    </row>
    <row r="105" spans="2:14" s="170" customFormat="1" ht="12.75" thickBot="1" x14ac:dyDescent="0.25">
      <c r="B105" s="251" t="s">
        <v>224</v>
      </c>
      <c r="C105" s="348">
        <v>1.2094894599999999</v>
      </c>
      <c r="D105" s="348">
        <v>5244.0695538</v>
      </c>
      <c r="E105" s="348">
        <v>11.913629960000002</v>
      </c>
      <c r="F105" s="348">
        <v>0</v>
      </c>
      <c r="G105" s="348">
        <v>5233.3654133</v>
      </c>
      <c r="H105" s="390"/>
      <c r="I105" s="425">
        <v>0.79042973999999999</v>
      </c>
      <c r="J105" s="425">
        <v>5044.4539682400009</v>
      </c>
      <c r="K105" s="425">
        <v>5.2587716999999996</v>
      </c>
      <c r="L105" s="425">
        <v>0</v>
      </c>
      <c r="M105" s="425">
        <v>5039.9856262800004</v>
      </c>
    </row>
    <row r="106" spans="2:14" s="170" customFormat="1" ht="12.75" thickBot="1" x14ac:dyDescent="0.25">
      <c r="B106" s="251" t="s">
        <v>225</v>
      </c>
      <c r="C106" s="348">
        <v>311.04119810000003</v>
      </c>
      <c r="D106" s="348">
        <v>19303.613254700002</v>
      </c>
      <c r="E106" s="348">
        <v>112.46835701000001</v>
      </c>
      <c r="F106" s="348">
        <v>17.373602089999999</v>
      </c>
      <c r="G106" s="348">
        <v>19502.186095790003</v>
      </c>
      <c r="H106" s="390"/>
      <c r="I106" s="425">
        <v>284.16831841999993</v>
      </c>
      <c r="J106" s="425">
        <v>17664.779324140003</v>
      </c>
      <c r="K106" s="425">
        <v>111.10910209999999</v>
      </c>
      <c r="L106" s="425">
        <v>5.4670384199999997</v>
      </c>
      <c r="M106" s="425">
        <v>17837.838540460001</v>
      </c>
    </row>
    <row r="107" spans="2:14" s="170" customFormat="1" ht="12.75" customHeight="1" thickBot="1" x14ac:dyDescent="0.25">
      <c r="B107" s="251" t="s">
        <v>226</v>
      </c>
      <c r="C107" s="348">
        <v>496.88999050000001</v>
      </c>
      <c r="D107" s="348">
        <v>6014.5340928699998</v>
      </c>
      <c r="E107" s="348">
        <v>299.56425424000003</v>
      </c>
      <c r="F107" s="348">
        <v>-5.6236948699999996</v>
      </c>
      <c r="G107" s="348">
        <v>6211.8598291300004</v>
      </c>
      <c r="H107" s="390"/>
      <c r="I107" s="425">
        <v>551.06166446000009</v>
      </c>
      <c r="J107" s="425">
        <v>5715.3878285600003</v>
      </c>
      <c r="K107" s="425">
        <v>251.34223862000002</v>
      </c>
      <c r="L107" s="425">
        <v>85.358203990000007</v>
      </c>
      <c r="M107" s="425">
        <v>6015.1072544000008</v>
      </c>
    </row>
    <row r="108" spans="2:14" s="170" customFormat="1" ht="12.75" thickBot="1" x14ac:dyDescent="0.25">
      <c r="B108" s="251" t="s">
        <v>227</v>
      </c>
      <c r="C108" s="348">
        <v>307.43133867</v>
      </c>
      <c r="D108" s="348">
        <v>26476.957075080001</v>
      </c>
      <c r="E108" s="348">
        <v>208.28665006999998</v>
      </c>
      <c r="F108" s="348">
        <v>24.721867400000001</v>
      </c>
      <c r="G108" s="348">
        <v>26576.101763679999</v>
      </c>
      <c r="H108" s="390"/>
      <c r="I108" s="425">
        <v>280.13324874</v>
      </c>
      <c r="J108" s="425">
        <v>26069.144769229999</v>
      </c>
      <c r="K108" s="425">
        <v>101.74734072</v>
      </c>
      <c r="L108" s="425">
        <v>-18.976164569999998</v>
      </c>
      <c r="M108" s="425">
        <v>26247.530677250001</v>
      </c>
    </row>
    <row r="109" spans="2:14" s="170" customFormat="1" ht="12.75" thickBot="1" x14ac:dyDescent="0.25">
      <c r="B109" s="251" t="s">
        <v>228</v>
      </c>
      <c r="C109" s="348">
        <v>3.8262838499999998</v>
      </c>
      <c r="D109" s="348">
        <v>1917.9597620299999</v>
      </c>
      <c r="E109" s="348">
        <v>2.9387711100000002</v>
      </c>
      <c r="F109" s="348">
        <v>0</v>
      </c>
      <c r="G109" s="348">
        <v>1918.84727477</v>
      </c>
      <c r="H109" s="390"/>
      <c r="I109" s="425">
        <v>3.7792856799999996</v>
      </c>
      <c r="J109" s="425">
        <v>2082.4352553399999</v>
      </c>
      <c r="K109" s="425">
        <v>2.7652534200000001</v>
      </c>
      <c r="L109" s="425">
        <v>0.57160937000000001</v>
      </c>
      <c r="M109" s="425">
        <v>2083.4492875999999</v>
      </c>
    </row>
    <row r="110" spans="2:14" s="170" customFormat="1" ht="12.75" thickBot="1" x14ac:dyDescent="0.25">
      <c r="B110" s="251" t="s">
        <v>229</v>
      </c>
      <c r="C110" s="348">
        <v>738.02478474999998</v>
      </c>
      <c r="D110" s="348">
        <v>29691.55170787</v>
      </c>
      <c r="E110" s="348">
        <v>365.88316958000001</v>
      </c>
      <c r="F110" s="348">
        <v>-47.972299570000004</v>
      </c>
      <c r="G110" s="348">
        <v>30063.693323039995</v>
      </c>
      <c r="H110" s="390"/>
      <c r="I110" s="425">
        <v>994.63115035999988</v>
      </c>
      <c r="J110" s="425">
        <v>30595.578795830002</v>
      </c>
      <c r="K110" s="425">
        <v>342.62786349999999</v>
      </c>
      <c r="L110" s="425">
        <v>-7.1544547099999996</v>
      </c>
      <c r="M110" s="425">
        <v>31247.582082690002</v>
      </c>
    </row>
    <row r="111" spans="2:14" s="170" customFormat="1" ht="12.75" thickBot="1" x14ac:dyDescent="0.25">
      <c r="B111" s="251" t="s">
        <v>230</v>
      </c>
      <c r="C111" s="348">
        <v>394.94755647999995</v>
      </c>
      <c r="D111" s="426">
        <v>162884.19658223999</v>
      </c>
      <c r="E111" s="426">
        <v>297.09607475999996</v>
      </c>
      <c r="F111" s="426">
        <v>16.81144969</v>
      </c>
      <c r="G111" s="426">
        <v>162982.04806395998</v>
      </c>
      <c r="H111" s="390"/>
      <c r="I111" s="425">
        <v>433.46208461000003</v>
      </c>
      <c r="J111" s="425">
        <v>163333.14829124001</v>
      </c>
      <c r="K111" s="425">
        <v>203.44182155000001</v>
      </c>
      <c r="L111" s="425">
        <v>41.936390430000003</v>
      </c>
      <c r="M111" s="425">
        <v>163563.16855430001</v>
      </c>
    </row>
    <row r="112" spans="2:14" s="170" customFormat="1" ht="12.75" thickBot="1" x14ac:dyDescent="0.25">
      <c r="B112" s="251" t="s">
        <v>231</v>
      </c>
      <c r="C112" s="348">
        <v>4009.7159406300002</v>
      </c>
      <c r="D112" s="426">
        <v>309289.12686485</v>
      </c>
      <c r="E112" s="426">
        <v>1509.6018610899998</v>
      </c>
      <c r="F112" s="426">
        <v>12.94795446</v>
      </c>
      <c r="G112" s="426">
        <v>311789.24094438995</v>
      </c>
      <c r="H112" s="390"/>
      <c r="I112" s="425">
        <v>4471.0803538599994</v>
      </c>
      <c r="J112" s="425">
        <v>313102.7466287</v>
      </c>
      <c r="K112" s="425">
        <v>1678.06271081</v>
      </c>
      <c r="L112" s="425">
        <v>-33.502223090000001</v>
      </c>
      <c r="M112" s="425">
        <v>315895.76427175</v>
      </c>
    </row>
    <row r="113" spans="2:14" s="170" customFormat="1" ht="12.75" thickBot="1" x14ac:dyDescent="0.25">
      <c r="B113" s="251" t="s">
        <v>232</v>
      </c>
      <c r="C113" s="348">
        <v>797.01520722999999</v>
      </c>
      <c r="D113" s="426">
        <v>93049.58245039999</v>
      </c>
      <c r="E113" s="426">
        <v>1078.7128955700002</v>
      </c>
      <c r="F113" s="426">
        <v>364.86245147000005</v>
      </c>
      <c r="G113" s="426">
        <v>92767.884762059984</v>
      </c>
      <c r="H113" s="390"/>
      <c r="I113" s="425">
        <v>764.76252631999989</v>
      </c>
      <c r="J113" s="425">
        <v>91897.375126959989</v>
      </c>
      <c r="K113" s="425">
        <v>512.89858833000005</v>
      </c>
      <c r="L113" s="425">
        <v>596.45390089</v>
      </c>
      <c r="M113" s="425">
        <v>92149.239064950001</v>
      </c>
    </row>
    <row r="114" spans="2:14" s="170" customFormat="1" ht="12.75" thickBot="1" x14ac:dyDescent="0.25">
      <c r="B114" s="251" t="s">
        <v>233</v>
      </c>
      <c r="C114" s="348">
        <v>10.435916070000001</v>
      </c>
      <c r="D114" s="426">
        <v>6285.8247273900006</v>
      </c>
      <c r="E114" s="426">
        <v>12.435725600000001</v>
      </c>
      <c r="F114" s="426">
        <v>0</v>
      </c>
      <c r="G114" s="426">
        <v>6283.8249178599999</v>
      </c>
      <c r="H114" s="390"/>
      <c r="I114" s="425">
        <v>7.6724671799999999</v>
      </c>
      <c r="J114" s="425">
        <v>6866.8796920099994</v>
      </c>
      <c r="K114" s="425">
        <v>1.93354552</v>
      </c>
      <c r="L114" s="425">
        <v>0</v>
      </c>
      <c r="M114" s="425">
        <v>6872.6186136699989</v>
      </c>
    </row>
    <row r="115" spans="2:14" s="170" customFormat="1" ht="12" x14ac:dyDescent="0.2">
      <c r="B115" s="252" t="s">
        <v>234</v>
      </c>
      <c r="C115" s="427">
        <v>130.47608789</v>
      </c>
      <c r="D115" s="428">
        <v>15058.30665568</v>
      </c>
      <c r="E115" s="428">
        <v>258.51833055999998</v>
      </c>
      <c r="F115" s="428">
        <v>46.706681419999995</v>
      </c>
      <c r="G115" s="428">
        <v>14930.26441301</v>
      </c>
      <c r="H115" s="390"/>
      <c r="I115" s="429">
        <v>113.82990535</v>
      </c>
      <c r="J115" s="429">
        <v>13756.221053929999</v>
      </c>
      <c r="K115" s="429">
        <v>170.17938102000002</v>
      </c>
      <c r="L115" s="429">
        <v>110.91249739</v>
      </c>
      <c r="M115" s="429">
        <v>13699.871578260001</v>
      </c>
    </row>
    <row r="116" spans="2:14" s="170" customFormat="1" ht="12.75" thickBot="1" x14ac:dyDescent="0.25">
      <c r="B116" s="253" t="s">
        <v>84</v>
      </c>
      <c r="C116" s="373">
        <v>7351.2053881699994</v>
      </c>
      <c r="D116" s="408">
        <v>681742.71934558009</v>
      </c>
      <c r="E116" s="408">
        <v>4205.70691627</v>
      </c>
      <c r="F116" s="408">
        <v>429.53393004000003</v>
      </c>
      <c r="G116" s="408">
        <v>684888.21781747986</v>
      </c>
      <c r="H116" s="390"/>
      <c r="I116" s="368">
        <v>8047.9610927700005</v>
      </c>
      <c r="J116" s="368">
        <v>682429.73003226018</v>
      </c>
      <c r="K116" s="368">
        <v>3399.5804924499998</v>
      </c>
      <c r="L116" s="368">
        <v>782.10843721999993</v>
      </c>
      <c r="M116" s="368">
        <v>687078.11063258001</v>
      </c>
    </row>
    <row r="117" spans="2:14" s="170" customFormat="1" ht="12.75" thickTop="1" x14ac:dyDescent="0.2">
      <c r="B117" s="207"/>
      <c r="C117" s="390"/>
      <c r="D117" s="390"/>
      <c r="E117" s="390"/>
      <c r="F117" s="390"/>
      <c r="G117" s="390"/>
      <c r="H117" s="390"/>
    </row>
    <row r="119" spans="2:14" s="170" customFormat="1" ht="12" x14ac:dyDescent="0.2">
      <c r="B119" s="186"/>
      <c r="C119" s="187"/>
      <c r="D119" s="187"/>
      <c r="E119" s="187"/>
      <c r="F119" s="187"/>
      <c r="G119" s="187"/>
    </row>
    <row r="120" spans="2:14" s="170" customFormat="1" ht="15.75" x14ac:dyDescent="0.25">
      <c r="B120" s="186"/>
      <c r="E120" s="237"/>
      <c r="F120" s="258"/>
      <c r="H120" s="256"/>
      <c r="I120" s="254"/>
      <c r="K120" s="237"/>
      <c r="L120" s="258"/>
    </row>
    <row r="121" spans="2:14" s="170" customFormat="1" ht="15.75" x14ac:dyDescent="0.25">
      <c r="B121" s="186"/>
      <c r="C121" s="445" t="s">
        <v>221</v>
      </c>
      <c r="D121" s="445"/>
      <c r="E121" s="445"/>
      <c r="F121" s="445"/>
      <c r="G121" s="445"/>
      <c r="H121" s="445"/>
      <c r="I121" s="445"/>
      <c r="J121" s="445"/>
      <c r="K121" s="445"/>
      <c r="L121" s="445"/>
      <c r="M121" s="445"/>
    </row>
    <row r="122" spans="2:14" s="321" customFormat="1" ht="15" customHeight="1" x14ac:dyDescent="0.2">
      <c r="B122" s="322"/>
      <c r="C122" s="446" t="s">
        <v>198</v>
      </c>
      <c r="D122" s="447"/>
      <c r="E122" s="447"/>
      <c r="F122" s="447"/>
      <c r="G122" s="447"/>
      <c r="H122" s="323"/>
      <c r="I122" s="448" t="s">
        <v>199</v>
      </c>
      <c r="J122" s="448"/>
      <c r="K122" s="448"/>
      <c r="L122" s="448"/>
      <c r="M122" s="448"/>
      <c r="N122" s="333"/>
    </row>
    <row r="123" spans="2:14" s="321" customFormat="1" ht="12" x14ac:dyDescent="0.2">
      <c r="C123" s="170"/>
      <c r="D123" s="170"/>
      <c r="E123" s="170"/>
      <c r="F123" s="170"/>
      <c r="G123" s="170"/>
    </row>
    <row r="124" spans="2:14" s="321" customFormat="1" ht="15" customHeight="1" x14ac:dyDescent="0.2">
      <c r="B124" s="324"/>
      <c r="C124" s="248" t="s">
        <v>143</v>
      </c>
      <c r="D124" s="248"/>
      <c r="E124" s="449" t="s">
        <v>222</v>
      </c>
      <c r="F124" s="449" t="s">
        <v>163</v>
      </c>
      <c r="G124" s="449" t="s">
        <v>145</v>
      </c>
      <c r="H124" s="391"/>
      <c r="I124" s="325" t="s">
        <v>143</v>
      </c>
      <c r="J124" s="325"/>
      <c r="K124" s="442" t="s">
        <v>222</v>
      </c>
      <c r="L124" s="442" t="s">
        <v>163</v>
      </c>
      <c r="M124" s="442" t="s">
        <v>145</v>
      </c>
    </row>
    <row r="125" spans="2:14" s="321" customFormat="1" ht="51.75" customHeight="1" x14ac:dyDescent="0.2">
      <c r="B125" s="326"/>
      <c r="C125" s="389" t="s">
        <v>146</v>
      </c>
      <c r="D125" s="389" t="s">
        <v>147</v>
      </c>
      <c r="E125" s="450"/>
      <c r="F125" s="450"/>
      <c r="G125" s="450"/>
      <c r="H125" s="391"/>
      <c r="I125" s="392" t="s">
        <v>146</v>
      </c>
      <c r="J125" s="392" t="s">
        <v>147</v>
      </c>
      <c r="K125" s="443"/>
      <c r="L125" s="443"/>
      <c r="M125" s="443"/>
    </row>
    <row r="126" spans="2:14" s="321" customFormat="1" ht="12.75" thickBot="1" x14ac:dyDescent="0.25">
      <c r="B126" s="250" t="s">
        <v>223</v>
      </c>
      <c r="C126" s="423">
        <v>9.1656025799999998</v>
      </c>
      <c r="D126" s="423">
        <v>789.02759365999998</v>
      </c>
      <c r="E126" s="423">
        <v>6.1495738599999994</v>
      </c>
      <c r="F126" s="423">
        <v>0</v>
      </c>
      <c r="G126" s="423">
        <v>792.04362237999999</v>
      </c>
      <c r="H126" s="225"/>
      <c r="I126" s="424">
        <v>9.5282737799999992</v>
      </c>
      <c r="J126" s="424">
        <v>741.32675747000008</v>
      </c>
      <c r="K126" s="424">
        <v>5.7157314499999998</v>
      </c>
      <c r="L126" s="424">
        <v>0</v>
      </c>
      <c r="M126" s="424">
        <v>745.1392998</v>
      </c>
    </row>
    <row r="127" spans="2:14" s="321" customFormat="1" ht="12.75" thickBot="1" x14ac:dyDescent="0.25">
      <c r="B127" s="251" t="s">
        <v>224</v>
      </c>
      <c r="C127" s="348">
        <v>0</v>
      </c>
      <c r="D127" s="348">
        <v>164.26892020999998</v>
      </c>
      <c r="E127" s="348">
        <v>1.73176416</v>
      </c>
      <c r="F127" s="348">
        <v>0</v>
      </c>
      <c r="G127" s="348">
        <v>162.53715604999999</v>
      </c>
      <c r="H127" s="225"/>
      <c r="I127" s="425">
        <v>0</v>
      </c>
      <c r="J127" s="425">
        <v>213.30990970000002</v>
      </c>
      <c r="K127" s="425">
        <v>0.65313158999999998</v>
      </c>
      <c r="L127" s="425">
        <v>0</v>
      </c>
      <c r="M127" s="425">
        <v>212.65677811</v>
      </c>
    </row>
    <row r="128" spans="2:14" s="321" customFormat="1" ht="12.75" thickBot="1" x14ac:dyDescent="0.25">
      <c r="B128" s="251" t="s">
        <v>225</v>
      </c>
      <c r="C128" s="348">
        <v>10.47985027</v>
      </c>
      <c r="D128" s="348">
        <v>608.55764897000006</v>
      </c>
      <c r="E128" s="348">
        <v>10.111080320000001</v>
      </c>
      <c r="F128" s="348">
        <v>18.373241649999997</v>
      </c>
      <c r="G128" s="348">
        <v>608.92641891999995</v>
      </c>
      <c r="H128" s="225"/>
      <c r="I128" s="425">
        <v>19.330069649999999</v>
      </c>
      <c r="J128" s="425">
        <v>680.15086115000008</v>
      </c>
      <c r="K128" s="425">
        <v>13.30071562</v>
      </c>
      <c r="L128" s="425">
        <v>1.8420557799999997</v>
      </c>
      <c r="M128" s="425">
        <v>685.98021518000007</v>
      </c>
    </row>
    <row r="129" spans="2:13" s="321" customFormat="1" ht="12.75" customHeight="1" thickBot="1" x14ac:dyDescent="0.25">
      <c r="B129" s="251" t="s">
        <v>226</v>
      </c>
      <c r="C129" s="348">
        <v>226.01806556</v>
      </c>
      <c r="D129" s="348">
        <v>1116.35783367</v>
      </c>
      <c r="E129" s="348">
        <v>77.682460050000003</v>
      </c>
      <c r="F129" s="348">
        <v>4.1368623300000005</v>
      </c>
      <c r="G129" s="348">
        <v>1264.69343918</v>
      </c>
      <c r="H129" s="225"/>
      <c r="I129" s="425">
        <v>199.22587111999999</v>
      </c>
      <c r="J129" s="425">
        <v>1200.5758575999998</v>
      </c>
      <c r="K129" s="425">
        <v>43.661742160000003</v>
      </c>
      <c r="L129" s="425">
        <v>-7.3074893599999999</v>
      </c>
      <c r="M129" s="425">
        <v>1356.1399865599997</v>
      </c>
    </row>
    <row r="130" spans="2:13" s="321" customFormat="1" ht="12.75" thickBot="1" x14ac:dyDescent="0.25">
      <c r="B130" s="251" t="s">
        <v>227</v>
      </c>
      <c r="C130" s="348">
        <v>65.897079000000005</v>
      </c>
      <c r="D130" s="348">
        <v>3454.6081648000004</v>
      </c>
      <c r="E130" s="348">
        <v>72.475724549999995</v>
      </c>
      <c r="F130" s="348">
        <v>0</v>
      </c>
      <c r="G130" s="348">
        <v>3448.0295192499998</v>
      </c>
      <c r="H130" s="225"/>
      <c r="I130" s="425">
        <v>70.418614099999999</v>
      </c>
      <c r="J130" s="425">
        <v>3466.3370427400005</v>
      </c>
      <c r="K130" s="425">
        <v>34.409378910000001</v>
      </c>
      <c r="L130" s="425">
        <v>-6.11988734</v>
      </c>
      <c r="M130" s="425">
        <v>3502.1462779300005</v>
      </c>
    </row>
    <row r="131" spans="2:13" s="321" customFormat="1" ht="12.75" thickBot="1" x14ac:dyDescent="0.25">
      <c r="B131" s="251" t="s">
        <v>228</v>
      </c>
      <c r="C131" s="348">
        <v>0</v>
      </c>
      <c r="D131" s="348">
        <v>87.551337060000009</v>
      </c>
      <c r="E131" s="348">
        <v>0</v>
      </c>
      <c r="F131" s="348">
        <v>0</v>
      </c>
      <c r="G131" s="348">
        <v>87.438777270000017</v>
      </c>
      <c r="H131" s="225"/>
      <c r="I131" s="425">
        <v>0</v>
      </c>
      <c r="J131" s="425">
        <v>91.408381009999985</v>
      </c>
      <c r="K131" s="425">
        <v>0</v>
      </c>
      <c r="L131" s="425">
        <v>0</v>
      </c>
      <c r="M131" s="425">
        <v>91.191319039999996</v>
      </c>
    </row>
    <row r="132" spans="2:13" s="321" customFormat="1" ht="12.75" thickBot="1" x14ac:dyDescent="0.25">
      <c r="B132" s="251" t="s">
        <v>229</v>
      </c>
      <c r="C132" s="348">
        <v>315.81640848000001</v>
      </c>
      <c r="D132" s="348">
        <v>4688.8986360700001</v>
      </c>
      <c r="E132" s="348">
        <v>175.66047542000001</v>
      </c>
      <c r="F132" s="348">
        <v>-44.389487030000005</v>
      </c>
      <c r="G132" s="348">
        <v>4829.0545691299994</v>
      </c>
      <c r="H132" s="225"/>
      <c r="I132" s="425">
        <v>498.42266214</v>
      </c>
      <c r="J132" s="425">
        <v>5102.1368514899996</v>
      </c>
      <c r="K132" s="425">
        <v>200.01606868000002</v>
      </c>
      <c r="L132" s="425">
        <v>-14.968624929999999</v>
      </c>
      <c r="M132" s="425">
        <v>5400.5434449499999</v>
      </c>
    </row>
    <row r="133" spans="2:13" s="321" customFormat="1" ht="12.75" thickBot="1" x14ac:dyDescent="0.25">
      <c r="B133" s="251" t="s">
        <v>230</v>
      </c>
      <c r="C133" s="348">
        <v>52.808576620000004</v>
      </c>
      <c r="D133" s="348">
        <v>66519.209359710003</v>
      </c>
      <c r="E133" s="348">
        <v>65.952478659999997</v>
      </c>
      <c r="F133" s="348">
        <v>17.574992210000001</v>
      </c>
      <c r="G133" s="348">
        <v>66506.065457670004</v>
      </c>
      <c r="H133" s="225"/>
      <c r="I133" s="425">
        <v>78.223196520000016</v>
      </c>
      <c r="J133" s="425">
        <v>88145.001539339995</v>
      </c>
      <c r="K133" s="425">
        <v>42.744165710000004</v>
      </c>
      <c r="L133" s="425">
        <v>2.3009081200000061</v>
      </c>
      <c r="M133" s="425">
        <v>88180.480570150001</v>
      </c>
    </row>
    <row r="134" spans="2:13" s="321" customFormat="1" ht="12.75" thickBot="1" x14ac:dyDescent="0.25">
      <c r="B134" s="251" t="s">
        <v>231</v>
      </c>
      <c r="C134" s="348">
        <v>3463.12284086</v>
      </c>
      <c r="D134" s="348">
        <v>251406.36872332002</v>
      </c>
      <c r="E134" s="348">
        <v>1402.3262325599999</v>
      </c>
      <c r="F134" s="348">
        <v>19.401850110000002</v>
      </c>
      <c r="G134" s="348">
        <v>253467.16533162</v>
      </c>
      <c r="H134" s="225"/>
      <c r="I134" s="425">
        <v>3935.5088778300001</v>
      </c>
      <c r="J134" s="425">
        <v>253743.82534933003</v>
      </c>
      <c r="K134" s="425">
        <v>1501.3645408099999</v>
      </c>
      <c r="L134" s="425">
        <v>-15.855847599999999</v>
      </c>
      <c r="M134" s="425">
        <v>256177.76968635002</v>
      </c>
    </row>
    <row r="135" spans="2:13" s="321" customFormat="1" ht="12.75" thickBot="1" x14ac:dyDescent="0.25">
      <c r="B135" s="251" t="s">
        <v>232</v>
      </c>
      <c r="C135" s="348">
        <v>344.65357247000003</v>
      </c>
      <c r="D135" s="348">
        <v>33457.739109050002</v>
      </c>
      <c r="E135" s="348">
        <v>391.80557529999993</v>
      </c>
      <c r="F135" s="348">
        <v>77.922676530000004</v>
      </c>
      <c r="G135" s="348">
        <v>33410.587106220002</v>
      </c>
      <c r="H135" s="225"/>
      <c r="I135" s="425">
        <v>330.2075036</v>
      </c>
      <c r="J135" s="425">
        <v>32786.638732749998</v>
      </c>
      <c r="K135" s="425">
        <v>198.78369175999998</v>
      </c>
      <c r="L135" s="425">
        <v>204.41212330000002</v>
      </c>
      <c r="M135" s="425">
        <v>32918.06254459</v>
      </c>
    </row>
    <row r="136" spans="2:13" s="321" customFormat="1" ht="12.75" thickBot="1" x14ac:dyDescent="0.25">
      <c r="B136" s="251" t="s">
        <v>233</v>
      </c>
      <c r="C136" s="348">
        <v>0</v>
      </c>
      <c r="D136" s="348">
        <v>2.4119499800000002</v>
      </c>
      <c r="E136" s="348">
        <v>0</v>
      </c>
      <c r="F136" s="348">
        <v>0</v>
      </c>
      <c r="G136" s="348">
        <v>2.3923505299999999</v>
      </c>
      <c r="H136" s="225"/>
      <c r="I136" s="425">
        <v>0</v>
      </c>
      <c r="J136" s="425">
        <v>0.64973676000000002</v>
      </c>
      <c r="K136" s="425">
        <v>0</v>
      </c>
      <c r="L136" s="425">
        <v>0</v>
      </c>
      <c r="M136" s="425">
        <v>0.64618886000000009</v>
      </c>
    </row>
    <row r="137" spans="2:13" s="321" customFormat="1" ht="12" x14ac:dyDescent="0.2">
      <c r="B137" s="252" t="s">
        <v>234</v>
      </c>
      <c r="C137" s="427">
        <v>3.15814021</v>
      </c>
      <c r="D137" s="427">
        <v>256.0210361</v>
      </c>
      <c r="E137" s="427">
        <v>2.3167727</v>
      </c>
      <c r="F137" s="427">
        <v>0</v>
      </c>
      <c r="G137" s="427">
        <v>256.86240361</v>
      </c>
      <c r="H137" s="225"/>
      <c r="I137" s="429">
        <v>0.52351177000000004</v>
      </c>
      <c r="J137" s="429">
        <v>135.06264081</v>
      </c>
      <c r="K137" s="429">
        <v>0.58101194999999994</v>
      </c>
      <c r="L137" s="429">
        <v>0</v>
      </c>
      <c r="M137" s="429">
        <v>135.00514063000003</v>
      </c>
    </row>
    <row r="138" spans="2:13" s="321" customFormat="1" ht="12.75" thickBot="1" x14ac:dyDescent="0.25">
      <c r="B138" s="320" t="s">
        <v>84</v>
      </c>
      <c r="C138" s="373">
        <v>4491.3663675600001</v>
      </c>
      <c r="D138" s="373">
        <v>362551.0203125999</v>
      </c>
      <c r="E138" s="373">
        <v>2206.5905283299999</v>
      </c>
      <c r="F138" s="373">
        <v>92.93355597</v>
      </c>
      <c r="G138" s="373">
        <v>364835.79615183</v>
      </c>
      <c r="H138" s="225"/>
      <c r="I138" s="368">
        <v>5141.6384924700014</v>
      </c>
      <c r="J138" s="368">
        <v>386306.42366015003</v>
      </c>
      <c r="K138" s="368">
        <v>2042.3007004699998</v>
      </c>
      <c r="L138" s="368">
        <v>164.00821417000003</v>
      </c>
      <c r="M138" s="368">
        <v>389405.76145215001</v>
      </c>
    </row>
    <row r="139" spans="2:13" s="170" customFormat="1" ht="12.75" thickTop="1" x14ac:dyDescent="0.2">
      <c r="B139" s="207"/>
      <c r="C139" s="390"/>
      <c r="D139" s="390"/>
      <c r="E139" s="390"/>
      <c r="F139" s="390"/>
      <c r="G139" s="390"/>
      <c r="H139" s="390"/>
    </row>
    <row r="140" spans="2:13" x14ac:dyDescent="0.25">
      <c r="B140" s="444"/>
      <c r="C140" s="444"/>
      <c r="D140" s="444"/>
      <c r="E140" s="444"/>
      <c r="F140" s="444"/>
      <c r="G140" s="444"/>
    </row>
  </sheetData>
  <mergeCells count="45">
    <mergeCell ref="B3:N3"/>
    <mergeCell ref="B4:N4"/>
    <mergeCell ref="C6:M6"/>
    <mergeCell ref="C7:G7"/>
    <mergeCell ref="I7:M7"/>
    <mergeCell ref="L9:L10"/>
    <mergeCell ref="M9:M10"/>
    <mergeCell ref="C50:M50"/>
    <mergeCell ref="C9:D9"/>
    <mergeCell ref="E9:E10"/>
    <mergeCell ref="F9:F10"/>
    <mergeCell ref="G9:G10"/>
    <mergeCell ref="I9:J9"/>
    <mergeCell ref="K9:K10"/>
    <mergeCell ref="B93:G93"/>
    <mergeCell ref="B94:G94"/>
    <mergeCell ref="C98:M98"/>
    <mergeCell ref="C51:G51"/>
    <mergeCell ref="I51:M51"/>
    <mergeCell ref="C53:D53"/>
    <mergeCell ref="E53:E54"/>
    <mergeCell ref="F53:F54"/>
    <mergeCell ref="G53:G54"/>
    <mergeCell ref="I53:J53"/>
    <mergeCell ref="K53:K54"/>
    <mergeCell ref="L53:L54"/>
    <mergeCell ref="M53:M54"/>
    <mergeCell ref="C100:G100"/>
    <mergeCell ref="I100:M100"/>
    <mergeCell ref="E102:E103"/>
    <mergeCell ref="F102:F103"/>
    <mergeCell ref="G102:G103"/>
    <mergeCell ref="K102:K103"/>
    <mergeCell ref="L102:L103"/>
    <mergeCell ref="M102:M103"/>
    <mergeCell ref="M124:M125"/>
    <mergeCell ref="B140:G140"/>
    <mergeCell ref="C121:M121"/>
    <mergeCell ref="C122:G122"/>
    <mergeCell ref="I122:M122"/>
    <mergeCell ref="E124:E125"/>
    <mergeCell ref="F124:F125"/>
    <mergeCell ref="G124:G125"/>
    <mergeCell ref="K124:K125"/>
    <mergeCell ref="L124:L125"/>
  </mergeCells>
  <pageMargins left="0.70866141732283472" right="0.70866141732283472" top="0.74803149606299213" bottom="0.74803149606299213" header="0.31496062992125984" footer="0.31496062992125984"/>
  <pageSetup paperSize="9" scale="63" fitToHeight="3" orientation="landscape" r:id="rId1"/>
  <headerFooter>
    <oddHeader>&amp;L&amp;"Calibri"&amp;12&amp;K0000FFClassification: Limited&amp;1#</oddHeader>
  </headerFooter>
  <rowBreaks count="2" manualBreakCount="2">
    <brk id="48" min="1" max="13" man="1"/>
    <brk id="94"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9"/>
  <sheetViews>
    <sheetView showGridLines="0" topLeftCell="A66" zoomScaleNormal="100" zoomScaleSheetLayoutView="100" workbookViewId="0">
      <selection activeCell="E80" sqref="E80"/>
    </sheetView>
  </sheetViews>
  <sheetFormatPr defaultRowHeight="15" x14ac:dyDescent="0.25"/>
  <cols>
    <col min="1" max="1" width="2.85546875" customWidth="1"/>
    <col min="2" max="2" width="44.7109375" customWidth="1"/>
    <col min="3" max="7" width="14.28515625" customWidth="1"/>
    <col min="8" max="8" width="1.7109375" style="155" customWidth="1"/>
    <col min="9" max="13" width="14.28515625" style="218" customWidth="1"/>
    <col min="14" max="14" width="9.140625" style="218"/>
  </cols>
  <sheetData>
    <row r="1" spans="1:14" s="4" customFormat="1" ht="15" customHeight="1" x14ac:dyDescent="0.25">
      <c r="C1" s="28"/>
      <c r="D1" s="28"/>
      <c r="H1" s="147"/>
      <c r="I1" s="59"/>
      <c r="J1" s="59"/>
      <c r="K1" s="59"/>
      <c r="L1" s="59"/>
      <c r="M1" s="59"/>
      <c r="N1" s="59"/>
    </row>
    <row r="2" spans="1:14" s="4" customFormat="1" ht="21.95" customHeight="1" x14ac:dyDescent="0.25">
      <c r="B2" s="38" t="s">
        <v>121</v>
      </c>
      <c r="D2" s="1"/>
      <c r="E2" s="2"/>
      <c r="F2" s="2"/>
      <c r="G2" s="2"/>
      <c r="H2" s="255"/>
      <c r="I2" s="2"/>
      <c r="J2" s="59"/>
      <c r="K2" s="59"/>
      <c r="L2" s="59"/>
      <c r="M2" s="59"/>
      <c r="N2" s="59"/>
    </row>
    <row r="3" spans="1:14" s="4" customFormat="1" ht="11.25" customHeight="1" x14ac:dyDescent="0.25">
      <c r="D3" s="1"/>
      <c r="E3" s="2"/>
      <c r="F3" s="2"/>
      <c r="G3" s="2" t="s">
        <v>61</v>
      </c>
      <c r="H3" s="2"/>
      <c r="I3" s="2"/>
      <c r="J3" s="59"/>
      <c r="K3" s="59"/>
      <c r="L3" s="59"/>
      <c r="M3" s="59"/>
      <c r="N3" s="59"/>
    </row>
    <row r="4" spans="1:14" s="4" customFormat="1" ht="21.95" customHeight="1" x14ac:dyDescent="0.25">
      <c r="B4" s="38" t="s">
        <v>279</v>
      </c>
      <c r="C4" s="143"/>
      <c r="E4" s="144"/>
      <c r="F4" s="144"/>
      <c r="G4" s="144"/>
      <c r="H4" s="144"/>
      <c r="I4" s="2"/>
      <c r="J4" s="59"/>
      <c r="K4" s="59"/>
      <c r="L4" s="59"/>
      <c r="M4" s="59"/>
      <c r="N4" s="59"/>
    </row>
    <row r="5" spans="1:14" s="4" customFormat="1" ht="15.75" x14ac:dyDescent="0.25">
      <c r="B5" s="454" t="s">
        <v>183</v>
      </c>
      <c r="C5" s="454"/>
      <c r="D5" s="454"/>
      <c r="E5" s="454"/>
      <c r="F5" s="454"/>
      <c r="G5" s="454"/>
      <c r="H5" s="454"/>
      <c r="I5" s="454"/>
      <c r="J5" s="454"/>
      <c r="K5" s="454"/>
      <c r="L5" s="454"/>
      <c r="M5" s="454"/>
      <c r="N5" s="59"/>
    </row>
    <row r="6" spans="1:14" s="4" customFormat="1" ht="28.5" customHeight="1" x14ac:dyDescent="0.25">
      <c r="B6" s="228"/>
      <c r="C6" s="228"/>
      <c r="D6" s="228"/>
      <c r="E6" s="228"/>
      <c r="F6" s="228"/>
      <c r="G6" s="261" t="s">
        <v>105</v>
      </c>
      <c r="H6" s="261"/>
      <c r="I6" s="263"/>
      <c r="J6" s="59"/>
      <c r="K6" s="59"/>
      <c r="L6" s="59"/>
      <c r="M6" s="59"/>
      <c r="N6" s="59"/>
    </row>
    <row r="7" spans="1:14" x14ac:dyDescent="0.25">
      <c r="A7" s="172"/>
      <c r="B7" s="171"/>
      <c r="C7" s="455" t="s">
        <v>198</v>
      </c>
      <c r="D7" s="456"/>
      <c r="E7" s="456"/>
      <c r="F7" s="456"/>
      <c r="G7" s="456"/>
      <c r="H7" s="257"/>
      <c r="I7" s="457" t="s">
        <v>199</v>
      </c>
      <c r="J7" s="458"/>
      <c r="K7" s="458"/>
      <c r="L7" s="458"/>
      <c r="M7" s="458"/>
    </row>
    <row r="8" spans="1:14" ht="62.25" customHeight="1" x14ac:dyDescent="0.25">
      <c r="A8" s="172"/>
      <c r="B8" s="189"/>
      <c r="C8" s="331" t="s">
        <v>127</v>
      </c>
      <c r="D8" s="191" t="s">
        <v>184</v>
      </c>
      <c r="E8" s="191" t="s">
        <v>269</v>
      </c>
      <c r="F8" s="191" t="s">
        <v>128</v>
      </c>
      <c r="G8" s="191" t="s">
        <v>265</v>
      </c>
      <c r="H8" s="174"/>
      <c r="I8" s="219" t="s">
        <v>127</v>
      </c>
      <c r="J8" s="220" t="s">
        <v>200</v>
      </c>
      <c r="K8" s="221" t="s">
        <v>270</v>
      </c>
      <c r="L8" s="221" t="s">
        <v>128</v>
      </c>
      <c r="M8" s="220" t="s">
        <v>264</v>
      </c>
    </row>
    <row r="9" spans="1:14" ht="15" customHeight="1" thickBot="1" x14ac:dyDescent="0.3">
      <c r="A9" s="172"/>
      <c r="B9" s="302" t="s">
        <v>93</v>
      </c>
      <c r="C9" s="332"/>
      <c r="D9" s="332"/>
      <c r="E9" s="332"/>
      <c r="F9" s="332"/>
      <c r="G9" s="332"/>
      <c r="H9" s="340"/>
      <c r="I9" s="222"/>
      <c r="J9" s="222"/>
      <c r="K9" s="223"/>
      <c r="L9" s="223"/>
      <c r="M9" s="222"/>
    </row>
    <row r="10" spans="1:14" ht="15" customHeight="1" thickBot="1" x14ac:dyDescent="0.3">
      <c r="A10" s="172"/>
      <c r="B10" s="194" t="s">
        <v>129</v>
      </c>
      <c r="C10" s="355">
        <v>20324.468743650003</v>
      </c>
      <c r="D10" s="355">
        <v>0</v>
      </c>
      <c r="E10" s="355">
        <v>0</v>
      </c>
      <c r="F10" s="355">
        <v>0</v>
      </c>
      <c r="G10" s="355">
        <v>0</v>
      </c>
      <c r="H10" s="340"/>
      <c r="I10" s="102">
        <v>17721.981298160001</v>
      </c>
      <c r="J10" s="102">
        <v>0</v>
      </c>
      <c r="K10" s="102">
        <v>0</v>
      </c>
      <c r="L10" s="102">
        <v>0</v>
      </c>
      <c r="M10" s="102">
        <v>0</v>
      </c>
    </row>
    <row r="11" spans="1:14" ht="15" customHeight="1" thickBot="1" x14ac:dyDescent="0.3">
      <c r="A11" s="172"/>
      <c r="B11" s="194" t="s">
        <v>94</v>
      </c>
      <c r="C11" s="103">
        <v>5238.3702293799997</v>
      </c>
      <c r="D11" s="103">
        <v>1789.5408568599998</v>
      </c>
      <c r="E11" s="103">
        <v>1778.9595952499999</v>
      </c>
      <c r="F11" s="103">
        <v>0</v>
      </c>
      <c r="G11" s="103">
        <v>10.581261609999999</v>
      </c>
      <c r="H11" s="179"/>
      <c r="I11" s="102">
        <v>4454</v>
      </c>
      <c r="J11" s="102">
        <v>333</v>
      </c>
      <c r="K11" s="102">
        <v>245.39841408000001</v>
      </c>
      <c r="L11" s="102">
        <v>0</v>
      </c>
      <c r="M11" s="337">
        <v>88</v>
      </c>
    </row>
    <row r="12" spans="1:14" ht="15" customHeight="1" thickBot="1" x14ac:dyDescent="0.3">
      <c r="A12" s="172"/>
      <c r="B12" s="194" t="s">
        <v>101</v>
      </c>
      <c r="C12" s="103">
        <v>68061.310217320002</v>
      </c>
      <c r="D12" s="103">
        <v>44135.700435040002</v>
      </c>
      <c r="E12" s="103">
        <v>43258.239870110003</v>
      </c>
      <c r="F12" s="103">
        <v>324.53903205</v>
      </c>
      <c r="G12" s="103">
        <v>552.92153287999997</v>
      </c>
      <c r="H12" s="179"/>
      <c r="I12" s="102">
        <v>72621</v>
      </c>
      <c r="J12" s="102">
        <v>46277</v>
      </c>
      <c r="K12" s="102">
        <f>44893.5732751</f>
        <v>44893.573275100003</v>
      </c>
      <c r="L12" s="102">
        <v>338</v>
      </c>
      <c r="M12" s="102">
        <v>1045</v>
      </c>
    </row>
    <row r="13" spans="1:14" ht="15" customHeight="1" thickBot="1" x14ac:dyDescent="0.3">
      <c r="A13" s="172"/>
      <c r="B13" s="196" t="s">
        <v>130</v>
      </c>
      <c r="C13" s="103">
        <v>0</v>
      </c>
      <c r="D13" s="103">
        <v>16877.242043800001</v>
      </c>
      <c r="E13" s="103">
        <v>16877.242043800001</v>
      </c>
      <c r="F13" s="103">
        <v>0</v>
      </c>
      <c r="G13" s="103">
        <v>0</v>
      </c>
      <c r="H13" s="179"/>
      <c r="I13" s="102">
        <v>0</v>
      </c>
      <c r="J13" s="102">
        <v>16926.92196598</v>
      </c>
      <c r="K13" s="102">
        <v>16926.92196598</v>
      </c>
      <c r="L13" s="102">
        <v>0</v>
      </c>
      <c r="M13" s="102">
        <v>0</v>
      </c>
    </row>
    <row r="14" spans="1:14" ht="15" customHeight="1" thickBot="1" x14ac:dyDescent="0.3">
      <c r="A14" s="172"/>
      <c r="B14" s="196" t="s">
        <v>131</v>
      </c>
      <c r="C14" s="103">
        <v>4209.2986437100008</v>
      </c>
      <c r="D14" s="103">
        <v>7608.5622879299999</v>
      </c>
      <c r="E14" s="103">
        <v>7608.5622879299999</v>
      </c>
      <c r="F14" s="103">
        <v>0</v>
      </c>
      <c r="G14" s="103">
        <v>0</v>
      </c>
      <c r="H14" s="179"/>
      <c r="I14" s="102">
        <v>4385.6553587299995</v>
      </c>
      <c r="J14" s="102">
        <v>7908.8319365899997</v>
      </c>
      <c r="K14" s="102">
        <v>7908.8319365899997</v>
      </c>
      <c r="L14" s="102">
        <v>0</v>
      </c>
      <c r="M14" s="102">
        <v>0</v>
      </c>
    </row>
    <row r="15" spans="1:14" ht="15" customHeight="1" thickBot="1" x14ac:dyDescent="0.3">
      <c r="A15" s="172"/>
      <c r="B15" s="194" t="s">
        <v>115</v>
      </c>
      <c r="C15" s="103">
        <f>C16+C19+C20</f>
        <v>62397.246204950003</v>
      </c>
      <c r="D15" s="103">
        <f>D16+D19+D20</f>
        <v>325932.54094191</v>
      </c>
      <c r="E15" s="103">
        <f>E16+E19+E20</f>
        <v>325932.54094191</v>
      </c>
      <c r="F15" s="103">
        <v>0</v>
      </c>
      <c r="G15" s="103">
        <v>0</v>
      </c>
      <c r="H15" s="179"/>
      <c r="I15" s="102">
        <v>62051.812407790036</v>
      </c>
      <c r="J15" s="102">
        <v>328450.33549290994</v>
      </c>
      <c r="K15" s="102">
        <v>328450.33549290994</v>
      </c>
      <c r="L15" s="102">
        <v>0</v>
      </c>
      <c r="M15" s="102">
        <v>0</v>
      </c>
    </row>
    <row r="16" spans="1:14" ht="15" customHeight="1" thickBot="1" x14ac:dyDescent="0.3">
      <c r="A16" s="172"/>
      <c r="B16" s="196" t="s">
        <v>132</v>
      </c>
      <c r="C16" s="103">
        <v>0</v>
      </c>
      <c r="D16" s="103">
        <f>SUM(D17:D18)</f>
        <v>315619.32310738001</v>
      </c>
      <c r="E16" s="103">
        <f>SUM(E17:E18)</f>
        <v>315619.32310738001</v>
      </c>
      <c r="F16" s="103">
        <v>0</v>
      </c>
      <c r="G16" s="103">
        <v>0</v>
      </c>
      <c r="H16" s="179"/>
      <c r="I16" s="102">
        <v>0</v>
      </c>
      <c r="J16" s="102">
        <v>318833.20412993</v>
      </c>
      <c r="K16" s="102">
        <v>318833.20412993</v>
      </c>
      <c r="L16" s="102">
        <v>0</v>
      </c>
      <c r="M16" s="102">
        <v>0</v>
      </c>
    </row>
    <row r="17" spans="1:13" ht="15" customHeight="1" thickBot="1" x14ac:dyDescent="0.3">
      <c r="A17" s="172"/>
      <c r="B17" s="197" t="s">
        <v>133</v>
      </c>
      <c r="C17" s="103">
        <v>0</v>
      </c>
      <c r="D17" s="103">
        <v>9442.6104331499992</v>
      </c>
      <c r="E17" s="103">
        <v>9442.6104331499992</v>
      </c>
      <c r="F17" s="103">
        <v>0</v>
      </c>
      <c r="G17" s="103">
        <v>0</v>
      </c>
      <c r="H17" s="179"/>
      <c r="I17" s="102">
        <v>0</v>
      </c>
      <c r="J17" s="102">
        <v>9761.2418914299997</v>
      </c>
      <c r="K17" s="102">
        <v>9761.2418914299997</v>
      </c>
      <c r="L17" s="102">
        <v>0</v>
      </c>
      <c r="M17" s="102">
        <v>0</v>
      </c>
    </row>
    <row r="18" spans="1:13" ht="15" customHeight="1" thickBot="1" x14ac:dyDescent="0.3">
      <c r="A18" s="172"/>
      <c r="B18" s="197" t="s">
        <v>134</v>
      </c>
      <c r="C18" s="103">
        <v>0</v>
      </c>
      <c r="D18" s="103">
        <v>306176.71267422999</v>
      </c>
      <c r="E18" s="103">
        <v>306176.71267422999</v>
      </c>
      <c r="F18" s="103">
        <v>0</v>
      </c>
      <c r="G18" s="103">
        <v>0</v>
      </c>
      <c r="H18" s="179"/>
      <c r="I18" s="102">
        <v>0</v>
      </c>
      <c r="J18" s="102">
        <v>309071.96223850001</v>
      </c>
      <c r="K18" s="102">
        <v>309071.96223850001</v>
      </c>
      <c r="L18" s="102">
        <v>0</v>
      </c>
      <c r="M18" s="102">
        <v>0</v>
      </c>
    </row>
    <row r="19" spans="1:13" ht="15" customHeight="1" thickBot="1" x14ac:dyDescent="0.3">
      <c r="A19" s="172"/>
      <c r="B19" s="196" t="s">
        <v>135</v>
      </c>
      <c r="C19" s="103">
        <v>52456.176548740004</v>
      </c>
      <c r="D19" s="103">
        <v>0</v>
      </c>
      <c r="E19" s="103">
        <v>0</v>
      </c>
      <c r="F19" s="103">
        <v>0</v>
      </c>
      <c r="G19" s="103">
        <v>0</v>
      </c>
      <c r="H19" s="179"/>
      <c r="I19" s="102">
        <v>51968.338987760006</v>
      </c>
      <c r="J19" s="102">
        <v>0</v>
      </c>
      <c r="K19" s="102">
        <v>0</v>
      </c>
      <c r="L19" s="102">
        <v>0</v>
      </c>
      <c r="M19" s="102">
        <v>0</v>
      </c>
    </row>
    <row r="20" spans="1:13" ht="15" customHeight="1" thickBot="1" x14ac:dyDescent="0.3">
      <c r="A20" s="172"/>
      <c r="B20" s="196" t="s">
        <v>136</v>
      </c>
      <c r="C20" s="103">
        <v>9941.0696562100002</v>
      </c>
      <c r="D20" s="103">
        <v>10313.21783453</v>
      </c>
      <c r="E20" s="103">
        <v>10313.21783453</v>
      </c>
      <c r="F20" s="103">
        <v>0</v>
      </c>
      <c r="G20" s="103">
        <v>0</v>
      </c>
      <c r="H20" s="179"/>
      <c r="I20" s="102">
        <v>10083.063266629997</v>
      </c>
      <c r="J20" s="102">
        <v>9617.1313629799988</v>
      </c>
      <c r="K20" s="102">
        <v>9617.1313629799988</v>
      </c>
      <c r="L20" s="102">
        <v>0</v>
      </c>
      <c r="M20" s="102">
        <v>0</v>
      </c>
    </row>
    <row r="21" spans="1:13" ht="15" customHeight="1" thickBot="1" x14ac:dyDescent="0.3">
      <c r="A21" s="172"/>
      <c r="B21" s="197" t="s">
        <v>133</v>
      </c>
      <c r="C21" s="103">
        <v>2083.60224354</v>
      </c>
      <c r="D21" s="103">
        <v>32.031827829999997</v>
      </c>
      <c r="E21" s="103">
        <v>32.031827829999997</v>
      </c>
      <c r="F21" s="103">
        <v>0</v>
      </c>
      <c r="G21" s="103">
        <v>0</v>
      </c>
      <c r="H21" s="179"/>
      <c r="I21" s="102">
        <v>2150.4003770099998</v>
      </c>
      <c r="J21" s="102">
        <v>33.575000580000001</v>
      </c>
      <c r="K21" s="102">
        <v>33.575000580000001</v>
      </c>
      <c r="L21" s="102">
        <v>0</v>
      </c>
      <c r="M21" s="102">
        <v>0</v>
      </c>
    </row>
    <row r="22" spans="1:13" ht="15" customHeight="1" thickBot="1" x14ac:dyDescent="0.3">
      <c r="A22" s="172"/>
      <c r="B22" s="197" t="s">
        <v>134</v>
      </c>
      <c r="C22" s="103">
        <v>7857.467412670002</v>
      </c>
      <c r="D22" s="103">
        <v>10281.186006700002</v>
      </c>
      <c r="E22" s="103">
        <v>10281.186006700002</v>
      </c>
      <c r="F22" s="103">
        <v>0</v>
      </c>
      <c r="G22" s="103">
        <v>0</v>
      </c>
      <c r="H22" s="179"/>
      <c r="I22" s="102">
        <v>7932.6628896200009</v>
      </c>
      <c r="J22" s="102">
        <v>9583.5563623999988</v>
      </c>
      <c r="K22" s="102">
        <v>9583.5563623999988</v>
      </c>
      <c r="L22" s="102">
        <v>0</v>
      </c>
      <c r="M22" s="102">
        <v>0</v>
      </c>
    </row>
    <row r="23" spans="1:13" ht="15" customHeight="1" thickBot="1" x14ac:dyDescent="0.3">
      <c r="A23" s="172"/>
      <c r="B23" s="194" t="s">
        <v>137</v>
      </c>
      <c r="C23" s="103">
        <v>456.69230271999999</v>
      </c>
      <c r="D23" s="103">
        <v>0</v>
      </c>
      <c r="E23" s="103">
        <v>0</v>
      </c>
      <c r="F23" s="103">
        <v>0</v>
      </c>
      <c r="G23" s="103">
        <v>0</v>
      </c>
      <c r="H23" s="179"/>
      <c r="I23" s="102">
        <v>819.73531619999994</v>
      </c>
      <c r="J23" s="102">
        <v>0</v>
      </c>
      <c r="K23" s="102">
        <v>0</v>
      </c>
      <c r="L23" s="102">
        <v>0</v>
      </c>
      <c r="M23" s="102">
        <v>0</v>
      </c>
    </row>
    <row r="24" spans="1:13" ht="15" customHeight="1" x14ac:dyDescent="0.25">
      <c r="A24" s="172"/>
      <c r="B24" s="198" t="s">
        <v>95</v>
      </c>
      <c r="C24" s="376">
        <v>9766.7273739299999</v>
      </c>
      <c r="D24" s="376">
        <v>0</v>
      </c>
      <c r="E24" s="376">
        <v>0</v>
      </c>
      <c r="F24" s="376">
        <v>0</v>
      </c>
      <c r="G24" s="376">
        <v>0</v>
      </c>
      <c r="H24" s="179"/>
      <c r="I24" s="311">
        <v>10207.732039459999</v>
      </c>
      <c r="J24" s="311">
        <v>0</v>
      </c>
      <c r="K24" s="311">
        <v>0</v>
      </c>
      <c r="L24" s="311">
        <v>0</v>
      </c>
      <c r="M24" s="311">
        <v>0</v>
      </c>
    </row>
    <row r="25" spans="1:13" ht="15" customHeight="1" thickBot="1" x14ac:dyDescent="0.3">
      <c r="A25" s="172"/>
      <c r="B25" s="199" t="s">
        <v>138</v>
      </c>
      <c r="C25" s="377">
        <f>SUM(C10:C12)+C15+SUM(C23:C24)</f>
        <v>166244.81507195</v>
      </c>
      <c r="D25" s="377">
        <f t="shared" ref="D25:G25" si="0">SUM(D10:D12)+D15+SUM(D23:D24)</f>
        <v>371857.78223380999</v>
      </c>
      <c r="E25" s="377">
        <f t="shared" si="0"/>
        <v>370969.74040727003</v>
      </c>
      <c r="F25" s="377">
        <f t="shared" si="0"/>
        <v>324.53903205</v>
      </c>
      <c r="G25" s="377">
        <f t="shared" si="0"/>
        <v>563.50279448999993</v>
      </c>
      <c r="H25" s="179"/>
      <c r="I25" s="327">
        <v>167876</v>
      </c>
      <c r="J25" s="327">
        <v>375060</v>
      </c>
      <c r="K25" s="327">
        <v>373589.30718208995</v>
      </c>
      <c r="L25" s="327">
        <v>338</v>
      </c>
      <c r="M25" s="327">
        <v>1132.81956393</v>
      </c>
    </row>
    <row r="26" spans="1:13" ht="15" customHeight="1" thickBot="1" x14ac:dyDescent="0.3">
      <c r="A26" s="172"/>
      <c r="B26" s="204" t="s">
        <v>96</v>
      </c>
      <c r="C26" s="205"/>
      <c r="D26" s="205"/>
      <c r="E26" s="205"/>
      <c r="F26" s="205"/>
      <c r="G26" s="205"/>
      <c r="H26" s="208"/>
      <c r="I26" s="225"/>
      <c r="J26" s="225"/>
      <c r="K26" s="225"/>
      <c r="L26" s="225"/>
      <c r="M26" s="225"/>
    </row>
    <row r="27" spans="1:13" ht="15" customHeight="1" thickBot="1" x14ac:dyDescent="0.3">
      <c r="A27" s="172"/>
      <c r="B27" s="206" t="s">
        <v>129</v>
      </c>
      <c r="C27" s="103">
        <v>67204.8391519</v>
      </c>
      <c r="D27" s="103">
        <v>0</v>
      </c>
      <c r="E27" s="103">
        <v>0</v>
      </c>
      <c r="F27" s="103">
        <v>0</v>
      </c>
      <c r="G27" s="103">
        <v>0</v>
      </c>
      <c r="H27" s="179"/>
      <c r="I27" s="102">
        <v>76689</v>
      </c>
      <c r="J27" s="102">
        <v>0</v>
      </c>
      <c r="K27" s="102">
        <v>0</v>
      </c>
      <c r="L27" s="102">
        <v>0</v>
      </c>
      <c r="M27" s="102">
        <v>0</v>
      </c>
    </row>
    <row r="28" spans="1:13" ht="15" customHeight="1" thickBot="1" x14ac:dyDescent="0.3">
      <c r="A28" s="172"/>
      <c r="B28" s="200" t="s">
        <v>97</v>
      </c>
      <c r="C28" s="103">
        <v>5.2420533000000002</v>
      </c>
      <c r="D28" s="103">
        <v>0</v>
      </c>
      <c r="E28" s="103">
        <v>0</v>
      </c>
      <c r="F28" s="103">
        <v>0</v>
      </c>
      <c r="G28" s="103">
        <v>0</v>
      </c>
      <c r="H28" s="179"/>
      <c r="I28" s="102">
        <v>5.2888794500000005</v>
      </c>
      <c r="J28" s="102">
        <v>0</v>
      </c>
      <c r="K28" s="102">
        <v>0</v>
      </c>
      <c r="L28" s="102">
        <v>0</v>
      </c>
      <c r="M28" s="102">
        <v>0</v>
      </c>
    </row>
    <row r="29" spans="1:13" ht="15" customHeight="1" thickBot="1" x14ac:dyDescent="0.3">
      <c r="A29" s="172"/>
      <c r="B29" s="200" t="s">
        <v>98</v>
      </c>
      <c r="C29" s="103">
        <v>40.984100979999994</v>
      </c>
      <c r="D29" s="103">
        <v>0</v>
      </c>
      <c r="E29" s="103">
        <v>0</v>
      </c>
      <c r="F29" s="103">
        <v>0</v>
      </c>
      <c r="G29" s="103">
        <v>0</v>
      </c>
      <c r="H29" s="179"/>
      <c r="I29" s="102">
        <v>41.030643229999995</v>
      </c>
      <c r="J29" s="102">
        <v>0</v>
      </c>
      <c r="K29" s="102">
        <v>0</v>
      </c>
      <c r="L29" s="102">
        <v>0</v>
      </c>
      <c r="M29" s="102">
        <v>0</v>
      </c>
    </row>
    <row r="30" spans="1:13" ht="15" customHeight="1" thickBot="1" x14ac:dyDescent="0.3">
      <c r="A30" s="172"/>
      <c r="B30" s="200" t="s">
        <v>99</v>
      </c>
      <c r="C30" s="103">
        <v>1916.3389066</v>
      </c>
      <c r="D30" s="103">
        <v>0</v>
      </c>
      <c r="E30" s="103">
        <v>0</v>
      </c>
      <c r="F30" s="103">
        <v>0</v>
      </c>
      <c r="G30" s="103">
        <v>0</v>
      </c>
      <c r="H30" s="179"/>
      <c r="I30" s="102">
        <v>1837.0883668399999</v>
      </c>
      <c r="J30" s="102">
        <v>0</v>
      </c>
      <c r="K30" s="102">
        <v>0</v>
      </c>
      <c r="L30" s="102">
        <v>0</v>
      </c>
      <c r="M30" s="102">
        <v>0</v>
      </c>
    </row>
    <row r="31" spans="1:13" ht="15" customHeight="1" thickBot="1" x14ac:dyDescent="0.3">
      <c r="A31" s="172"/>
      <c r="B31" s="200" t="s">
        <v>100</v>
      </c>
      <c r="C31" s="103">
        <v>0</v>
      </c>
      <c r="D31" s="103">
        <v>0</v>
      </c>
      <c r="E31" s="103">
        <v>0</v>
      </c>
      <c r="F31" s="103">
        <v>0</v>
      </c>
      <c r="G31" s="103">
        <v>0</v>
      </c>
      <c r="H31" s="179"/>
      <c r="I31" s="102">
        <v>0</v>
      </c>
      <c r="J31" s="102">
        <v>0</v>
      </c>
      <c r="K31" s="102">
        <v>0</v>
      </c>
      <c r="L31" s="102">
        <v>0</v>
      </c>
      <c r="M31" s="102">
        <v>0</v>
      </c>
    </row>
    <row r="32" spans="1:13" ht="15" customHeight="1" thickBot="1" x14ac:dyDescent="0.3">
      <c r="A32" s="172"/>
      <c r="B32" s="200" t="s">
        <v>94</v>
      </c>
      <c r="C32" s="103">
        <v>10375.17209942</v>
      </c>
      <c r="D32" s="103">
        <v>242.97253421000002</v>
      </c>
      <c r="E32" s="103">
        <v>242.97253421000002</v>
      </c>
      <c r="F32" s="103">
        <v>0</v>
      </c>
      <c r="G32" s="103">
        <v>0</v>
      </c>
      <c r="H32" s="179"/>
      <c r="I32" s="102">
        <v>145.78027324999999</v>
      </c>
      <c r="J32" s="102">
        <v>237.35286819000001</v>
      </c>
      <c r="K32" s="102">
        <v>237.35286819000001</v>
      </c>
      <c r="L32" s="102">
        <v>0</v>
      </c>
      <c r="M32" s="102">
        <v>0</v>
      </c>
    </row>
    <row r="33" spans="1:16" ht="15" customHeight="1" thickBot="1" x14ac:dyDescent="0.3">
      <c r="A33" s="172"/>
      <c r="B33" s="200" t="s">
        <v>101</v>
      </c>
      <c r="C33" s="103">
        <v>19050.148946310001</v>
      </c>
      <c r="D33" s="103">
        <v>924.48712389000002</v>
      </c>
      <c r="E33" s="103">
        <v>560.87219101999995</v>
      </c>
      <c r="F33" s="103">
        <v>363.61493287000002</v>
      </c>
      <c r="G33" s="103">
        <v>0</v>
      </c>
      <c r="H33" s="179"/>
      <c r="I33" s="102">
        <v>21145</v>
      </c>
      <c r="J33" s="102">
        <v>1001</v>
      </c>
      <c r="K33" s="102">
        <v>817.92175878</v>
      </c>
      <c r="L33" s="102">
        <v>183</v>
      </c>
      <c r="M33" s="102">
        <v>0</v>
      </c>
    </row>
    <row r="34" spans="1:16" ht="15" customHeight="1" thickBot="1" x14ac:dyDescent="0.3">
      <c r="A34" s="172"/>
      <c r="B34" s="200" t="s">
        <v>102</v>
      </c>
      <c r="C34" s="103">
        <v>33755.306365230004</v>
      </c>
      <c r="D34" s="103">
        <v>179.69617909999999</v>
      </c>
      <c r="E34" s="103">
        <v>179.69617909999999</v>
      </c>
      <c r="F34" s="103">
        <v>0</v>
      </c>
      <c r="G34" s="103">
        <v>0</v>
      </c>
      <c r="H34" s="179"/>
      <c r="I34" s="102">
        <v>33935.012231059998</v>
      </c>
      <c r="J34" s="102">
        <v>149.80051127999999</v>
      </c>
      <c r="K34" s="102">
        <v>149.80051127999999</v>
      </c>
      <c r="L34" s="102">
        <v>0</v>
      </c>
      <c r="M34" s="102">
        <v>0</v>
      </c>
    </row>
    <row r="35" spans="1:16" ht="15" customHeight="1" thickBot="1" x14ac:dyDescent="0.3">
      <c r="A35" s="172"/>
      <c r="B35" s="200" t="s">
        <v>103</v>
      </c>
      <c r="C35" s="103">
        <v>0</v>
      </c>
      <c r="D35" s="103">
        <v>4616.2501221299999</v>
      </c>
      <c r="E35" s="103">
        <v>4616.2501221299999</v>
      </c>
      <c r="F35" s="103">
        <v>0</v>
      </c>
      <c r="G35" s="103">
        <v>0</v>
      </c>
      <c r="H35" s="179"/>
      <c r="I35" s="102">
        <v>0</v>
      </c>
      <c r="J35" s="102">
        <v>4885.23870231</v>
      </c>
      <c r="K35" s="102">
        <v>4885.23870231</v>
      </c>
      <c r="L35" s="102">
        <v>0</v>
      </c>
      <c r="M35" s="102">
        <v>0</v>
      </c>
    </row>
    <row r="36" spans="1:16" ht="15" customHeight="1" thickBot="1" x14ac:dyDescent="0.3">
      <c r="A36" s="172"/>
      <c r="B36" s="200" t="s">
        <v>104</v>
      </c>
      <c r="C36" s="103">
        <v>309.12811750999992</v>
      </c>
      <c r="D36" s="103">
        <v>412.01648129</v>
      </c>
      <c r="E36" s="103">
        <v>412.01648129</v>
      </c>
      <c r="F36" s="103">
        <v>0</v>
      </c>
      <c r="G36" s="103">
        <v>0</v>
      </c>
      <c r="H36" s="179"/>
      <c r="I36" s="102">
        <v>254.67847719999997</v>
      </c>
      <c r="J36" s="102">
        <v>446.42149392000005</v>
      </c>
      <c r="K36" s="102">
        <v>446.42149392000005</v>
      </c>
      <c r="L36" s="102">
        <v>0</v>
      </c>
      <c r="M36" s="102">
        <v>0</v>
      </c>
    </row>
    <row r="37" spans="1:16" ht="15" customHeight="1" thickBot="1" x14ac:dyDescent="0.3">
      <c r="A37" s="172"/>
      <c r="B37" s="200" t="s">
        <v>139</v>
      </c>
      <c r="C37" s="103">
        <v>0</v>
      </c>
      <c r="D37" s="103">
        <v>0</v>
      </c>
      <c r="E37" s="103">
        <v>0</v>
      </c>
      <c r="F37" s="103">
        <v>0</v>
      </c>
      <c r="G37" s="103">
        <v>0</v>
      </c>
      <c r="H37" s="179"/>
      <c r="I37" s="102">
        <v>0</v>
      </c>
      <c r="J37" s="102">
        <v>0</v>
      </c>
      <c r="K37" s="102">
        <v>0</v>
      </c>
      <c r="L37" s="102">
        <v>0</v>
      </c>
      <c r="M37" s="102">
        <v>0</v>
      </c>
    </row>
    <row r="38" spans="1:16" ht="15" customHeight="1" thickBot="1" x14ac:dyDescent="0.3">
      <c r="A38" s="172"/>
      <c r="B38" s="200" t="s">
        <v>116</v>
      </c>
      <c r="C38" s="103">
        <v>0</v>
      </c>
      <c r="D38" s="103">
        <v>0</v>
      </c>
      <c r="E38" s="103">
        <v>0</v>
      </c>
      <c r="F38" s="103">
        <v>0</v>
      </c>
      <c r="G38" s="103">
        <v>0</v>
      </c>
      <c r="H38" s="179"/>
      <c r="I38" s="102">
        <v>0</v>
      </c>
      <c r="J38" s="102">
        <v>0</v>
      </c>
      <c r="K38" s="102">
        <v>0</v>
      </c>
      <c r="L38" s="102">
        <v>0</v>
      </c>
      <c r="M38" s="102">
        <v>0</v>
      </c>
    </row>
    <row r="39" spans="1:16" ht="22.5" customHeight="1" thickBot="1" x14ac:dyDescent="0.3">
      <c r="A39" s="172"/>
      <c r="B39" s="200" t="s">
        <v>156</v>
      </c>
      <c r="C39" s="103">
        <v>0</v>
      </c>
      <c r="D39" s="103">
        <v>0</v>
      </c>
      <c r="E39" s="103">
        <v>0</v>
      </c>
      <c r="F39" s="103">
        <v>0</v>
      </c>
      <c r="G39" s="103">
        <v>0</v>
      </c>
      <c r="H39" s="179"/>
      <c r="I39" s="102">
        <v>0</v>
      </c>
      <c r="J39" s="102">
        <v>0</v>
      </c>
      <c r="K39" s="102">
        <v>0</v>
      </c>
      <c r="L39" s="102">
        <v>0</v>
      </c>
      <c r="M39" s="102">
        <v>0</v>
      </c>
    </row>
    <row r="40" spans="1:16" ht="15" customHeight="1" thickBot="1" x14ac:dyDescent="0.3">
      <c r="A40" s="172"/>
      <c r="B40" s="200" t="s">
        <v>162</v>
      </c>
      <c r="C40" s="103">
        <v>0</v>
      </c>
      <c r="D40" s="103">
        <v>0</v>
      </c>
      <c r="E40" s="103">
        <v>0</v>
      </c>
      <c r="F40" s="103">
        <v>0</v>
      </c>
      <c r="G40" s="103">
        <v>0</v>
      </c>
      <c r="H40" s="179"/>
      <c r="I40" s="102">
        <v>277.92</v>
      </c>
      <c r="J40" s="102">
        <v>0</v>
      </c>
      <c r="K40" s="102">
        <v>0</v>
      </c>
      <c r="L40" s="102">
        <v>0</v>
      </c>
      <c r="M40" s="102">
        <v>0</v>
      </c>
    </row>
    <row r="41" spans="1:16" ht="15" customHeight="1" thickBot="1" x14ac:dyDescent="0.3">
      <c r="A41" s="172"/>
      <c r="B41" s="200" t="s">
        <v>117</v>
      </c>
      <c r="C41" s="103">
        <v>0</v>
      </c>
      <c r="D41" s="103">
        <v>0</v>
      </c>
      <c r="E41" s="103">
        <v>0</v>
      </c>
      <c r="F41" s="103">
        <v>0</v>
      </c>
      <c r="G41" s="103">
        <v>0</v>
      </c>
      <c r="H41" s="179"/>
      <c r="I41" s="102">
        <v>0</v>
      </c>
      <c r="J41" s="102">
        <v>0</v>
      </c>
      <c r="K41" s="102">
        <v>0</v>
      </c>
      <c r="L41" s="102">
        <v>0</v>
      </c>
      <c r="M41" s="102">
        <v>0</v>
      </c>
    </row>
    <row r="42" spans="1:16" ht="15" customHeight="1" x14ac:dyDescent="0.25">
      <c r="A42" s="172"/>
      <c r="B42" s="201" t="s">
        <v>158</v>
      </c>
      <c r="C42" s="356">
        <v>7754.7131156999994</v>
      </c>
      <c r="D42" s="356">
        <v>0</v>
      </c>
      <c r="E42" s="356">
        <v>0</v>
      </c>
      <c r="F42" s="356">
        <v>0</v>
      </c>
      <c r="G42" s="356">
        <v>0</v>
      </c>
      <c r="H42" s="179"/>
      <c r="I42" s="311">
        <v>3101.4933280199998</v>
      </c>
      <c r="J42" s="311">
        <v>0</v>
      </c>
      <c r="K42" s="311">
        <v>0</v>
      </c>
      <c r="L42" s="311">
        <v>0</v>
      </c>
      <c r="M42" s="311">
        <v>0</v>
      </c>
    </row>
    <row r="43" spans="1:16" ht="15" customHeight="1" thickBot="1" x14ac:dyDescent="0.3">
      <c r="A43" s="172"/>
      <c r="B43" s="202" t="s">
        <v>114</v>
      </c>
      <c r="C43" s="394">
        <f>SUM(C27:C42)</f>
        <v>140411.87285694998</v>
      </c>
      <c r="D43" s="343">
        <f>SUM(D27:D42)</f>
        <v>6375.4224406200001</v>
      </c>
      <c r="E43" s="343">
        <f>SUM(E27:E42)</f>
        <v>6011.8075077499998</v>
      </c>
      <c r="F43" s="343">
        <f>SUM(F27:F42)</f>
        <v>363.61493287000002</v>
      </c>
      <c r="G43" s="343">
        <f>SUM(G27:G42)</f>
        <v>0</v>
      </c>
      <c r="H43" s="179"/>
      <c r="I43" s="327">
        <v>137422</v>
      </c>
      <c r="J43" s="327">
        <v>6720</v>
      </c>
      <c r="K43" s="327">
        <v>6536.9353344900001</v>
      </c>
      <c r="L43" s="327">
        <v>183</v>
      </c>
      <c r="M43" s="327">
        <v>0</v>
      </c>
    </row>
    <row r="44" spans="1:16" ht="15" customHeight="1" thickBot="1" x14ac:dyDescent="0.3">
      <c r="A44" s="172"/>
      <c r="B44" s="385" t="s">
        <v>140</v>
      </c>
      <c r="C44" s="382">
        <f>C25+C43</f>
        <v>306656.68792890001</v>
      </c>
      <c r="D44" s="382">
        <f>D25+D43</f>
        <v>378233.20467443002</v>
      </c>
      <c r="E44" s="382">
        <f>E25+E43</f>
        <v>376981.54791502003</v>
      </c>
      <c r="F44" s="382">
        <f>F25+F43</f>
        <v>688.15396492000002</v>
      </c>
      <c r="G44" s="382">
        <f>G25+G43</f>
        <v>563.50279448999993</v>
      </c>
      <c r="H44" s="179"/>
      <c r="I44" s="383">
        <v>305298.16205412004</v>
      </c>
      <c r="J44" s="383">
        <v>381779.95629149</v>
      </c>
      <c r="K44" s="383">
        <v>380126.24251657998</v>
      </c>
      <c r="L44" s="383">
        <v>520.89421098000003</v>
      </c>
      <c r="M44" s="383">
        <v>1132.81956393</v>
      </c>
    </row>
    <row r="45" spans="1:16" ht="15" customHeight="1" thickBot="1" x14ac:dyDescent="0.3">
      <c r="A45" s="172"/>
      <c r="B45" s="384" t="s">
        <v>141</v>
      </c>
      <c r="C45" s="430">
        <v>1624.5831109700005</v>
      </c>
      <c r="D45" s="430">
        <v>3877.4671342699999</v>
      </c>
      <c r="E45" s="430">
        <v>3877.4671342699999</v>
      </c>
      <c r="F45" s="382">
        <v>0</v>
      </c>
      <c r="G45" s="382">
        <v>0</v>
      </c>
      <c r="H45" s="179"/>
      <c r="I45" s="431">
        <v>1716.12979799</v>
      </c>
      <c r="J45" s="431">
        <v>4205.6773724300001</v>
      </c>
      <c r="K45" s="431">
        <v>4205.6773724300001</v>
      </c>
      <c r="L45" s="383">
        <v>0</v>
      </c>
      <c r="M45" s="383">
        <v>0</v>
      </c>
      <c r="N45" s="432"/>
      <c r="O45" s="433"/>
      <c r="P45" s="433"/>
    </row>
    <row r="46" spans="1:16" ht="15" customHeight="1" x14ac:dyDescent="0.25">
      <c r="B46" s="318"/>
      <c r="C46" s="195"/>
      <c r="D46" s="195"/>
      <c r="E46" s="195"/>
      <c r="F46" s="195"/>
      <c r="G46" s="195"/>
      <c r="H46" s="208"/>
      <c r="I46" s="224"/>
      <c r="J46" s="224"/>
      <c r="K46" s="224"/>
      <c r="L46" s="224"/>
      <c r="M46" s="224"/>
    </row>
    <row r="47" spans="1:16" ht="12" customHeight="1" x14ac:dyDescent="0.25">
      <c r="B47" s="441" t="s">
        <v>247</v>
      </c>
      <c r="C47" s="441"/>
      <c r="D47" s="441"/>
      <c r="E47" s="441"/>
      <c r="F47" s="441"/>
      <c r="G47" s="441"/>
      <c r="H47" s="441"/>
      <c r="I47" s="441"/>
      <c r="J47" s="224"/>
      <c r="K47" s="224"/>
      <c r="L47" s="224"/>
      <c r="M47" s="224"/>
    </row>
    <row r="48" spans="1:16" ht="12" customHeight="1" x14ac:dyDescent="0.25">
      <c r="A48" s="4"/>
      <c r="B48" s="441"/>
      <c r="C48" s="441"/>
      <c r="D48" s="441"/>
      <c r="E48" s="441"/>
      <c r="F48" s="441"/>
      <c r="G48" s="441"/>
      <c r="H48" s="441"/>
      <c r="I48" s="441"/>
      <c r="J48" s="224"/>
      <c r="K48" s="224"/>
      <c r="L48" s="224"/>
      <c r="M48" s="224"/>
    </row>
    <row r="49" spans="1:14" ht="12" customHeight="1" x14ac:dyDescent="0.25">
      <c r="A49" s="172"/>
      <c r="B49" s="441"/>
      <c r="C49" s="441"/>
      <c r="D49" s="441"/>
      <c r="E49" s="441"/>
      <c r="F49" s="441"/>
      <c r="G49" s="441"/>
      <c r="H49" s="441"/>
      <c r="I49" s="441"/>
      <c r="J49" s="224"/>
      <c r="K49" s="224"/>
      <c r="L49" s="224"/>
      <c r="M49" s="224"/>
    </row>
    <row r="50" spans="1:14" ht="15" customHeight="1" x14ac:dyDescent="0.25">
      <c r="A50" s="172"/>
      <c r="B50" s="145"/>
      <c r="C50" s="143"/>
      <c r="D50" s="143"/>
      <c r="E50" s="143"/>
      <c r="F50" s="143"/>
      <c r="G50" s="143"/>
      <c r="H50" s="143"/>
    </row>
    <row r="51" spans="1:14" ht="15" customHeight="1" x14ac:dyDescent="0.25">
      <c r="A51" s="172"/>
      <c r="B51" s="38" t="s">
        <v>278</v>
      </c>
      <c r="C51" s="143"/>
      <c r="D51" s="143"/>
      <c r="E51" s="143"/>
      <c r="F51" s="143"/>
      <c r="G51" s="143"/>
      <c r="H51" s="257"/>
    </row>
    <row r="52" spans="1:14" s="4" customFormat="1" ht="15" customHeight="1" x14ac:dyDescent="0.25">
      <c r="A52" s="172"/>
      <c r="B52" s="228"/>
      <c r="C52" s="228"/>
      <c r="D52" s="228"/>
      <c r="E52" s="228"/>
      <c r="F52" s="228"/>
      <c r="G52" s="261" t="s">
        <v>221</v>
      </c>
      <c r="H52" s="174"/>
      <c r="I52" s="263"/>
      <c r="J52" s="59"/>
      <c r="K52" s="59"/>
      <c r="L52" s="59"/>
      <c r="M52" s="59"/>
      <c r="N52" s="59"/>
    </row>
    <row r="53" spans="1:14" ht="15" customHeight="1" x14ac:dyDescent="0.25">
      <c r="A53" s="172"/>
      <c r="B53" s="171"/>
      <c r="C53" s="455" t="s">
        <v>198</v>
      </c>
      <c r="D53" s="456"/>
      <c r="E53" s="456"/>
      <c r="F53" s="456"/>
      <c r="G53" s="456"/>
      <c r="H53" s="340"/>
      <c r="I53" s="457" t="s">
        <v>199</v>
      </c>
      <c r="J53" s="458"/>
      <c r="K53" s="458"/>
      <c r="L53" s="458"/>
      <c r="M53" s="458"/>
    </row>
    <row r="54" spans="1:14" ht="62.25" customHeight="1" x14ac:dyDescent="0.25">
      <c r="A54" s="172"/>
      <c r="B54" s="189"/>
      <c r="C54" s="190" t="s">
        <v>127</v>
      </c>
      <c r="D54" s="173" t="s">
        <v>184</v>
      </c>
      <c r="E54" s="191" t="s">
        <v>269</v>
      </c>
      <c r="F54" s="191" t="s">
        <v>128</v>
      </c>
      <c r="G54" s="173" t="s">
        <v>265</v>
      </c>
      <c r="H54" s="340"/>
      <c r="I54" s="219" t="s">
        <v>127</v>
      </c>
      <c r="J54" s="220" t="s">
        <v>200</v>
      </c>
      <c r="K54" s="221" t="s">
        <v>270</v>
      </c>
      <c r="L54" s="221" t="s">
        <v>128</v>
      </c>
      <c r="M54" s="220" t="s">
        <v>264</v>
      </c>
    </row>
    <row r="55" spans="1:14" ht="15" customHeight="1" thickBot="1" x14ac:dyDescent="0.3">
      <c r="A55" s="172"/>
      <c r="B55" s="302" t="s">
        <v>93</v>
      </c>
      <c r="C55" s="230"/>
      <c r="D55" s="192"/>
      <c r="E55" s="193"/>
      <c r="F55" s="193"/>
      <c r="G55" s="192"/>
      <c r="H55" s="179"/>
      <c r="I55" s="222"/>
      <c r="J55" s="222"/>
      <c r="K55" s="223"/>
      <c r="L55" s="223"/>
      <c r="M55" s="222"/>
    </row>
    <row r="56" spans="1:14" ht="15" customHeight="1" thickBot="1" x14ac:dyDescent="0.3">
      <c r="A56" s="172"/>
      <c r="B56" s="194" t="s">
        <v>129</v>
      </c>
      <c r="C56" s="355">
        <v>0</v>
      </c>
      <c r="D56" s="355">
        <v>0</v>
      </c>
      <c r="E56" s="355">
        <v>0</v>
      </c>
      <c r="F56" s="355">
        <v>0</v>
      </c>
      <c r="G56" s="355">
        <v>0</v>
      </c>
      <c r="H56" s="379"/>
      <c r="I56" s="102">
        <v>0</v>
      </c>
      <c r="J56" s="102">
        <v>0</v>
      </c>
      <c r="K56" s="102">
        <v>0</v>
      </c>
      <c r="L56" s="102">
        <v>0</v>
      </c>
      <c r="M56" s="102">
        <v>0</v>
      </c>
    </row>
    <row r="57" spans="1:14" ht="15" customHeight="1" thickBot="1" x14ac:dyDescent="0.3">
      <c r="A57" s="172"/>
      <c r="B57" s="194" t="s">
        <v>94</v>
      </c>
      <c r="C57" s="103">
        <v>849.91399668999998</v>
      </c>
      <c r="D57" s="103">
        <v>0</v>
      </c>
      <c r="E57" s="103">
        <v>0</v>
      </c>
      <c r="F57" s="103">
        <v>0</v>
      </c>
      <c r="G57" s="103">
        <v>0</v>
      </c>
      <c r="H57" s="179"/>
      <c r="I57" s="102">
        <v>761.13001324000004</v>
      </c>
      <c r="J57" s="102">
        <v>0</v>
      </c>
      <c r="K57" s="102">
        <v>0</v>
      </c>
      <c r="L57" s="102">
        <v>0</v>
      </c>
      <c r="M57" s="337">
        <v>0</v>
      </c>
    </row>
    <row r="58" spans="1:14" ht="15" customHeight="1" thickBot="1" x14ac:dyDescent="0.3">
      <c r="A58" s="172"/>
      <c r="B58" s="194" t="s">
        <v>101</v>
      </c>
      <c r="C58" s="103">
        <v>1882.4955887099991</v>
      </c>
      <c r="D58" s="103">
        <v>6903.8811966499998</v>
      </c>
      <c r="E58" s="103">
        <v>6903.8811966499998</v>
      </c>
      <c r="F58" s="103">
        <v>0</v>
      </c>
      <c r="G58" s="103">
        <v>0</v>
      </c>
      <c r="H58" s="179"/>
      <c r="I58" s="102">
        <v>1981.8703362500019</v>
      </c>
      <c r="J58" s="102">
        <v>7582.9446521600003</v>
      </c>
      <c r="K58" s="102">
        <v>7582.9446521600003</v>
      </c>
      <c r="L58" s="102">
        <v>0</v>
      </c>
      <c r="M58" s="102">
        <v>0</v>
      </c>
    </row>
    <row r="59" spans="1:14" ht="15" customHeight="1" thickBot="1" x14ac:dyDescent="0.3">
      <c r="A59" s="172"/>
      <c r="B59" s="196" t="s">
        <v>130</v>
      </c>
      <c r="C59" s="103">
        <v>0</v>
      </c>
      <c r="D59" s="103">
        <v>2332.99914893</v>
      </c>
      <c r="E59" s="103">
        <v>2332.99914893</v>
      </c>
      <c r="F59" s="103">
        <v>0</v>
      </c>
      <c r="G59" s="103">
        <v>0</v>
      </c>
      <c r="H59" s="179"/>
      <c r="I59" s="102">
        <v>0</v>
      </c>
      <c r="J59" s="102">
        <v>2714.8</v>
      </c>
      <c r="K59" s="102">
        <v>2714.8</v>
      </c>
      <c r="L59" s="102">
        <v>0</v>
      </c>
      <c r="M59" s="102">
        <v>0</v>
      </c>
    </row>
    <row r="60" spans="1:14" ht="15" customHeight="1" thickBot="1" x14ac:dyDescent="0.3">
      <c r="A60" s="172"/>
      <c r="B60" s="196" t="s">
        <v>131</v>
      </c>
      <c r="C60" s="103">
        <v>472.88779054999998</v>
      </c>
      <c r="D60" s="103">
        <v>1148.71989291</v>
      </c>
      <c r="E60" s="103">
        <v>1148.71989291</v>
      </c>
      <c r="F60" s="103">
        <v>0</v>
      </c>
      <c r="G60" s="103">
        <v>0</v>
      </c>
      <c r="H60" s="179"/>
      <c r="I60" s="102">
        <v>394.38292004999994</v>
      </c>
      <c r="J60" s="102">
        <v>1446.57764997</v>
      </c>
      <c r="K60" s="102">
        <v>1446.57764997</v>
      </c>
      <c r="L60" s="102">
        <v>0</v>
      </c>
      <c r="M60" s="102">
        <v>0</v>
      </c>
    </row>
    <row r="61" spans="1:14" ht="15" customHeight="1" thickBot="1" x14ac:dyDescent="0.3">
      <c r="A61" s="172"/>
      <c r="B61" s="194" t="s">
        <v>115</v>
      </c>
      <c r="C61" s="103">
        <v>31294.792903410063</v>
      </c>
      <c r="D61" s="103">
        <v>249747.6960469</v>
      </c>
      <c r="E61" s="103">
        <v>249747.6960469</v>
      </c>
      <c r="F61" s="103">
        <v>0</v>
      </c>
      <c r="G61" s="103">
        <v>0</v>
      </c>
      <c r="H61" s="179"/>
      <c r="I61" s="102">
        <v>30717.241832609987</v>
      </c>
      <c r="J61" s="102">
        <v>251294.82262799999</v>
      </c>
      <c r="K61" s="102">
        <v>251294.82262799999</v>
      </c>
      <c r="L61" s="102">
        <v>0</v>
      </c>
      <c r="M61" s="102">
        <v>0</v>
      </c>
    </row>
    <row r="62" spans="1:14" ht="15" customHeight="1" thickBot="1" x14ac:dyDescent="0.3">
      <c r="A62" s="172"/>
      <c r="B62" s="196" t="s">
        <v>132</v>
      </c>
      <c r="C62" s="103">
        <v>0</v>
      </c>
      <c r="D62" s="103">
        <v>249747.6960469</v>
      </c>
      <c r="E62" s="103">
        <v>249747.6960469</v>
      </c>
      <c r="F62" s="103">
        <v>0</v>
      </c>
      <c r="G62" s="103">
        <v>0</v>
      </c>
      <c r="H62" s="179"/>
      <c r="I62" s="102">
        <v>0</v>
      </c>
      <c r="J62" s="102">
        <v>251294.82262799999</v>
      </c>
      <c r="K62" s="102">
        <v>251294.82262799999</v>
      </c>
      <c r="L62" s="102">
        <v>0</v>
      </c>
      <c r="M62" s="102">
        <v>0</v>
      </c>
    </row>
    <row r="63" spans="1:14" ht="15" customHeight="1" thickBot="1" x14ac:dyDescent="0.3">
      <c r="A63" s="172"/>
      <c r="B63" s="197" t="s">
        <v>133</v>
      </c>
      <c r="C63" s="103">
        <v>0</v>
      </c>
      <c r="D63" s="103">
        <v>0</v>
      </c>
      <c r="E63" s="103">
        <v>0</v>
      </c>
      <c r="F63" s="103">
        <v>0</v>
      </c>
      <c r="G63" s="103">
        <v>0</v>
      </c>
      <c r="H63" s="179"/>
      <c r="I63" s="102">
        <v>0</v>
      </c>
      <c r="J63" s="102">
        <v>0</v>
      </c>
      <c r="K63" s="102">
        <v>0</v>
      </c>
      <c r="L63" s="102">
        <v>0</v>
      </c>
      <c r="M63" s="102">
        <v>0</v>
      </c>
    </row>
    <row r="64" spans="1:14" ht="15" customHeight="1" thickBot="1" x14ac:dyDescent="0.3">
      <c r="A64" s="172"/>
      <c r="B64" s="197" t="s">
        <v>134</v>
      </c>
      <c r="C64" s="103">
        <v>0</v>
      </c>
      <c r="D64" s="103">
        <v>249747.6960469</v>
      </c>
      <c r="E64" s="103">
        <v>249747.6960469</v>
      </c>
      <c r="F64" s="103">
        <v>0</v>
      </c>
      <c r="G64" s="103">
        <v>0</v>
      </c>
      <c r="H64" s="179"/>
      <c r="I64" s="102">
        <v>0</v>
      </c>
      <c r="J64" s="102">
        <v>251294.82262799999</v>
      </c>
      <c r="K64" s="102">
        <v>251294.82262799999</v>
      </c>
      <c r="L64" s="102">
        <v>0</v>
      </c>
      <c r="M64" s="102">
        <v>0</v>
      </c>
    </row>
    <row r="65" spans="1:13" ht="15" customHeight="1" thickBot="1" x14ac:dyDescent="0.3">
      <c r="A65" s="172"/>
      <c r="B65" s="196" t="s">
        <v>135</v>
      </c>
      <c r="C65" s="103">
        <v>27949.55052243</v>
      </c>
      <c r="D65" s="103">
        <v>0</v>
      </c>
      <c r="E65" s="103">
        <v>0</v>
      </c>
      <c r="F65" s="103">
        <v>0</v>
      </c>
      <c r="G65" s="103">
        <v>0</v>
      </c>
      <c r="H65" s="179"/>
      <c r="I65" s="102">
        <v>27440.853438729999</v>
      </c>
      <c r="J65" s="102">
        <v>0</v>
      </c>
      <c r="K65" s="102">
        <v>0</v>
      </c>
      <c r="L65" s="102">
        <v>0</v>
      </c>
      <c r="M65" s="102">
        <v>0</v>
      </c>
    </row>
    <row r="66" spans="1:13" ht="15" customHeight="1" thickBot="1" x14ac:dyDescent="0.3">
      <c r="A66" s="172"/>
      <c r="B66" s="196" t="s">
        <v>136</v>
      </c>
      <c r="C66" s="103">
        <v>3345.2423809500001</v>
      </c>
      <c r="D66" s="103">
        <v>0</v>
      </c>
      <c r="E66" s="103">
        <v>0</v>
      </c>
      <c r="F66" s="103">
        <v>0</v>
      </c>
      <c r="G66" s="103">
        <v>0</v>
      </c>
      <c r="H66" s="179"/>
      <c r="I66" s="102">
        <v>3276.23011679</v>
      </c>
      <c r="J66" s="102">
        <v>0</v>
      </c>
      <c r="K66" s="102">
        <v>0</v>
      </c>
      <c r="L66" s="102">
        <v>0</v>
      </c>
      <c r="M66" s="102">
        <v>0</v>
      </c>
    </row>
    <row r="67" spans="1:13" ht="15" customHeight="1" thickBot="1" x14ac:dyDescent="0.3">
      <c r="A67" s="172"/>
      <c r="B67" s="197" t="s">
        <v>133</v>
      </c>
      <c r="C67" s="103">
        <v>0</v>
      </c>
      <c r="D67" s="103">
        <v>0</v>
      </c>
      <c r="E67" s="103">
        <v>0</v>
      </c>
      <c r="F67" s="103">
        <v>0</v>
      </c>
      <c r="G67" s="103">
        <v>0</v>
      </c>
      <c r="H67" s="179"/>
      <c r="I67" s="102">
        <v>0</v>
      </c>
      <c r="J67" s="102">
        <v>0</v>
      </c>
      <c r="K67" s="102">
        <v>0</v>
      </c>
      <c r="L67" s="102">
        <v>0</v>
      </c>
      <c r="M67" s="102">
        <v>0</v>
      </c>
    </row>
    <row r="68" spans="1:13" ht="15" customHeight="1" thickBot="1" x14ac:dyDescent="0.3">
      <c r="A68" s="172"/>
      <c r="B68" s="197" t="s">
        <v>134</v>
      </c>
      <c r="C68" s="103">
        <v>3345.2423809500001</v>
      </c>
      <c r="D68" s="103">
        <v>0</v>
      </c>
      <c r="E68" s="103">
        <v>0</v>
      </c>
      <c r="F68" s="103">
        <v>0</v>
      </c>
      <c r="G68" s="103">
        <v>0</v>
      </c>
      <c r="H68" s="179"/>
      <c r="I68" s="102">
        <v>3276.23011679</v>
      </c>
      <c r="J68" s="102">
        <v>0</v>
      </c>
      <c r="K68" s="102">
        <v>0</v>
      </c>
      <c r="L68" s="102">
        <v>0</v>
      </c>
      <c r="M68" s="102">
        <v>0</v>
      </c>
    </row>
    <row r="69" spans="1:13" ht="15" customHeight="1" thickBot="1" x14ac:dyDescent="0.3">
      <c r="A69" s="172"/>
      <c r="B69" s="194" t="s">
        <v>137</v>
      </c>
      <c r="C69" s="103">
        <v>82.961073949999999</v>
      </c>
      <c r="D69" s="103">
        <v>0</v>
      </c>
      <c r="E69" s="103">
        <v>0</v>
      </c>
      <c r="F69" s="103">
        <v>0</v>
      </c>
      <c r="G69" s="103">
        <v>0</v>
      </c>
      <c r="H69" s="179"/>
      <c r="I69" s="102">
        <v>26.89302614</v>
      </c>
      <c r="J69" s="102">
        <v>0</v>
      </c>
      <c r="K69" s="102">
        <v>0</v>
      </c>
      <c r="L69" s="102">
        <v>0</v>
      </c>
      <c r="M69" s="102">
        <v>0</v>
      </c>
    </row>
    <row r="70" spans="1:13" ht="15" customHeight="1" x14ac:dyDescent="0.25">
      <c r="A70" s="172"/>
      <c r="B70" s="198" t="s">
        <v>95</v>
      </c>
      <c r="C70" s="376">
        <v>3146.6518308200002</v>
      </c>
      <c r="D70" s="376">
        <v>0</v>
      </c>
      <c r="E70" s="376">
        <v>0</v>
      </c>
      <c r="F70" s="376">
        <v>0</v>
      </c>
      <c r="G70" s="376">
        <v>0</v>
      </c>
      <c r="H70" s="179"/>
      <c r="I70" s="311">
        <v>3368.7483040700004</v>
      </c>
      <c r="J70" s="311">
        <v>0</v>
      </c>
      <c r="K70" s="311">
        <v>0</v>
      </c>
      <c r="L70" s="311">
        <v>0</v>
      </c>
      <c r="M70" s="311">
        <v>0</v>
      </c>
    </row>
    <row r="71" spans="1:13" ht="15" customHeight="1" thickBot="1" x14ac:dyDescent="0.3">
      <c r="A71" s="172"/>
      <c r="B71" s="199" t="s">
        <v>138</v>
      </c>
      <c r="C71" s="377">
        <v>37256.89037069006</v>
      </c>
      <c r="D71" s="377">
        <v>256651.57724354998</v>
      </c>
      <c r="E71" s="377">
        <v>256651.57724354998</v>
      </c>
      <c r="F71" s="377">
        <v>0</v>
      </c>
      <c r="G71" s="377">
        <v>0</v>
      </c>
      <c r="H71" s="179"/>
      <c r="I71" s="327">
        <v>36855.957393529978</v>
      </c>
      <c r="J71" s="327">
        <v>258877.76728015998</v>
      </c>
      <c r="K71" s="327">
        <v>258877.76728015998</v>
      </c>
      <c r="L71" s="327">
        <v>0</v>
      </c>
      <c r="M71" s="327">
        <v>0</v>
      </c>
    </row>
    <row r="72" spans="1:13" ht="15" customHeight="1" thickBot="1" x14ac:dyDescent="0.3">
      <c r="A72" s="172"/>
      <c r="B72" s="204" t="s">
        <v>96</v>
      </c>
      <c r="C72" s="378"/>
      <c r="D72" s="378"/>
      <c r="E72" s="378"/>
      <c r="F72" s="378"/>
      <c r="G72" s="378"/>
      <c r="H72" s="208"/>
      <c r="I72" s="225"/>
      <c r="J72" s="225"/>
      <c r="K72" s="225"/>
      <c r="L72" s="225"/>
      <c r="M72" s="225"/>
    </row>
    <row r="73" spans="1:13" ht="15" customHeight="1" thickBot="1" x14ac:dyDescent="0.3">
      <c r="A73" s="172"/>
      <c r="B73" s="206" t="s">
        <v>129</v>
      </c>
      <c r="C73" s="103">
        <v>178.90608968000001</v>
      </c>
      <c r="D73" s="103">
        <v>0</v>
      </c>
      <c r="E73" s="103">
        <v>0</v>
      </c>
      <c r="F73" s="103">
        <v>0</v>
      </c>
      <c r="G73" s="103">
        <v>0</v>
      </c>
      <c r="H73" s="179"/>
      <c r="I73" s="102">
        <v>183.37746329000001</v>
      </c>
      <c r="J73" s="102">
        <v>0</v>
      </c>
      <c r="K73" s="102">
        <v>0</v>
      </c>
      <c r="L73" s="102">
        <v>0</v>
      </c>
      <c r="M73" s="102">
        <v>0</v>
      </c>
    </row>
    <row r="74" spans="1:13" ht="15" customHeight="1" thickBot="1" x14ac:dyDescent="0.3">
      <c r="A74" s="172"/>
      <c r="B74" s="200" t="s">
        <v>97</v>
      </c>
      <c r="C74" s="103">
        <v>5.2420533000000002</v>
      </c>
      <c r="D74" s="103">
        <v>0</v>
      </c>
      <c r="E74" s="103">
        <v>0</v>
      </c>
      <c r="F74" s="103">
        <v>0</v>
      </c>
      <c r="G74" s="103">
        <v>0</v>
      </c>
      <c r="H74" s="179"/>
      <c r="I74" s="102">
        <v>5.2888794500000005</v>
      </c>
      <c r="J74" s="102">
        <v>0</v>
      </c>
      <c r="K74" s="102">
        <v>0</v>
      </c>
      <c r="L74" s="102">
        <v>0</v>
      </c>
      <c r="M74" s="102">
        <v>0</v>
      </c>
    </row>
    <row r="75" spans="1:13" ht="15" customHeight="1" thickBot="1" x14ac:dyDescent="0.3">
      <c r="A75" s="172"/>
      <c r="B75" s="200" t="s">
        <v>98</v>
      </c>
      <c r="C75" s="103">
        <v>40.984100979999994</v>
      </c>
      <c r="D75" s="103">
        <v>0</v>
      </c>
      <c r="E75" s="103">
        <v>0</v>
      </c>
      <c r="F75" s="103">
        <v>0</v>
      </c>
      <c r="G75" s="103">
        <v>0</v>
      </c>
      <c r="H75" s="179"/>
      <c r="I75" s="102">
        <v>41.030643229999995</v>
      </c>
      <c r="J75" s="102">
        <v>0</v>
      </c>
      <c r="K75" s="102">
        <v>0</v>
      </c>
      <c r="L75" s="102">
        <v>0</v>
      </c>
      <c r="M75" s="102">
        <v>0</v>
      </c>
    </row>
    <row r="76" spans="1:13" ht="15" customHeight="1" thickBot="1" x14ac:dyDescent="0.3">
      <c r="A76" s="172"/>
      <c r="B76" s="200" t="s">
        <v>99</v>
      </c>
      <c r="C76" s="103">
        <v>56.43166532</v>
      </c>
      <c r="D76" s="103">
        <v>0</v>
      </c>
      <c r="E76" s="103">
        <v>0</v>
      </c>
      <c r="F76" s="103">
        <v>0</v>
      </c>
      <c r="G76" s="103">
        <v>0</v>
      </c>
      <c r="H76" s="179"/>
      <c r="I76" s="102">
        <v>59.144166670000004</v>
      </c>
      <c r="J76" s="102">
        <v>0</v>
      </c>
      <c r="K76" s="102">
        <v>0</v>
      </c>
      <c r="L76" s="102">
        <v>0</v>
      </c>
      <c r="M76" s="102">
        <v>0</v>
      </c>
    </row>
    <row r="77" spans="1:13" ht="15" customHeight="1" thickBot="1" x14ac:dyDescent="0.3">
      <c r="A77" s="172"/>
      <c r="B77" s="200" t="s">
        <v>100</v>
      </c>
      <c r="C77" s="103">
        <v>0</v>
      </c>
      <c r="D77" s="103">
        <v>0</v>
      </c>
      <c r="E77" s="103">
        <v>0</v>
      </c>
      <c r="F77" s="103">
        <v>0</v>
      </c>
      <c r="G77" s="103">
        <v>0</v>
      </c>
      <c r="H77" s="179"/>
      <c r="I77" s="102">
        <v>0</v>
      </c>
      <c r="J77" s="102">
        <v>0</v>
      </c>
      <c r="K77" s="102">
        <v>0</v>
      </c>
      <c r="L77" s="102">
        <v>0</v>
      </c>
      <c r="M77" s="102">
        <v>0</v>
      </c>
    </row>
    <row r="78" spans="1:13" ht="15" customHeight="1" thickBot="1" x14ac:dyDescent="0.3">
      <c r="A78" s="172"/>
      <c r="B78" s="200" t="s">
        <v>94</v>
      </c>
      <c r="C78" s="380">
        <v>49050.503318229996</v>
      </c>
      <c r="D78" s="103">
        <v>0</v>
      </c>
      <c r="E78" s="103">
        <v>0</v>
      </c>
      <c r="F78" s="103">
        <v>0</v>
      </c>
      <c r="G78" s="103">
        <v>0</v>
      </c>
      <c r="H78" s="179"/>
      <c r="I78" s="102">
        <v>73768.716033880002</v>
      </c>
      <c r="J78" s="102">
        <v>0</v>
      </c>
      <c r="K78" s="102">
        <v>0</v>
      </c>
      <c r="L78" s="102">
        <v>0</v>
      </c>
      <c r="M78" s="102">
        <v>0</v>
      </c>
    </row>
    <row r="79" spans="1:13" ht="15" customHeight="1" thickBot="1" x14ac:dyDescent="0.3">
      <c r="A79" s="172"/>
      <c r="B79" s="200" t="s">
        <v>101</v>
      </c>
      <c r="C79" s="380">
        <v>10511.834878739999</v>
      </c>
      <c r="D79" s="103">
        <v>443.04575117000002</v>
      </c>
      <c r="E79" s="103">
        <v>443.04575117000002</v>
      </c>
      <c r="F79" s="103">
        <v>0</v>
      </c>
      <c r="G79" s="103">
        <v>0</v>
      </c>
      <c r="H79" s="179"/>
      <c r="I79" s="102">
        <v>11586.192831350001</v>
      </c>
      <c r="J79" s="102">
        <v>645.83969666999997</v>
      </c>
      <c r="K79" s="102">
        <v>645.83969666999997</v>
      </c>
      <c r="L79" s="102">
        <v>0</v>
      </c>
      <c r="M79" s="102">
        <v>0</v>
      </c>
    </row>
    <row r="80" spans="1:13" ht="15" customHeight="1" thickBot="1" x14ac:dyDescent="0.3">
      <c r="A80" s="172"/>
      <c r="B80" s="200" t="s">
        <v>102</v>
      </c>
      <c r="C80" s="380">
        <v>2217.1188277799997</v>
      </c>
      <c r="D80" s="103">
        <v>69.054301530000004</v>
      </c>
      <c r="E80" s="103">
        <v>69.054301530000004</v>
      </c>
      <c r="F80" s="103">
        <v>0</v>
      </c>
      <c r="G80" s="103">
        <v>0</v>
      </c>
      <c r="H80" s="179"/>
      <c r="I80" s="102">
        <v>3042.3223201700002</v>
      </c>
      <c r="J80" s="102">
        <v>62.190881920000002</v>
      </c>
      <c r="K80" s="102">
        <v>62.190881920000002</v>
      </c>
      <c r="L80" s="102">
        <v>0</v>
      </c>
      <c r="M80" s="102">
        <v>0</v>
      </c>
    </row>
    <row r="81" spans="1:13" ht="15" customHeight="1" thickBot="1" x14ac:dyDescent="0.3">
      <c r="A81" s="172"/>
      <c r="B81" s="200" t="s">
        <v>103</v>
      </c>
      <c r="C81" s="380">
        <v>0</v>
      </c>
      <c r="D81" s="103">
        <v>2934.4053970599998</v>
      </c>
      <c r="E81" s="103">
        <v>2934.4053970599998</v>
      </c>
      <c r="F81" s="103">
        <v>0</v>
      </c>
      <c r="G81" s="103">
        <v>0</v>
      </c>
      <c r="H81" s="179"/>
      <c r="I81" s="102">
        <v>0</v>
      </c>
      <c r="J81" s="102">
        <v>3122.4103143000002</v>
      </c>
      <c r="K81" s="102">
        <v>3122.4103143000002</v>
      </c>
      <c r="L81" s="102">
        <v>0</v>
      </c>
      <c r="M81" s="102">
        <v>0</v>
      </c>
    </row>
    <row r="82" spans="1:13" ht="15" customHeight="1" thickBot="1" x14ac:dyDescent="0.3">
      <c r="A82" s="172"/>
      <c r="B82" s="200" t="s">
        <v>104</v>
      </c>
      <c r="C82" s="380">
        <v>121.26015510000002</v>
      </c>
      <c r="D82" s="103">
        <v>378.63040758999995</v>
      </c>
      <c r="E82" s="103">
        <v>378.63040758999995</v>
      </c>
      <c r="F82" s="103">
        <v>0</v>
      </c>
      <c r="G82" s="103">
        <v>0</v>
      </c>
      <c r="H82" s="179"/>
      <c r="I82" s="102">
        <v>104.84930593000001</v>
      </c>
      <c r="J82" s="102">
        <v>425.63719013999997</v>
      </c>
      <c r="K82" s="102">
        <v>425.63719013999997</v>
      </c>
      <c r="L82" s="102">
        <v>0</v>
      </c>
      <c r="M82" s="102">
        <v>0</v>
      </c>
    </row>
    <row r="83" spans="1:13" ht="15" customHeight="1" thickBot="1" x14ac:dyDescent="0.3">
      <c r="A83" s="172"/>
      <c r="B83" s="200" t="s">
        <v>139</v>
      </c>
      <c r="C83" s="380">
        <v>0</v>
      </c>
      <c r="D83" s="103">
        <v>0</v>
      </c>
      <c r="E83" s="103">
        <v>0</v>
      </c>
      <c r="F83" s="103">
        <v>0</v>
      </c>
      <c r="G83" s="103">
        <v>0</v>
      </c>
      <c r="H83" s="179"/>
      <c r="I83" s="102">
        <v>0</v>
      </c>
      <c r="J83" s="102">
        <v>0</v>
      </c>
      <c r="K83" s="102">
        <v>0</v>
      </c>
      <c r="L83" s="102">
        <v>0</v>
      </c>
      <c r="M83" s="102">
        <v>0</v>
      </c>
    </row>
    <row r="84" spans="1:13" ht="15" customHeight="1" thickBot="1" x14ac:dyDescent="0.3">
      <c r="A84" s="172"/>
      <c r="B84" s="200" t="s">
        <v>116</v>
      </c>
      <c r="C84" s="380">
        <v>0</v>
      </c>
      <c r="D84" s="103">
        <v>0</v>
      </c>
      <c r="E84" s="103">
        <v>0</v>
      </c>
      <c r="F84" s="103">
        <v>0</v>
      </c>
      <c r="G84" s="103">
        <v>0</v>
      </c>
      <c r="H84" s="179"/>
      <c r="I84" s="102">
        <v>0</v>
      </c>
      <c r="J84" s="102">
        <v>0</v>
      </c>
      <c r="K84" s="102">
        <v>0</v>
      </c>
      <c r="L84" s="102">
        <v>0</v>
      </c>
      <c r="M84" s="102">
        <v>0</v>
      </c>
    </row>
    <row r="85" spans="1:13" ht="27" customHeight="1" thickBot="1" x14ac:dyDescent="0.3">
      <c r="A85" s="172"/>
      <c r="B85" s="200" t="s">
        <v>156</v>
      </c>
      <c r="C85" s="380">
        <v>0</v>
      </c>
      <c r="D85" s="103">
        <v>0</v>
      </c>
      <c r="E85" s="103">
        <v>0</v>
      </c>
      <c r="F85" s="103">
        <v>0</v>
      </c>
      <c r="G85" s="103">
        <v>0</v>
      </c>
      <c r="H85" s="179"/>
      <c r="I85" s="102">
        <v>0</v>
      </c>
      <c r="J85" s="102">
        <v>0</v>
      </c>
      <c r="K85" s="102">
        <v>0</v>
      </c>
      <c r="L85" s="102">
        <v>0</v>
      </c>
      <c r="M85" s="102">
        <v>0</v>
      </c>
    </row>
    <row r="86" spans="1:13" ht="15" customHeight="1" thickBot="1" x14ac:dyDescent="0.3">
      <c r="A86" s="172"/>
      <c r="B86" s="200" t="s">
        <v>162</v>
      </c>
      <c r="C86" s="380">
        <v>0</v>
      </c>
      <c r="D86" s="103">
        <v>0</v>
      </c>
      <c r="E86" s="103">
        <v>0</v>
      </c>
      <c r="F86" s="103">
        <v>0</v>
      </c>
      <c r="G86" s="103">
        <v>0</v>
      </c>
      <c r="H86" s="179"/>
      <c r="I86" s="102">
        <v>0</v>
      </c>
      <c r="J86" s="102">
        <v>0</v>
      </c>
      <c r="K86" s="102">
        <v>0</v>
      </c>
      <c r="L86" s="102">
        <v>0</v>
      </c>
      <c r="M86" s="102">
        <v>0</v>
      </c>
    </row>
    <row r="87" spans="1:13" ht="15" customHeight="1" thickBot="1" x14ac:dyDescent="0.3">
      <c r="A87" s="172"/>
      <c r="B87" s="200" t="s">
        <v>117</v>
      </c>
      <c r="C87" s="380">
        <v>0</v>
      </c>
      <c r="D87" s="103">
        <v>0</v>
      </c>
      <c r="E87" s="103">
        <v>0</v>
      </c>
      <c r="F87" s="103">
        <v>0</v>
      </c>
      <c r="G87" s="103">
        <v>0</v>
      </c>
      <c r="H87" s="179"/>
      <c r="I87" s="102">
        <v>0</v>
      </c>
      <c r="J87" s="102">
        <v>0</v>
      </c>
      <c r="K87" s="102">
        <v>0</v>
      </c>
      <c r="L87" s="102">
        <v>0</v>
      </c>
      <c r="M87" s="102">
        <v>0</v>
      </c>
    </row>
    <row r="88" spans="1:13" ht="15" customHeight="1" x14ac:dyDescent="0.25">
      <c r="B88" s="201" t="s">
        <v>158</v>
      </c>
      <c r="C88" s="381">
        <v>4919.4312703900005</v>
      </c>
      <c r="D88" s="356">
        <v>0</v>
      </c>
      <c r="E88" s="356">
        <v>0</v>
      </c>
      <c r="F88" s="356">
        <v>0</v>
      </c>
      <c r="G88" s="356">
        <v>0</v>
      </c>
      <c r="H88" s="179"/>
      <c r="I88" s="311">
        <v>624.57908151999993</v>
      </c>
      <c r="J88" s="311">
        <v>0</v>
      </c>
      <c r="K88" s="311">
        <v>0</v>
      </c>
      <c r="L88" s="311">
        <v>0</v>
      </c>
      <c r="M88" s="311">
        <v>0</v>
      </c>
    </row>
    <row r="89" spans="1:13" ht="15" customHeight="1" thickBot="1" x14ac:dyDescent="0.3">
      <c r="A89" s="172"/>
      <c r="B89" s="202" t="s">
        <v>114</v>
      </c>
      <c r="C89" s="343">
        <v>67101.712359509998</v>
      </c>
      <c r="D89" s="343">
        <v>3825.6161778999999</v>
      </c>
      <c r="E89" s="343">
        <v>3825.6161778999999</v>
      </c>
      <c r="F89" s="343">
        <v>0</v>
      </c>
      <c r="G89" s="343">
        <v>0</v>
      </c>
      <c r="H89" s="179"/>
      <c r="I89" s="327">
        <v>89415.500725029997</v>
      </c>
      <c r="J89" s="327">
        <v>4256.5360528900001</v>
      </c>
      <c r="K89" s="327">
        <v>4256.5360528900001</v>
      </c>
      <c r="L89" s="327">
        <v>0</v>
      </c>
      <c r="M89" s="327">
        <v>0</v>
      </c>
    </row>
    <row r="90" spans="1:13" ht="15" customHeight="1" thickBot="1" x14ac:dyDescent="0.3">
      <c r="A90" s="172"/>
      <c r="B90" s="385" t="s">
        <v>140</v>
      </c>
      <c r="C90" s="382">
        <v>104358.60273020007</v>
      </c>
      <c r="D90" s="382">
        <v>260477.19342144998</v>
      </c>
      <c r="E90" s="382">
        <v>260477.19342144998</v>
      </c>
      <c r="F90" s="382">
        <v>0</v>
      </c>
      <c r="G90" s="382">
        <v>0</v>
      </c>
      <c r="H90" s="179"/>
      <c r="I90" s="383">
        <v>126271.45811855998</v>
      </c>
      <c r="J90" s="383">
        <v>263134.30333305005</v>
      </c>
      <c r="K90" s="383">
        <v>263134.30333305005</v>
      </c>
      <c r="L90" s="383">
        <v>0</v>
      </c>
      <c r="M90" s="383">
        <v>0</v>
      </c>
    </row>
    <row r="91" spans="1:13" ht="15" customHeight="1" thickBot="1" x14ac:dyDescent="0.3">
      <c r="A91" s="172"/>
      <c r="B91" s="384" t="s">
        <v>141</v>
      </c>
      <c r="C91" s="430">
        <v>416.69778363999967</v>
      </c>
      <c r="D91" s="430">
        <v>3057.4503857899999</v>
      </c>
      <c r="E91" s="430">
        <v>3057.4503857899999</v>
      </c>
      <c r="F91" s="382">
        <v>0</v>
      </c>
      <c r="G91" s="382">
        <v>0</v>
      </c>
      <c r="H91" s="179"/>
      <c r="I91" s="431">
        <v>534.21850320999999</v>
      </c>
      <c r="J91" s="431">
        <v>3283.7861502599999</v>
      </c>
      <c r="K91" s="431">
        <v>3283.7861502599999</v>
      </c>
      <c r="L91" s="383">
        <v>0</v>
      </c>
      <c r="M91" s="383">
        <v>0</v>
      </c>
    </row>
    <row r="92" spans="1:13" ht="15" customHeight="1" x14ac:dyDescent="0.25">
      <c r="B92" s="145"/>
      <c r="C92" s="143"/>
      <c r="D92" s="143"/>
      <c r="E92" s="143"/>
      <c r="F92" s="143"/>
      <c r="G92" s="143"/>
      <c r="H92" s="208"/>
    </row>
    <row r="93" spans="1:13" ht="12" customHeight="1" x14ac:dyDescent="0.25">
      <c r="B93" s="441" t="s">
        <v>247</v>
      </c>
      <c r="C93" s="441"/>
      <c r="D93" s="441"/>
      <c r="E93" s="441"/>
      <c r="F93" s="441"/>
      <c r="G93" s="441"/>
      <c r="H93" s="441"/>
      <c r="I93" s="441"/>
      <c r="J93" s="224"/>
      <c r="K93" s="224"/>
      <c r="L93" s="224"/>
      <c r="M93" s="224"/>
    </row>
    <row r="94" spans="1:13" ht="12" customHeight="1" x14ac:dyDescent="0.25">
      <c r="B94" s="441"/>
      <c r="C94" s="441"/>
      <c r="D94" s="441"/>
      <c r="E94" s="441"/>
      <c r="F94" s="441"/>
      <c r="G94" s="441"/>
      <c r="H94" s="441"/>
      <c r="I94" s="441"/>
      <c r="J94" s="224"/>
      <c r="K94" s="224"/>
      <c r="L94" s="224"/>
      <c r="M94" s="224"/>
    </row>
    <row r="95" spans="1:13" ht="12" customHeight="1" x14ac:dyDescent="0.25">
      <c r="B95" s="441"/>
      <c r="C95" s="441"/>
      <c r="D95" s="441"/>
      <c r="E95" s="441"/>
      <c r="F95" s="441"/>
      <c r="G95" s="441"/>
      <c r="H95" s="441"/>
      <c r="I95" s="441"/>
      <c r="J95" s="224"/>
      <c r="K95" s="224"/>
      <c r="L95" s="224"/>
      <c r="M95" s="224"/>
    </row>
    <row r="96" spans="1:13" ht="15.75" x14ac:dyDescent="0.25">
      <c r="H96" s="245"/>
    </row>
    <row r="97" spans="8:8" x14ac:dyDescent="0.25">
      <c r="H97" s="170"/>
    </row>
    <row r="98" spans="8:8" x14ac:dyDescent="0.25">
      <c r="H98"/>
    </row>
    <row r="99" spans="8:8" x14ac:dyDescent="0.25">
      <c r="H99" s="170"/>
    </row>
    <row r="100" spans="8:8" x14ac:dyDescent="0.25">
      <c r="H100" s="257"/>
    </row>
    <row r="101" spans="8:8" x14ac:dyDescent="0.25">
      <c r="H101" s="170"/>
    </row>
    <row r="102" spans="8:8" x14ac:dyDescent="0.25">
      <c r="H102" s="340"/>
    </row>
    <row r="103" spans="8:8" x14ac:dyDescent="0.25">
      <c r="H103" s="340"/>
    </row>
    <row r="104" spans="8:8" x14ac:dyDescent="0.25">
      <c r="H104" s="205"/>
    </row>
    <row r="105" spans="8:8" x14ac:dyDescent="0.25">
      <c r="H105" s="205"/>
    </row>
    <row r="106" spans="8:8" x14ac:dyDescent="0.25">
      <c r="H106" s="205"/>
    </row>
    <row r="107" spans="8:8" x14ac:dyDescent="0.25">
      <c r="H107" s="205"/>
    </row>
    <row r="108" spans="8:8" x14ac:dyDescent="0.25">
      <c r="H108" s="205"/>
    </row>
    <row r="109" spans="8:8" x14ac:dyDescent="0.25">
      <c r="H109" s="205"/>
    </row>
    <row r="110" spans="8:8" x14ac:dyDescent="0.25">
      <c r="H110" s="205"/>
    </row>
    <row r="111" spans="8:8" x14ac:dyDescent="0.25">
      <c r="H111" s="205"/>
    </row>
    <row r="112" spans="8:8" x14ac:dyDescent="0.25">
      <c r="H112" s="205"/>
    </row>
    <row r="113" spans="8:8" x14ac:dyDescent="0.25">
      <c r="H113" s="205"/>
    </row>
    <row r="114" spans="8:8" x14ac:dyDescent="0.25">
      <c r="H114" s="205"/>
    </row>
    <row r="115" spans="8:8" x14ac:dyDescent="0.25">
      <c r="H115" s="205"/>
    </row>
    <row r="116" spans="8:8" x14ac:dyDescent="0.25">
      <c r="H116" s="205"/>
    </row>
    <row r="117" spans="8:8" x14ac:dyDescent="0.25">
      <c r="H117" s="205"/>
    </row>
    <row r="119" spans="8:8" x14ac:dyDescent="0.25">
      <c r="H119" s="170"/>
    </row>
    <row r="120" spans="8:8" ht="15.75" x14ac:dyDescent="0.25">
      <c r="H120" s="256"/>
    </row>
    <row r="121" spans="8:8" x14ac:dyDescent="0.25">
      <c r="H121"/>
    </row>
    <row r="122" spans="8:8" x14ac:dyDescent="0.25">
      <c r="H122" s="323"/>
    </row>
    <row r="123" spans="8:8" x14ac:dyDescent="0.25">
      <c r="H123" s="321"/>
    </row>
    <row r="124" spans="8:8" x14ac:dyDescent="0.25">
      <c r="H124" s="341"/>
    </row>
    <row r="125" spans="8:8" x14ac:dyDescent="0.25">
      <c r="H125" s="341"/>
    </row>
    <row r="126" spans="8:8" x14ac:dyDescent="0.25">
      <c r="H126" s="225"/>
    </row>
    <row r="127" spans="8:8" x14ac:dyDescent="0.25">
      <c r="H127" s="225"/>
    </row>
    <row r="128" spans="8:8" x14ac:dyDescent="0.25">
      <c r="H128" s="225"/>
    </row>
    <row r="129" spans="8:8" x14ac:dyDescent="0.25">
      <c r="H129" s="225"/>
    </row>
    <row r="130" spans="8:8" x14ac:dyDescent="0.25">
      <c r="H130" s="225"/>
    </row>
    <row r="131" spans="8:8" x14ac:dyDescent="0.25">
      <c r="H131" s="225"/>
    </row>
    <row r="132" spans="8:8" x14ac:dyDescent="0.25">
      <c r="H132" s="225"/>
    </row>
    <row r="133" spans="8:8" x14ac:dyDescent="0.25">
      <c r="H133" s="225"/>
    </row>
    <row r="134" spans="8:8" x14ac:dyDescent="0.25">
      <c r="H134" s="225"/>
    </row>
    <row r="135" spans="8:8" x14ac:dyDescent="0.25">
      <c r="H135" s="225"/>
    </row>
    <row r="136" spans="8:8" x14ac:dyDescent="0.25">
      <c r="H136" s="225"/>
    </row>
    <row r="137" spans="8:8" x14ac:dyDescent="0.25">
      <c r="H137" s="225"/>
    </row>
    <row r="138" spans="8:8" x14ac:dyDescent="0.25">
      <c r="H138" s="225"/>
    </row>
    <row r="139" spans="8:8" x14ac:dyDescent="0.25">
      <c r="H139" s="205"/>
    </row>
  </sheetData>
  <customSheetViews>
    <customSheetView guid="{FBB4AFED-AF83-40C1-AEBE-D1B361E89DDB}" showGridLines="0" fitToPage="1" topLeftCell="A36">
      <selection activeCell="F13" sqref="F13"/>
      <pageMargins left="0.7" right="0.7" top="0.75" bottom="0.75" header="0.3" footer="0.3"/>
      <pageSetup paperSize="9" scale="64" fitToHeight="0" orientation="portrait" r:id="rId1"/>
    </customSheetView>
    <customSheetView guid="{68EBE772-AFDA-4EA0-AE37-C31FFC283BC0}" showGridLines="0" fitToPage="1" topLeftCell="A36">
      <selection activeCell="F13" sqref="F13"/>
      <pageMargins left="0.7" right="0.7" top="0.75" bottom="0.75" header="0.3" footer="0.3"/>
      <pageSetup paperSize="9" scale="64" fitToHeight="0" orientation="portrait" r:id="rId2"/>
    </customSheetView>
  </customSheetViews>
  <mergeCells count="11">
    <mergeCell ref="B94:I94"/>
    <mergeCell ref="B95:I95"/>
    <mergeCell ref="C7:G7"/>
    <mergeCell ref="I7:M7"/>
    <mergeCell ref="C53:G53"/>
    <mergeCell ref="I53:M53"/>
    <mergeCell ref="B5:M5"/>
    <mergeCell ref="B47:I47"/>
    <mergeCell ref="B48:I48"/>
    <mergeCell ref="B49:I49"/>
    <mergeCell ref="B93:I93"/>
  </mergeCells>
  <pageMargins left="0.70866141732283472" right="0.70866141732283472" top="0.74803149606299213" bottom="0.74803149606299213" header="0.31496062992125984" footer="0.31496062992125984"/>
  <pageSetup paperSize="9" scale="65" fitToHeight="2" orientation="landscape" r:id="rId3"/>
  <headerFooter>
    <oddHeader>&amp;L&amp;"Calibri"&amp;12&amp;K0000FFClassification: Limited&amp;1#</oddHeader>
  </headerFooter>
  <rowBreaks count="1" manualBreakCount="1">
    <brk id="50" min="1" max="11" man="1"/>
  </rowBreaks>
  <customProperties>
    <customPr name="_pios_id" r:id="rId4"/>
  </customPropertie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0"/>
  <sheetViews>
    <sheetView showGridLines="0" showRowColHeaders="0" view="pageBreakPreview" zoomScaleNormal="100" zoomScaleSheetLayoutView="100" workbookViewId="0">
      <selection activeCell="B23" sqref="B23:C23"/>
    </sheetView>
  </sheetViews>
  <sheetFormatPr defaultColWidth="14.7109375" defaultRowHeight="15.75" x14ac:dyDescent="0.25"/>
  <cols>
    <col min="1" max="1" width="2.85546875" style="4" customWidth="1"/>
    <col min="2" max="2" width="30.7109375" style="4" customWidth="1"/>
    <col min="3" max="3" width="88.7109375" style="4" customWidth="1"/>
    <col min="4" max="5" width="14.85546875" style="4" customWidth="1"/>
    <col min="6" max="7" width="13.5703125" style="4" customWidth="1"/>
    <col min="8" max="16384" width="14.7109375" style="4"/>
  </cols>
  <sheetData>
    <row r="1" spans="2:8" ht="15" customHeight="1" x14ac:dyDescent="0.25"/>
    <row r="2" spans="2:8" ht="21.95" customHeight="1" x14ac:dyDescent="0.25">
      <c r="B2" s="38" t="s">
        <v>106</v>
      </c>
      <c r="C2" s="1"/>
      <c r="D2" s="2"/>
      <c r="E2" s="2"/>
      <c r="F2" s="2"/>
      <c r="G2" s="38"/>
    </row>
    <row r="3" spans="2:8" ht="21.95" customHeight="1" x14ac:dyDescent="0.25">
      <c r="B3" s="38"/>
      <c r="C3" s="1"/>
      <c r="D3" s="2"/>
      <c r="E3" s="2"/>
      <c r="F3" s="2"/>
      <c r="G3" s="38"/>
    </row>
    <row r="4" spans="2:8" ht="21.95" customHeight="1" x14ac:dyDescent="0.25">
      <c r="B4" s="38" t="s">
        <v>253</v>
      </c>
      <c r="C4" s="1"/>
      <c r="D4" s="2"/>
      <c r="E4" s="2"/>
      <c r="F4" s="2"/>
      <c r="G4" s="2"/>
    </row>
    <row r="5" spans="2:8" ht="21.95" customHeight="1" x14ac:dyDescent="0.25">
      <c r="B5" s="38"/>
      <c r="C5" s="1"/>
      <c r="D5" s="2"/>
      <c r="E5" s="261" t="s">
        <v>105</v>
      </c>
      <c r="F5" s="263"/>
      <c r="G5" s="2"/>
    </row>
    <row r="6" spans="2:8" ht="15.75" customHeight="1" x14ac:dyDescent="0.25">
      <c r="B6" s="38"/>
      <c r="C6" s="1"/>
      <c r="D6" s="2"/>
      <c r="E6" s="2"/>
      <c r="F6" s="2"/>
      <c r="G6" s="2"/>
    </row>
    <row r="7" spans="2:8" x14ac:dyDescent="0.25">
      <c r="B7" s="5"/>
      <c r="C7" s="5"/>
      <c r="D7" s="478" t="s">
        <v>0</v>
      </c>
      <c r="E7" s="478"/>
      <c r="F7" s="478" t="s">
        <v>1</v>
      </c>
      <c r="G7" s="478"/>
    </row>
    <row r="8" spans="2:8" ht="39" customHeight="1" x14ac:dyDescent="0.25">
      <c r="B8" s="39"/>
      <c r="C8" s="39"/>
      <c r="D8" s="40" t="s">
        <v>260</v>
      </c>
      <c r="E8" s="41" t="s">
        <v>197</v>
      </c>
      <c r="F8" s="40" t="s">
        <v>260</v>
      </c>
      <c r="G8" s="41" t="s">
        <v>197</v>
      </c>
    </row>
    <row r="9" spans="2:8" ht="20.25" customHeight="1" thickBot="1" x14ac:dyDescent="0.3">
      <c r="B9" s="480" t="s">
        <v>2</v>
      </c>
      <c r="C9" s="480"/>
      <c r="D9" s="93"/>
      <c r="E9" s="94"/>
      <c r="F9" s="93"/>
      <c r="G9" s="94"/>
      <c r="H9" s="8"/>
    </row>
    <row r="10" spans="2:8" ht="15" customHeight="1" thickBot="1" x14ac:dyDescent="0.3">
      <c r="B10" s="481" t="s">
        <v>3</v>
      </c>
      <c r="C10" s="481"/>
      <c r="D10" s="10">
        <v>2174</v>
      </c>
      <c r="E10" s="7">
        <v>2174</v>
      </c>
      <c r="F10" s="10">
        <v>2174</v>
      </c>
      <c r="G10" s="7">
        <v>2174</v>
      </c>
    </row>
    <row r="11" spans="2:8" ht="15" customHeight="1" thickBot="1" x14ac:dyDescent="0.3">
      <c r="B11" s="470" t="s">
        <v>4</v>
      </c>
      <c r="C11" s="470"/>
      <c r="D11" s="98">
        <v>1574</v>
      </c>
      <c r="E11" s="99">
        <v>1574</v>
      </c>
      <c r="F11" s="98">
        <v>1574</v>
      </c>
      <c r="G11" s="100">
        <v>1574</v>
      </c>
    </row>
    <row r="12" spans="2:8" ht="15" customHeight="1" thickBot="1" x14ac:dyDescent="0.3">
      <c r="B12" s="470" t="s">
        <v>5</v>
      </c>
      <c r="C12" s="470"/>
      <c r="D12" s="95">
        <v>600</v>
      </c>
      <c r="E12" s="96">
        <v>600</v>
      </c>
      <c r="F12" s="95">
        <v>600</v>
      </c>
      <c r="G12" s="97">
        <v>600</v>
      </c>
    </row>
    <row r="13" spans="2:8" ht="15" customHeight="1" thickBot="1" x14ac:dyDescent="0.3">
      <c r="B13" s="460" t="s">
        <v>6</v>
      </c>
      <c r="C13" s="460"/>
      <c r="D13" s="10">
        <v>30397</v>
      </c>
      <c r="E13" s="7">
        <v>40645</v>
      </c>
      <c r="F13" s="10">
        <v>30397</v>
      </c>
      <c r="G13" s="7">
        <v>40645</v>
      </c>
    </row>
    <row r="14" spans="2:8" ht="15" customHeight="1" thickBot="1" x14ac:dyDescent="0.3">
      <c r="B14" s="460" t="s">
        <v>7</v>
      </c>
      <c r="C14" s="460"/>
      <c r="D14" s="101">
        <v>5243</v>
      </c>
      <c r="E14" s="102">
        <v>5516</v>
      </c>
      <c r="F14" s="101">
        <v>5243</v>
      </c>
      <c r="G14" s="102">
        <v>5516</v>
      </c>
      <c r="H14" s="8"/>
    </row>
    <row r="15" spans="2:8" ht="15" customHeight="1" x14ac:dyDescent="0.25">
      <c r="B15" s="479" t="s">
        <v>8</v>
      </c>
      <c r="C15" s="479"/>
      <c r="D15" s="10">
        <v>-600</v>
      </c>
      <c r="E15" s="7">
        <v>-2475</v>
      </c>
      <c r="F15" s="10">
        <v>-600</v>
      </c>
      <c r="G15" s="7">
        <v>-2475</v>
      </c>
    </row>
    <row r="16" spans="2:8" ht="16.5" thickBot="1" x14ac:dyDescent="0.3">
      <c r="B16" s="463" t="s">
        <v>9</v>
      </c>
      <c r="C16" s="463"/>
      <c r="D16" s="43">
        <v>37214</v>
      </c>
      <c r="E16" s="44">
        <v>45860</v>
      </c>
      <c r="F16" s="43">
        <v>37214</v>
      </c>
      <c r="G16" s="44">
        <v>45860</v>
      </c>
    </row>
    <row r="17" spans="1:16384" s="8" customFormat="1" ht="17.25" thickTop="1" thickBot="1" x14ac:dyDescent="0.3">
      <c r="B17" s="482"/>
      <c r="C17" s="482"/>
      <c r="D17" s="10"/>
      <c r="E17" s="7"/>
      <c r="F17" s="10"/>
      <c r="G17" s="7"/>
    </row>
    <row r="18" spans="1:16384" s="89" customFormat="1" ht="20.25" customHeight="1" thickBot="1" x14ac:dyDescent="0.3">
      <c r="A18" s="8"/>
      <c r="B18" s="464" t="s">
        <v>10</v>
      </c>
      <c r="C18" s="464"/>
      <c r="D18" s="103"/>
      <c r="E18" s="104"/>
      <c r="F18" s="103"/>
      <c r="G18" s="102"/>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ht="15" customHeight="1" thickBot="1" x14ac:dyDescent="0.3">
      <c r="B19" s="460" t="s">
        <v>11</v>
      </c>
      <c r="C19" s="460"/>
      <c r="D19" s="101">
        <v>-202</v>
      </c>
      <c r="E19" s="102">
        <v>-454</v>
      </c>
      <c r="F19" s="101">
        <v>-202</v>
      </c>
      <c r="G19" s="102">
        <v>-454</v>
      </c>
      <c r="H19" s="8"/>
    </row>
    <row r="20" spans="1:16384" ht="15" customHeight="1" thickBot="1" x14ac:dyDescent="0.3">
      <c r="B20" s="460" t="s">
        <v>12</v>
      </c>
      <c r="C20" s="460"/>
      <c r="D20" s="101">
        <v>-3331</v>
      </c>
      <c r="E20" s="102">
        <v>-2952</v>
      </c>
      <c r="F20" s="101">
        <v>-3331</v>
      </c>
      <c r="G20" s="102">
        <v>-2952</v>
      </c>
      <c r="H20" s="8"/>
    </row>
    <row r="21" spans="1:16384" ht="33" customHeight="1" thickBot="1" x14ac:dyDescent="0.3">
      <c r="B21" s="460" t="s">
        <v>13</v>
      </c>
      <c r="C21" s="460"/>
      <c r="D21" s="101">
        <v>-3060</v>
      </c>
      <c r="E21" s="102">
        <v>-3264</v>
      </c>
      <c r="F21" s="101">
        <v>-3060</v>
      </c>
      <c r="G21" s="102">
        <v>-3264</v>
      </c>
      <c r="H21" s="8"/>
    </row>
    <row r="22" spans="1:16384" ht="15" customHeight="1" thickBot="1" x14ac:dyDescent="0.3">
      <c r="B22" s="460" t="s">
        <v>14</v>
      </c>
      <c r="C22" s="460"/>
      <c r="D22" s="101">
        <v>-1058</v>
      </c>
      <c r="E22" s="102">
        <v>-1573</v>
      </c>
      <c r="F22" s="101">
        <v>-1058</v>
      </c>
      <c r="G22" s="102">
        <v>-1573</v>
      </c>
      <c r="H22" s="8"/>
    </row>
    <row r="23" spans="1:16384" ht="15" customHeight="1" thickBot="1" x14ac:dyDescent="0.3">
      <c r="B23" s="460" t="s">
        <v>15</v>
      </c>
      <c r="C23" s="460"/>
      <c r="D23" s="101">
        <v>-8</v>
      </c>
      <c r="E23" s="102">
        <v>-477</v>
      </c>
      <c r="F23" s="101">
        <v>-8</v>
      </c>
      <c r="G23" s="102">
        <v>-477</v>
      </c>
      <c r="H23" s="8"/>
    </row>
    <row r="24" spans="1:16384" ht="15" customHeight="1" thickBot="1" x14ac:dyDescent="0.3">
      <c r="B24" s="460" t="s">
        <v>16</v>
      </c>
      <c r="C24" s="460"/>
      <c r="D24" s="101">
        <v>-23</v>
      </c>
      <c r="E24" s="102">
        <v>82</v>
      </c>
      <c r="F24" s="101">
        <v>-23</v>
      </c>
      <c r="G24" s="102">
        <v>82</v>
      </c>
      <c r="H24" s="8"/>
    </row>
    <row r="25" spans="1:16384" ht="15" customHeight="1" thickBot="1" x14ac:dyDescent="0.3">
      <c r="B25" s="460" t="s">
        <v>17</v>
      </c>
      <c r="C25" s="460"/>
      <c r="D25" s="101">
        <v>-1318</v>
      </c>
      <c r="E25" s="102">
        <v>-541</v>
      </c>
      <c r="F25" s="101">
        <v>-1318</v>
      </c>
      <c r="G25" s="102">
        <v>-541</v>
      </c>
      <c r="H25" s="8"/>
    </row>
    <row r="26" spans="1:16384" ht="33" customHeight="1" thickBot="1" x14ac:dyDescent="0.3">
      <c r="B26" s="460" t="s">
        <v>18</v>
      </c>
      <c r="C26" s="460"/>
      <c r="D26" s="101">
        <v>0</v>
      </c>
      <c r="E26" s="102">
        <v>-3990</v>
      </c>
      <c r="F26" s="101">
        <v>0</v>
      </c>
      <c r="G26" s="102">
        <v>-3990</v>
      </c>
      <c r="H26" s="8"/>
    </row>
    <row r="27" spans="1:16384" ht="16.5" thickBot="1" x14ac:dyDescent="0.3">
      <c r="B27" s="471" t="s">
        <v>19</v>
      </c>
      <c r="C27" s="471"/>
      <c r="D27" s="10">
        <v>-1</v>
      </c>
      <c r="E27" s="7">
        <v>-191</v>
      </c>
      <c r="F27" s="10">
        <v>-1</v>
      </c>
      <c r="G27" s="7">
        <v>-191</v>
      </c>
    </row>
    <row r="28" spans="1:16384" ht="15" customHeight="1" thickBot="1" x14ac:dyDescent="0.3">
      <c r="B28" s="470" t="s">
        <v>20</v>
      </c>
      <c r="C28" s="470"/>
      <c r="D28" s="11">
        <v>-1</v>
      </c>
      <c r="E28" s="12">
        <v>-191</v>
      </c>
      <c r="F28" s="11">
        <v>-1</v>
      </c>
      <c r="G28" s="13">
        <v>-191</v>
      </c>
    </row>
    <row r="29" spans="1:16384" ht="16.5" thickBot="1" x14ac:dyDescent="0.3">
      <c r="B29" s="472" t="s">
        <v>21</v>
      </c>
      <c r="C29" s="472"/>
      <c r="D29" s="43">
        <v>-9001</v>
      </c>
      <c r="E29" s="44">
        <v>-13360</v>
      </c>
      <c r="F29" s="43">
        <v>-9001</v>
      </c>
      <c r="G29" s="44">
        <v>-13360</v>
      </c>
    </row>
    <row r="30" spans="1:16384" ht="17.25" thickTop="1" thickBot="1" x14ac:dyDescent="0.3">
      <c r="B30" s="459" t="s">
        <v>22</v>
      </c>
      <c r="C30" s="459"/>
      <c r="D30" s="43">
        <v>28213</v>
      </c>
      <c r="E30" s="44">
        <v>32500</v>
      </c>
      <c r="F30" s="43">
        <v>28213</v>
      </c>
      <c r="G30" s="44">
        <v>32500</v>
      </c>
    </row>
    <row r="31" spans="1:16384" ht="17.25" thickTop="1" thickBot="1" x14ac:dyDescent="0.3">
      <c r="B31" s="87"/>
      <c r="C31" s="88"/>
      <c r="D31" s="6"/>
      <c r="E31" s="7"/>
      <c r="F31" s="6"/>
      <c r="G31" s="7"/>
    </row>
    <row r="32" spans="1:16384" ht="24" customHeight="1" thickBot="1" x14ac:dyDescent="0.3">
      <c r="B32" s="483" t="s">
        <v>23</v>
      </c>
      <c r="C32" s="483"/>
      <c r="D32" s="105"/>
      <c r="E32" s="106"/>
      <c r="F32" s="105"/>
      <c r="G32" s="106"/>
      <c r="H32" s="15"/>
    </row>
    <row r="33" spans="2:8" ht="15" customHeight="1" thickBot="1" x14ac:dyDescent="0.3">
      <c r="B33" s="473" t="s">
        <v>3</v>
      </c>
      <c r="C33" s="473"/>
      <c r="D33" s="16">
        <v>3217</v>
      </c>
      <c r="E33" s="17">
        <v>3192</v>
      </c>
      <c r="F33" s="16">
        <v>3216.5976799999999</v>
      </c>
      <c r="G33" s="17">
        <v>3191.5976799999999</v>
      </c>
      <c r="H33" s="18"/>
    </row>
    <row r="34" spans="2:8" ht="15" customHeight="1" thickBot="1" x14ac:dyDescent="0.3">
      <c r="B34" s="470" t="s">
        <v>126</v>
      </c>
      <c r="C34" s="470"/>
      <c r="D34" s="19">
        <v>3216.5976799999999</v>
      </c>
      <c r="E34" s="20">
        <v>3191.5976799999999</v>
      </c>
      <c r="F34" s="19">
        <v>3216.5976799999999</v>
      </c>
      <c r="G34" s="20">
        <v>3191.5976799999999</v>
      </c>
      <c r="H34" s="18"/>
    </row>
    <row r="35" spans="2:8" ht="16.5" thickBot="1" x14ac:dyDescent="0.3">
      <c r="B35" s="474" t="s">
        <v>24</v>
      </c>
      <c r="C35" s="474"/>
      <c r="D35" s="21">
        <v>1632</v>
      </c>
      <c r="E35" s="14">
        <v>2036</v>
      </c>
      <c r="F35" s="21">
        <v>0</v>
      </c>
      <c r="G35" s="14">
        <v>0</v>
      </c>
      <c r="H35" s="15"/>
    </row>
    <row r="36" spans="2:8" ht="33" customHeight="1" thickBot="1" x14ac:dyDescent="0.3">
      <c r="B36" s="460" t="s">
        <v>25</v>
      </c>
      <c r="C36" s="460"/>
      <c r="D36" s="107">
        <v>1088</v>
      </c>
      <c r="E36" s="108">
        <v>1365</v>
      </c>
      <c r="F36" s="107">
        <v>0</v>
      </c>
      <c r="G36" s="108">
        <v>0</v>
      </c>
    </row>
    <row r="37" spans="2:8" x14ac:dyDescent="0.25">
      <c r="B37" s="461" t="s">
        <v>26</v>
      </c>
      <c r="C37" s="462"/>
      <c r="D37" s="11">
        <v>1088</v>
      </c>
      <c r="E37" s="12">
        <v>1365</v>
      </c>
      <c r="F37" s="11">
        <v>0</v>
      </c>
      <c r="G37" s="12">
        <v>0</v>
      </c>
    </row>
    <row r="38" spans="2:8" ht="16.5" thickBot="1" x14ac:dyDescent="0.3">
      <c r="B38" s="463" t="s">
        <v>27</v>
      </c>
      <c r="C38" s="463"/>
      <c r="D38" s="43">
        <v>5937</v>
      </c>
      <c r="E38" s="44">
        <v>6593</v>
      </c>
      <c r="F38" s="43">
        <v>3217</v>
      </c>
      <c r="G38" s="44">
        <v>3192</v>
      </c>
    </row>
    <row r="39" spans="2:8" ht="17.25" thickTop="1" thickBot="1" x14ac:dyDescent="0.3">
      <c r="B39" s="87"/>
      <c r="C39" s="88"/>
      <c r="D39" s="22"/>
      <c r="E39" s="7"/>
      <c r="F39" s="22"/>
      <c r="G39" s="7"/>
    </row>
    <row r="40" spans="2:8" ht="24" customHeight="1" thickBot="1" x14ac:dyDescent="0.3">
      <c r="B40" s="464" t="s">
        <v>28</v>
      </c>
      <c r="C40" s="464"/>
      <c r="D40" s="103"/>
      <c r="E40" s="102"/>
      <c r="F40" s="103"/>
      <c r="G40" s="102"/>
    </row>
    <row r="41" spans="2:8" ht="16.5" thickBot="1" x14ac:dyDescent="0.3">
      <c r="B41" s="460" t="s">
        <v>29</v>
      </c>
      <c r="C41" s="460"/>
      <c r="D41" s="10">
        <v>-638</v>
      </c>
      <c r="E41" s="7">
        <v>-1373</v>
      </c>
      <c r="F41" s="10">
        <v>0</v>
      </c>
      <c r="G41" s="7">
        <v>0</v>
      </c>
    </row>
    <row r="42" spans="2:8" ht="15" customHeight="1" x14ac:dyDescent="0.25">
      <c r="B42" s="461" t="s">
        <v>30</v>
      </c>
      <c r="C42" s="462"/>
      <c r="D42" s="11">
        <v>-638</v>
      </c>
      <c r="E42" s="12">
        <v>-1373</v>
      </c>
      <c r="F42" s="11">
        <v>0</v>
      </c>
      <c r="G42" s="12">
        <v>0</v>
      </c>
    </row>
    <row r="43" spans="2:8" ht="16.5" thickBot="1" x14ac:dyDescent="0.3">
      <c r="B43" s="463" t="s">
        <v>31</v>
      </c>
      <c r="C43" s="463"/>
      <c r="D43" s="43">
        <v>-638</v>
      </c>
      <c r="E43" s="44">
        <v>-1373</v>
      </c>
      <c r="F43" s="43">
        <v>0</v>
      </c>
      <c r="G43" s="44">
        <v>0</v>
      </c>
    </row>
    <row r="44" spans="2:8" ht="16.5" thickTop="1" x14ac:dyDescent="0.25">
      <c r="B44" s="465" t="s">
        <v>32</v>
      </c>
      <c r="C44" s="465"/>
      <c r="D44" s="83">
        <v>5299</v>
      </c>
      <c r="E44" s="84">
        <v>5220</v>
      </c>
      <c r="F44" s="83">
        <v>3217</v>
      </c>
      <c r="G44" s="84">
        <v>3192</v>
      </c>
    </row>
    <row r="45" spans="2:8" ht="16.5" thickBot="1" x14ac:dyDescent="0.3">
      <c r="B45" s="463" t="s">
        <v>33</v>
      </c>
      <c r="C45" s="463"/>
      <c r="D45" s="63">
        <v>33512</v>
      </c>
      <c r="E45" s="64">
        <v>37720</v>
      </c>
      <c r="F45" s="63">
        <v>31430</v>
      </c>
      <c r="G45" s="64">
        <v>35692</v>
      </c>
    </row>
    <row r="46" spans="2:8" ht="17.25" thickTop="1" thickBot="1" x14ac:dyDescent="0.3">
      <c r="B46" s="466"/>
      <c r="C46" s="466"/>
      <c r="D46" s="24"/>
      <c r="E46" s="23"/>
      <c r="F46" s="24"/>
      <c r="G46" s="23"/>
      <c r="H46" s="8"/>
    </row>
    <row r="47" spans="2:8" ht="24" customHeight="1" thickBot="1" x14ac:dyDescent="0.3">
      <c r="B47" s="467" t="s">
        <v>34</v>
      </c>
      <c r="C47" s="467"/>
      <c r="D47" s="109"/>
      <c r="E47" s="110"/>
      <c r="F47" s="109"/>
      <c r="G47" s="110"/>
    </row>
    <row r="48" spans="2:8" ht="16.5" thickBot="1" x14ac:dyDescent="0.3">
      <c r="B48" s="468" t="s">
        <v>3</v>
      </c>
      <c r="C48" s="468"/>
      <c r="D48" s="111">
        <v>4861</v>
      </c>
      <c r="E48" s="112">
        <v>5110</v>
      </c>
      <c r="F48" s="111">
        <v>4861</v>
      </c>
      <c r="G48" s="112">
        <v>5110</v>
      </c>
      <c r="H48" s="8"/>
    </row>
    <row r="49" spans="2:8" ht="16.5" thickBot="1" x14ac:dyDescent="0.3">
      <c r="B49" s="468" t="s">
        <v>35</v>
      </c>
      <c r="C49" s="468"/>
      <c r="D49" s="396">
        <v>1124</v>
      </c>
      <c r="E49" s="114">
        <v>761</v>
      </c>
      <c r="F49" s="113">
        <v>0</v>
      </c>
      <c r="G49" s="114">
        <v>0</v>
      </c>
      <c r="H49" s="8"/>
    </row>
    <row r="50" spans="2:8" ht="33" customHeight="1" thickBot="1" x14ac:dyDescent="0.3">
      <c r="B50" s="469" t="s">
        <v>36</v>
      </c>
      <c r="C50" s="469"/>
      <c r="D50" s="21">
        <v>1860</v>
      </c>
      <c r="E50" s="7">
        <v>1829</v>
      </c>
      <c r="F50" s="10">
        <v>335</v>
      </c>
      <c r="G50" s="7">
        <v>347</v>
      </c>
    </row>
    <row r="51" spans="2:8" ht="16.5" thickBot="1" x14ac:dyDescent="0.3">
      <c r="B51" s="470" t="s">
        <v>26</v>
      </c>
      <c r="C51" s="470"/>
      <c r="D51" s="397">
        <v>1525</v>
      </c>
      <c r="E51" s="12">
        <v>1482</v>
      </c>
      <c r="F51" s="11">
        <v>0</v>
      </c>
      <c r="G51" s="12">
        <v>0</v>
      </c>
    </row>
    <row r="52" spans="2:8" x14ac:dyDescent="0.25">
      <c r="B52" s="479" t="s">
        <v>37</v>
      </c>
      <c r="C52" s="479"/>
      <c r="D52" s="10">
        <v>0</v>
      </c>
      <c r="E52" s="7">
        <v>120</v>
      </c>
      <c r="F52" s="10">
        <v>0</v>
      </c>
      <c r="G52" s="7">
        <v>120</v>
      </c>
    </row>
    <row r="53" spans="2:8" ht="16.5" thickBot="1" x14ac:dyDescent="0.3">
      <c r="B53" s="463" t="s">
        <v>38</v>
      </c>
      <c r="C53" s="463"/>
      <c r="D53" s="43">
        <v>7845</v>
      </c>
      <c r="E53" s="44">
        <v>7820</v>
      </c>
      <c r="F53" s="43">
        <v>5196</v>
      </c>
      <c r="G53" s="44">
        <v>5577</v>
      </c>
    </row>
    <row r="54" spans="2:8" ht="17.25" thickTop="1" thickBot="1" x14ac:dyDescent="0.3">
      <c r="B54" s="477"/>
      <c r="C54" s="477"/>
      <c r="D54" s="6"/>
      <c r="E54" s="7"/>
      <c r="F54" s="6"/>
      <c r="G54" s="7"/>
    </row>
    <row r="55" spans="2:8" ht="16.5" thickBot="1" x14ac:dyDescent="0.3">
      <c r="B55" s="464" t="s">
        <v>39</v>
      </c>
      <c r="C55" s="464"/>
      <c r="D55" s="102"/>
      <c r="E55" s="102"/>
      <c r="F55" s="103"/>
      <c r="G55" s="102"/>
    </row>
    <row r="56" spans="2:8" ht="33" customHeight="1" thickBot="1" x14ac:dyDescent="0.3">
      <c r="B56" s="468" t="s">
        <v>40</v>
      </c>
      <c r="C56" s="468"/>
      <c r="D56" s="102">
        <v>0</v>
      </c>
      <c r="E56" s="102">
        <v>-1241</v>
      </c>
      <c r="F56" s="348">
        <v>-638</v>
      </c>
      <c r="G56" s="102">
        <v>-2614</v>
      </c>
    </row>
    <row r="57" spans="2:8" x14ac:dyDescent="0.25">
      <c r="B57" s="335" t="s">
        <v>301</v>
      </c>
      <c r="C57" s="335"/>
      <c r="D57" s="10">
        <v>-151.59381563710878</v>
      </c>
      <c r="E57" s="7">
        <v>0</v>
      </c>
      <c r="F57" s="10">
        <v>-151.59381563710878</v>
      </c>
      <c r="G57" s="7">
        <v>0</v>
      </c>
    </row>
    <row r="58" spans="2:8" ht="16.5" thickBot="1" x14ac:dyDescent="0.3">
      <c r="B58" s="463" t="s">
        <v>41</v>
      </c>
      <c r="C58" s="463"/>
      <c r="D58" s="43">
        <v>-152</v>
      </c>
      <c r="E58" s="44">
        <v>-1241</v>
      </c>
      <c r="F58" s="43">
        <v>-790</v>
      </c>
      <c r="G58" s="44">
        <v>-2614</v>
      </c>
    </row>
    <row r="59" spans="2:8" ht="17.25" thickTop="1" thickBot="1" x14ac:dyDescent="0.3">
      <c r="B59" s="459" t="s">
        <v>42</v>
      </c>
      <c r="C59" s="459"/>
      <c r="D59" s="43">
        <v>7693</v>
      </c>
      <c r="E59" s="44">
        <v>6579</v>
      </c>
      <c r="F59" s="43">
        <v>4406</v>
      </c>
      <c r="G59" s="44">
        <v>2963</v>
      </c>
    </row>
    <row r="60" spans="2:8" ht="17.25" thickTop="1" thickBot="1" x14ac:dyDescent="0.3">
      <c r="B60" s="459" t="s">
        <v>43</v>
      </c>
      <c r="C60" s="459"/>
      <c r="D60" s="43">
        <v>41205</v>
      </c>
      <c r="E60" s="44">
        <v>44299</v>
      </c>
      <c r="F60" s="43">
        <v>35836</v>
      </c>
      <c r="G60" s="44">
        <v>38655</v>
      </c>
    </row>
    <row r="61" spans="2:8" ht="17.25" thickTop="1" thickBot="1" x14ac:dyDescent="0.3">
      <c r="B61" s="459" t="s">
        <v>44</v>
      </c>
      <c r="C61" s="459"/>
      <c r="D61" s="43">
        <v>187047</v>
      </c>
      <c r="E61" s="44">
        <v>206028</v>
      </c>
      <c r="F61" s="43">
        <v>187047</v>
      </c>
      <c r="G61" s="44">
        <v>206028</v>
      </c>
    </row>
    <row r="62" spans="2:8" ht="17.25" thickTop="1" thickBot="1" x14ac:dyDescent="0.3">
      <c r="B62" s="115"/>
      <c r="C62" s="115"/>
      <c r="D62" s="6"/>
      <c r="E62" s="7"/>
      <c r="F62" s="6"/>
      <c r="G62" s="7"/>
    </row>
    <row r="63" spans="2:8" ht="16.5" thickBot="1" x14ac:dyDescent="0.3">
      <c r="B63" s="467" t="s">
        <v>45</v>
      </c>
      <c r="C63" s="467"/>
      <c r="D63" s="116"/>
      <c r="E63" s="117"/>
      <c r="F63" s="116"/>
      <c r="G63" s="117"/>
      <c r="H63" s="8"/>
    </row>
    <row r="64" spans="2:8" ht="16.5" thickBot="1" x14ac:dyDescent="0.3">
      <c r="B64" s="489" t="s">
        <v>46</v>
      </c>
      <c r="C64" s="489"/>
      <c r="D64" s="118">
        <v>0.151</v>
      </c>
      <c r="E64" s="119">
        <v>0.158</v>
      </c>
      <c r="F64" s="118">
        <v>0.151</v>
      </c>
      <c r="G64" s="119">
        <v>0.158</v>
      </c>
      <c r="H64" s="8"/>
    </row>
    <row r="65" spans="2:10" ht="16.5" thickBot="1" x14ac:dyDescent="0.3">
      <c r="B65" s="489" t="s">
        <v>47</v>
      </c>
      <c r="C65" s="489"/>
      <c r="D65" s="118">
        <v>0.17899999999999999</v>
      </c>
      <c r="E65" s="119">
        <v>0.183</v>
      </c>
      <c r="F65" s="118">
        <v>0.16800000000000001</v>
      </c>
      <c r="G65" s="119">
        <v>0.17299999999999999</v>
      </c>
      <c r="H65" s="8"/>
    </row>
    <row r="66" spans="2:10" ht="16.5" thickBot="1" x14ac:dyDescent="0.3">
      <c r="B66" s="475" t="s">
        <v>48</v>
      </c>
      <c r="C66" s="475"/>
      <c r="D66" s="120">
        <v>0.22</v>
      </c>
      <c r="E66" s="121">
        <v>0.215</v>
      </c>
      <c r="F66" s="120">
        <v>0.192</v>
      </c>
      <c r="G66" s="121">
        <v>0.188</v>
      </c>
      <c r="H66" s="8"/>
    </row>
    <row r="67" spans="2:10" ht="39.75" customHeight="1" thickBot="1" x14ac:dyDescent="0.3">
      <c r="B67" s="476" t="s">
        <v>49</v>
      </c>
      <c r="C67" s="476"/>
      <c r="D67" s="398">
        <v>2.3182000000000001E-2</v>
      </c>
      <c r="E67" s="25">
        <v>1.2526000000000001E-2</v>
      </c>
      <c r="F67" s="398">
        <v>2.3182000000000001E-2</v>
      </c>
      <c r="G67" s="25">
        <v>1.2526000000000001E-2</v>
      </c>
      <c r="H67" s="8"/>
    </row>
    <row r="68" spans="2:10" ht="16.5" thickBot="1" x14ac:dyDescent="0.3">
      <c r="B68" s="487" t="s">
        <v>189</v>
      </c>
      <c r="C68" s="487"/>
      <c r="D68" s="399">
        <v>1.8749999999999999E-2</v>
      </c>
      <c r="E68" s="122">
        <v>1.2500000000000001E-2</v>
      </c>
      <c r="F68" s="399">
        <v>1.8749999999999999E-2</v>
      </c>
      <c r="G68" s="122">
        <v>1.2500000000000001E-2</v>
      </c>
      <c r="H68" s="8"/>
    </row>
    <row r="69" spans="2:10" ht="16.5" thickBot="1" x14ac:dyDescent="0.3">
      <c r="B69" s="488" t="s">
        <v>191</v>
      </c>
      <c r="C69" s="488"/>
      <c r="D69" s="400">
        <v>4.4320000000000002E-3</v>
      </c>
      <c r="E69" s="123">
        <v>2.5999999999999998E-5</v>
      </c>
      <c r="F69" s="400">
        <v>4.4320000000000002E-3</v>
      </c>
      <c r="G69" s="123">
        <v>2.5999999999999998E-5</v>
      </c>
      <c r="H69" s="8"/>
    </row>
    <row r="70" spans="2:10" ht="15" customHeight="1" x14ac:dyDescent="0.25">
      <c r="B70" s="479" t="s">
        <v>192</v>
      </c>
      <c r="C70" s="479"/>
      <c r="D70" s="46">
        <v>0.10580000000000001</v>
      </c>
      <c r="E70" s="47">
        <v>0.11269999999999999</v>
      </c>
      <c r="F70" s="401">
        <v>0.10580000000000001</v>
      </c>
      <c r="G70" s="47">
        <v>0.11269999999999999</v>
      </c>
    </row>
    <row r="71" spans="2:10" ht="16.5" thickBot="1" x14ac:dyDescent="0.3">
      <c r="B71" s="471"/>
      <c r="C71" s="471"/>
      <c r="D71" s="22"/>
      <c r="E71" s="7"/>
      <c r="F71" s="22"/>
      <c r="G71" s="7"/>
      <c r="H71" s="8"/>
      <c r="I71" s="8"/>
      <c r="J71" s="8"/>
    </row>
    <row r="72" spans="2:10" ht="16.5" thickBot="1" x14ac:dyDescent="0.3">
      <c r="B72" s="464" t="s">
        <v>50</v>
      </c>
      <c r="C72" s="464"/>
      <c r="D72" s="103"/>
      <c r="E72" s="102"/>
      <c r="F72" s="103"/>
      <c r="G72" s="102"/>
      <c r="H72" s="8"/>
    </row>
    <row r="73" spans="2:10" ht="33" customHeight="1" thickBot="1" x14ac:dyDescent="0.3">
      <c r="B73" s="460" t="s">
        <v>51</v>
      </c>
      <c r="C73" s="460"/>
      <c r="D73" s="101">
        <v>499</v>
      </c>
      <c r="E73" s="102">
        <v>920</v>
      </c>
      <c r="F73" s="101">
        <v>499</v>
      </c>
      <c r="G73" s="102">
        <v>920</v>
      </c>
      <c r="H73" s="8"/>
    </row>
    <row r="74" spans="2:10" ht="33" customHeight="1" thickBot="1" x14ac:dyDescent="0.3">
      <c r="B74" s="460" t="s">
        <v>52</v>
      </c>
      <c r="C74" s="460"/>
      <c r="D74" s="160">
        <v>16</v>
      </c>
      <c r="E74" s="102">
        <v>3649</v>
      </c>
      <c r="F74" s="160">
        <v>16</v>
      </c>
      <c r="G74" s="102">
        <v>3649</v>
      </c>
      <c r="H74" s="8"/>
    </row>
    <row r="75" spans="2:10" ht="33" customHeight="1" x14ac:dyDescent="0.25">
      <c r="B75" s="479" t="s">
        <v>53</v>
      </c>
      <c r="C75" s="479"/>
      <c r="D75" s="157">
        <v>592</v>
      </c>
      <c r="E75" s="158">
        <v>661</v>
      </c>
      <c r="F75" s="157">
        <v>592</v>
      </c>
      <c r="G75" s="158">
        <v>661</v>
      </c>
    </row>
    <row r="76" spans="2:10" x14ac:dyDescent="0.25">
      <c r="B76" s="486"/>
      <c r="C76" s="486"/>
      <c r="D76" s="10"/>
      <c r="E76" s="7"/>
      <c r="F76" s="10"/>
      <c r="G76" s="7"/>
    </row>
    <row r="77" spans="2:10" ht="16.5" thickBot="1" x14ac:dyDescent="0.3">
      <c r="B77" s="485" t="s">
        <v>54</v>
      </c>
      <c r="C77" s="485"/>
      <c r="D77" s="10"/>
      <c r="E77" s="7"/>
      <c r="F77" s="10"/>
      <c r="G77" s="7"/>
      <c r="H77" s="8"/>
    </row>
    <row r="78" spans="2:10" ht="16.5" thickBot="1" x14ac:dyDescent="0.3">
      <c r="B78" s="460" t="s">
        <v>55</v>
      </c>
      <c r="C78" s="460"/>
      <c r="D78" s="101">
        <v>0</v>
      </c>
      <c r="E78" s="102">
        <v>120</v>
      </c>
      <c r="F78" s="101">
        <v>0</v>
      </c>
      <c r="G78" s="102">
        <v>120</v>
      </c>
      <c r="H78" s="8"/>
    </row>
    <row r="79" spans="2:10" ht="14.25" customHeight="1" x14ac:dyDescent="0.25">
      <c r="B79" s="479" t="s">
        <v>56</v>
      </c>
      <c r="C79" s="479"/>
      <c r="D79" s="157">
        <v>768</v>
      </c>
      <c r="E79" s="158">
        <v>805</v>
      </c>
      <c r="F79" s="157">
        <v>768</v>
      </c>
      <c r="G79" s="158">
        <v>805</v>
      </c>
    </row>
    <row r="80" spans="2:10" x14ac:dyDescent="0.25">
      <c r="B80" s="486"/>
      <c r="C80" s="486"/>
      <c r="D80" s="10"/>
      <c r="E80" s="7"/>
      <c r="F80" s="10"/>
      <c r="G80" s="7"/>
    </row>
    <row r="81" spans="2:12" ht="16.5" thickBot="1" x14ac:dyDescent="0.3">
      <c r="B81" s="485" t="s">
        <v>57</v>
      </c>
      <c r="C81" s="485"/>
      <c r="D81" s="10"/>
      <c r="E81" s="7"/>
      <c r="F81" s="10"/>
      <c r="G81" s="7"/>
      <c r="H81" s="8"/>
    </row>
    <row r="82" spans="2:12" ht="16.5" thickBot="1" x14ac:dyDescent="0.3">
      <c r="B82" s="460" t="s">
        <v>58</v>
      </c>
      <c r="C82" s="460"/>
      <c r="D82" s="101">
        <v>2721</v>
      </c>
      <c r="E82" s="102">
        <v>3401</v>
      </c>
      <c r="F82" s="101">
        <v>0</v>
      </c>
      <c r="G82" s="102">
        <v>0</v>
      </c>
      <c r="H82" s="8"/>
    </row>
    <row r="83" spans="2:12" ht="15" customHeight="1" thickBot="1" x14ac:dyDescent="0.3">
      <c r="B83" s="460" t="s">
        <v>59</v>
      </c>
      <c r="C83" s="460"/>
      <c r="D83" s="101">
        <v>820</v>
      </c>
      <c r="E83" s="102">
        <v>176</v>
      </c>
      <c r="F83" s="101">
        <v>0</v>
      </c>
      <c r="G83" s="102">
        <v>0</v>
      </c>
      <c r="H83" s="8"/>
    </row>
    <row r="84" spans="2:12" ht="15" customHeight="1" thickBot="1" x14ac:dyDescent="0.3">
      <c r="B84" s="460" t="s">
        <v>60</v>
      </c>
      <c r="C84" s="460"/>
      <c r="D84" s="101">
        <v>2649</v>
      </c>
      <c r="E84" s="102">
        <v>3312</v>
      </c>
      <c r="F84" s="101">
        <v>0</v>
      </c>
      <c r="G84" s="102">
        <v>0</v>
      </c>
    </row>
    <row r="85" spans="2:12" x14ac:dyDescent="0.25">
      <c r="B85" s="479" t="s">
        <v>300</v>
      </c>
      <c r="C85" s="479"/>
      <c r="D85" s="402">
        <v>61</v>
      </c>
      <c r="E85" s="127">
        <v>0</v>
      </c>
      <c r="F85" s="126">
        <v>0</v>
      </c>
      <c r="G85" s="127">
        <v>0</v>
      </c>
    </row>
    <row r="86" spans="2:12" x14ac:dyDescent="0.25">
      <c r="B86" s="350"/>
      <c r="C86" s="350"/>
      <c r="D86" s="351"/>
      <c r="E86" s="297"/>
      <c r="F86" s="351"/>
      <c r="G86" s="352"/>
    </row>
    <row r="87" spans="2:12" s="211" customFormat="1" ht="11.25" customHeight="1" x14ac:dyDescent="0.2">
      <c r="B87" s="484"/>
      <c r="C87" s="484"/>
      <c r="D87" s="484"/>
      <c r="E87" s="484"/>
      <c r="F87" s="484"/>
      <c r="G87" s="484"/>
      <c r="H87" s="484"/>
      <c r="I87" s="484"/>
    </row>
    <row r="88" spans="2:12" s="211" customFormat="1" ht="11.25" customHeight="1" x14ac:dyDescent="0.2">
      <c r="B88" s="484" t="s">
        <v>190</v>
      </c>
      <c r="C88" s="484"/>
      <c r="D88" s="484"/>
      <c r="E88" s="484"/>
      <c r="F88" s="484"/>
      <c r="G88" s="484"/>
      <c r="H88" s="484"/>
      <c r="I88" s="484"/>
    </row>
    <row r="89" spans="2:12" x14ac:dyDescent="0.25">
      <c r="B89" s="349" t="s">
        <v>299</v>
      </c>
      <c r="C89" s="346"/>
      <c r="D89" s="346"/>
      <c r="E89" s="346"/>
      <c r="F89" s="346"/>
      <c r="G89" s="346"/>
      <c r="H89" s="346"/>
      <c r="I89" s="346"/>
    </row>
    <row r="91" spans="2:12" x14ac:dyDescent="0.25">
      <c r="B91" s="38" t="s">
        <v>280</v>
      </c>
    </row>
    <row r="92" spans="2:12" s="140" customFormat="1" x14ac:dyDescent="0.2">
      <c r="E92" s="261" t="s">
        <v>221</v>
      </c>
      <c r="F92" s="263"/>
    </row>
    <row r="93" spans="2:12" s="140" customFormat="1" ht="12" x14ac:dyDescent="0.2"/>
    <row r="94" spans="2:12" s="140" customFormat="1" x14ac:dyDescent="0.25">
      <c r="B94" s="5"/>
      <c r="C94" s="5"/>
      <c r="D94" s="478" t="s">
        <v>0</v>
      </c>
      <c r="E94" s="478"/>
      <c r="F94" s="478" t="s">
        <v>1</v>
      </c>
      <c r="G94" s="478"/>
      <c r="H94" s="4"/>
      <c r="I94" s="4"/>
      <c r="J94" s="4"/>
      <c r="K94" s="4"/>
      <c r="L94" s="4"/>
    </row>
    <row r="95" spans="2:12" s="140" customFormat="1" ht="36.75" x14ac:dyDescent="0.25">
      <c r="B95" s="39"/>
      <c r="C95" s="39"/>
      <c r="D95" s="40" t="s">
        <v>196</v>
      </c>
      <c r="E95" s="41" t="s">
        <v>197</v>
      </c>
      <c r="F95" s="40" t="s">
        <v>196</v>
      </c>
      <c r="G95" s="41" t="s">
        <v>197</v>
      </c>
      <c r="H95" s="4"/>
      <c r="I95" s="4"/>
      <c r="J95" s="4"/>
      <c r="K95" s="4"/>
      <c r="L95" s="4"/>
    </row>
    <row r="96" spans="2:12" s="140" customFormat="1" x14ac:dyDescent="0.25">
      <c r="B96" s="493" t="s">
        <v>2</v>
      </c>
      <c r="C96" s="493"/>
      <c r="D96" s="264"/>
      <c r="E96" s="265"/>
      <c r="F96" s="264"/>
      <c r="G96" s="265"/>
      <c r="H96" s="8"/>
      <c r="I96" s="4"/>
      <c r="J96" s="4"/>
      <c r="K96" s="4"/>
      <c r="L96" s="4"/>
    </row>
    <row r="97" spans="2:12" s="140" customFormat="1" x14ac:dyDescent="0.25">
      <c r="B97" s="494" t="s">
        <v>3</v>
      </c>
      <c r="C97" s="494"/>
      <c r="D97" s="10">
        <v>5847</v>
      </c>
      <c r="E97" s="7">
        <v>5847</v>
      </c>
      <c r="F97" s="10">
        <v>5847</v>
      </c>
      <c r="G97" s="7">
        <v>5847</v>
      </c>
      <c r="H97" s="4"/>
      <c r="I97" s="4"/>
      <c r="J97" s="4"/>
      <c r="K97" s="4"/>
      <c r="L97" s="4"/>
    </row>
    <row r="98" spans="2:12" x14ac:dyDescent="0.25">
      <c r="B98" s="495" t="s">
        <v>4</v>
      </c>
      <c r="C98" s="496"/>
      <c r="D98" s="266">
        <v>5847</v>
      </c>
      <c r="E98" s="267">
        <v>5847</v>
      </c>
      <c r="F98" s="266">
        <v>5847</v>
      </c>
      <c r="G98" s="267">
        <v>5847</v>
      </c>
    </row>
    <row r="99" spans="2:12" x14ac:dyDescent="0.25">
      <c r="B99" s="268" t="s">
        <v>6</v>
      </c>
      <c r="C99" s="268"/>
      <c r="D99" s="6">
        <v>3390</v>
      </c>
      <c r="E99" s="269">
        <v>4162</v>
      </c>
      <c r="F99" s="6">
        <v>3390</v>
      </c>
      <c r="G99" s="269">
        <v>4162</v>
      </c>
    </row>
    <row r="100" spans="2:12" x14ac:dyDescent="0.25">
      <c r="B100" s="490" t="s">
        <v>7</v>
      </c>
      <c r="C100" s="490"/>
      <c r="D100" s="270">
        <v>1921</v>
      </c>
      <c r="E100" s="271">
        <v>2003</v>
      </c>
      <c r="F100" s="270">
        <v>1921</v>
      </c>
      <c r="G100" s="271">
        <v>2003</v>
      </c>
    </row>
    <row r="101" spans="2:12" x14ac:dyDescent="0.25">
      <c r="B101" s="491" t="s">
        <v>8</v>
      </c>
      <c r="C101" s="491"/>
      <c r="D101" s="10">
        <v>-1500</v>
      </c>
      <c r="E101" s="7">
        <v>-1500</v>
      </c>
      <c r="F101" s="10">
        <v>-1500</v>
      </c>
      <c r="G101" s="7">
        <v>-1500</v>
      </c>
      <c r="H101" s="8"/>
    </row>
    <row r="102" spans="2:12" ht="16.5" thickBot="1" x14ac:dyDescent="0.3">
      <c r="B102" s="463" t="s">
        <v>9</v>
      </c>
      <c r="C102" s="463"/>
      <c r="D102" s="43">
        <v>9658</v>
      </c>
      <c r="E102" s="44">
        <v>10512</v>
      </c>
      <c r="F102" s="43">
        <v>9658</v>
      </c>
      <c r="G102" s="44">
        <v>10512</v>
      </c>
    </row>
    <row r="103" spans="2:12" ht="16.5" thickTop="1" x14ac:dyDescent="0.25">
      <c r="B103" s="482"/>
      <c r="C103" s="482"/>
      <c r="D103" s="10"/>
      <c r="E103" s="7"/>
      <c r="F103" s="10"/>
      <c r="G103" s="7"/>
    </row>
    <row r="104" spans="2:12" x14ac:dyDescent="0.25">
      <c r="B104" s="492" t="s">
        <v>10</v>
      </c>
      <c r="C104" s="492"/>
      <c r="D104" s="272"/>
      <c r="E104" s="273"/>
      <c r="F104" s="272"/>
      <c r="G104" s="273"/>
      <c r="H104" s="8"/>
      <c r="I104" s="8"/>
      <c r="J104" s="8"/>
      <c r="K104" s="8"/>
      <c r="L104" s="8"/>
    </row>
    <row r="105" spans="2:12" x14ac:dyDescent="0.25">
      <c r="B105" s="494" t="s">
        <v>11</v>
      </c>
      <c r="C105" s="494"/>
      <c r="D105" s="274">
        <v>-42</v>
      </c>
      <c r="E105" s="273">
        <v>-119</v>
      </c>
      <c r="F105" s="274">
        <v>-42</v>
      </c>
      <c r="G105" s="273">
        <v>-119</v>
      </c>
      <c r="H105" s="8"/>
      <c r="I105" s="8"/>
      <c r="J105" s="8"/>
      <c r="K105" s="8"/>
      <c r="L105" s="8"/>
    </row>
    <row r="106" spans="2:12" x14ac:dyDescent="0.25">
      <c r="B106" s="494" t="s">
        <v>12</v>
      </c>
      <c r="C106" s="494"/>
      <c r="D106" s="274">
        <v>-433</v>
      </c>
      <c r="E106" s="273">
        <v>-437</v>
      </c>
      <c r="F106" s="274">
        <v>-433</v>
      </c>
      <c r="G106" s="273">
        <v>-437</v>
      </c>
      <c r="H106" s="8"/>
    </row>
    <row r="107" spans="2:12" ht="24.75" customHeight="1" x14ac:dyDescent="0.25">
      <c r="B107" s="494" t="s">
        <v>13</v>
      </c>
      <c r="C107" s="494"/>
      <c r="D107" s="274">
        <v>-1506</v>
      </c>
      <c r="E107" s="273">
        <v>-1571</v>
      </c>
      <c r="F107" s="274">
        <v>-1506</v>
      </c>
      <c r="G107" s="273">
        <v>-1571</v>
      </c>
      <c r="H107" s="8"/>
    </row>
    <row r="108" spans="2:12" x14ac:dyDescent="0.25">
      <c r="B108" s="494" t="s">
        <v>14</v>
      </c>
      <c r="C108" s="494"/>
      <c r="D108" s="274">
        <v>50</v>
      </c>
      <c r="E108" s="273">
        <v>-23</v>
      </c>
      <c r="F108" s="274">
        <v>50</v>
      </c>
      <c r="G108" s="273">
        <v>-23</v>
      </c>
      <c r="H108" s="8"/>
    </row>
    <row r="109" spans="2:12" x14ac:dyDescent="0.25">
      <c r="B109" s="494" t="s">
        <v>15</v>
      </c>
      <c r="C109" s="494"/>
      <c r="D109" s="274">
        <v>0</v>
      </c>
      <c r="E109" s="273">
        <v>-46</v>
      </c>
      <c r="F109" s="274">
        <v>0</v>
      </c>
      <c r="G109" s="273">
        <v>-46</v>
      </c>
      <c r="H109" s="8"/>
    </row>
    <row r="110" spans="2:12" x14ac:dyDescent="0.25">
      <c r="B110" s="494" t="s">
        <v>16</v>
      </c>
      <c r="C110" s="494"/>
      <c r="D110" s="274">
        <v>-3</v>
      </c>
      <c r="E110" s="273">
        <v>-3</v>
      </c>
      <c r="F110" s="274">
        <v>-3</v>
      </c>
      <c r="G110" s="273">
        <v>-3</v>
      </c>
      <c r="H110" s="8"/>
    </row>
    <row r="111" spans="2:12" x14ac:dyDescent="0.25">
      <c r="B111" s="494" t="s">
        <v>19</v>
      </c>
      <c r="C111" s="494"/>
      <c r="D111" s="10">
        <v>0</v>
      </c>
      <c r="E111" s="7">
        <v>-180</v>
      </c>
      <c r="F111" s="10">
        <v>0</v>
      </c>
      <c r="G111" s="7">
        <v>-180</v>
      </c>
      <c r="H111" s="8"/>
    </row>
    <row r="112" spans="2:12" x14ac:dyDescent="0.25">
      <c r="B112" s="497" t="s">
        <v>20</v>
      </c>
      <c r="C112" s="498"/>
      <c r="D112" s="11">
        <v>0</v>
      </c>
      <c r="E112" s="12">
        <v>-180</v>
      </c>
      <c r="F112" s="11">
        <v>0</v>
      </c>
      <c r="G112" s="13">
        <v>-180</v>
      </c>
      <c r="H112" s="8"/>
    </row>
    <row r="113" spans="2:8" ht="16.5" thickBot="1" x14ac:dyDescent="0.3">
      <c r="B113" s="463" t="s">
        <v>21</v>
      </c>
      <c r="C113" s="463"/>
      <c r="D113" s="43">
        <v>-1934</v>
      </c>
      <c r="E113" s="44">
        <v>-2379</v>
      </c>
      <c r="F113" s="43">
        <v>-1934</v>
      </c>
      <c r="G113" s="44">
        <v>-2379</v>
      </c>
      <c r="H113" s="8"/>
    </row>
    <row r="114" spans="2:8" ht="17.25" thickTop="1" thickBot="1" x14ac:dyDescent="0.3">
      <c r="B114" s="459" t="s">
        <v>22</v>
      </c>
      <c r="C114" s="459"/>
      <c r="D114" s="43">
        <v>7724</v>
      </c>
      <c r="E114" s="44">
        <v>8133</v>
      </c>
      <c r="F114" s="43">
        <v>7724</v>
      </c>
      <c r="G114" s="44">
        <v>8133</v>
      </c>
    </row>
    <row r="115" spans="2:8" ht="16.5" thickTop="1" x14ac:dyDescent="0.25">
      <c r="B115" s="229"/>
      <c r="C115" s="88"/>
      <c r="D115" s="6"/>
      <c r="E115" s="7"/>
      <c r="F115" s="6"/>
      <c r="G115" s="7"/>
    </row>
    <row r="116" spans="2:8" x14ac:dyDescent="0.25">
      <c r="B116" s="501" t="s">
        <v>23</v>
      </c>
      <c r="C116" s="501"/>
      <c r="D116" s="275"/>
      <c r="E116" s="276"/>
      <c r="F116" s="275"/>
      <c r="G116" s="276"/>
    </row>
    <row r="117" spans="2:8" x14ac:dyDescent="0.25">
      <c r="B117" s="502" t="s">
        <v>3</v>
      </c>
      <c r="C117" s="502"/>
      <c r="D117" s="16">
        <v>1500</v>
      </c>
      <c r="E117" s="17">
        <v>1500</v>
      </c>
      <c r="F117" s="16">
        <v>1500</v>
      </c>
      <c r="G117" s="17">
        <v>1500</v>
      </c>
    </row>
    <row r="118" spans="2:8" x14ac:dyDescent="0.25">
      <c r="B118" s="502" t="s">
        <v>235</v>
      </c>
      <c r="C118" s="503"/>
      <c r="D118" s="19">
        <v>1500</v>
      </c>
      <c r="E118" s="20">
        <v>1500</v>
      </c>
      <c r="F118" s="19">
        <v>1500</v>
      </c>
      <c r="G118" s="20">
        <v>1500</v>
      </c>
    </row>
    <row r="119" spans="2:8" x14ac:dyDescent="0.25">
      <c r="B119" s="504" t="s">
        <v>24</v>
      </c>
      <c r="C119" s="504"/>
      <c r="D119" s="21">
        <v>150</v>
      </c>
      <c r="E119" s="14">
        <v>174</v>
      </c>
      <c r="F119" s="21">
        <v>0</v>
      </c>
      <c r="G119" s="14">
        <v>0</v>
      </c>
      <c r="H119" s="15"/>
    </row>
    <row r="120" spans="2:8" ht="21.75" customHeight="1" x14ac:dyDescent="0.25">
      <c r="B120" s="494" t="s">
        <v>25</v>
      </c>
      <c r="C120" s="494"/>
      <c r="D120" s="277">
        <v>134</v>
      </c>
      <c r="E120" s="278">
        <v>150</v>
      </c>
      <c r="F120" s="277">
        <v>0</v>
      </c>
      <c r="G120" s="278">
        <v>0</v>
      </c>
      <c r="H120" s="18"/>
    </row>
    <row r="121" spans="2:8" x14ac:dyDescent="0.25">
      <c r="B121" s="497" t="s">
        <v>26</v>
      </c>
      <c r="C121" s="498"/>
      <c r="D121" s="11">
        <v>134</v>
      </c>
      <c r="E121" s="12">
        <v>150</v>
      </c>
      <c r="F121" s="11">
        <v>0</v>
      </c>
      <c r="G121" s="12">
        <v>0</v>
      </c>
      <c r="H121" s="18"/>
    </row>
    <row r="122" spans="2:8" ht="16.5" thickBot="1" x14ac:dyDescent="0.3">
      <c r="B122" s="463" t="s">
        <v>27</v>
      </c>
      <c r="C122" s="463"/>
      <c r="D122" s="43">
        <v>1784</v>
      </c>
      <c r="E122" s="44">
        <v>1824</v>
      </c>
      <c r="F122" s="43">
        <v>1500</v>
      </c>
      <c r="G122" s="44">
        <v>1500</v>
      </c>
      <c r="H122" s="15"/>
    </row>
    <row r="123" spans="2:8" ht="17.25" thickTop="1" thickBot="1" x14ac:dyDescent="0.3">
      <c r="B123" s="463" t="s">
        <v>33</v>
      </c>
      <c r="C123" s="463"/>
      <c r="D123" s="63">
        <v>9508</v>
      </c>
      <c r="E123" s="64">
        <v>9957</v>
      </c>
      <c r="F123" s="63">
        <v>9224</v>
      </c>
      <c r="G123" s="64">
        <v>9633</v>
      </c>
    </row>
    <row r="124" spans="2:8" ht="16.5" thickTop="1" x14ac:dyDescent="0.25">
      <c r="B124" s="499"/>
      <c r="C124" s="499"/>
      <c r="D124" s="24"/>
      <c r="E124" s="23"/>
      <c r="F124" s="24"/>
      <c r="G124" s="23"/>
    </row>
    <row r="125" spans="2:8" x14ac:dyDescent="0.25">
      <c r="B125" s="500" t="s">
        <v>34</v>
      </c>
      <c r="C125" s="500"/>
      <c r="D125" s="279"/>
      <c r="E125" s="278"/>
      <c r="F125" s="279"/>
      <c r="G125" s="278"/>
    </row>
    <row r="126" spans="2:8" x14ac:dyDescent="0.25">
      <c r="B126" s="507" t="s">
        <v>3</v>
      </c>
      <c r="C126" s="507"/>
      <c r="D126" s="280">
        <v>3300</v>
      </c>
      <c r="E126" s="281">
        <v>3893</v>
      </c>
      <c r="F126" s="280">
        <v>3300</v>
      </c>
      <c r="G126" s="281">
        <v>3893</v>
      </c>
    </row>
    <row r="127" spans="2:8" x14ac:dyDescent="0.25">
      <c r="B127" s="494" t="s">
        <v>35</v>
      </c>
      <c r="C127" s="494"/>
      <c r="D127" s="280">
        <v>107</v>
      </c>
      <c r="E127" s="271">
        <v>88</v>
      </c>
      <c r="F127" s="280">
        <v>0</v>
      </c>
      <c r="G127" s="271">
        <v>0</v>
      </c>
    </row>
    <row r="128" spans="2:8" ht="21.75" customHeight="1" thickBot="1" x14ac:dyDescent="0.3">
      <c r="B128" s="494" t="s">
        <v>36</v>
      </c>
      <c r="C128" s="494"/>
      <c r="D128" s="10">
        <v>16</v>
      </c>
      <c r="E128" s="7">
        <v>0</v>
      </c>
      <c r="F128" s="10">
        <v>0</v>
      </c>
      <c r="G128" s="7">
        <v>0</v>
      </c>
    </row>
    <row r="129" spans="2:8" ht="16.5" thickBot="1" x14ac:dyDescent="0.3">
      <c r="B129" s="470" t="s">
        <v>26</v>
      </c>
      <c r="C129" s="470"/>
      <c r="D129" s="11">
        <v>16</v>
      </c>
      <c r="E129" s="12">
        <v>0</v>
      </c>
      <c r="F129" s="11">
        <v>0</v>
      </c>
      <c r="G129" s="12">
        <v>0</v>
      </c>
    </row>
    <row r="130" spans="2:8" ht="16.5" thickBot="1" x14ac:dyDescent="0.3">
      <c r="B130" s="491" t="s">
        <v>37</v>
      </c>
      <c r="C130" s="491"/>
      <c r="D130" s="282">
        <v>111</v>
      </c>
      <c r="E130" s="283">
        <v>247</v>
      </c>
      <c r="F130" s="282">
        <v>111</v>
      </c>
      <c r="G130" s="283">
        <v>247</v>
      </c>
    </row>
    <row r="131" spans="2:8" ht="17.25" thickTop="1" thickBot="1" x14ac:dyDescent="0.3">
      <c r="B131" s="459" t="s">
        <v>42</v>
      </c>
      <c r="C131" s="459"/>
      <c r="D131" s="63">
        <v>3534</v>
      </c>
      <c r="E131" s="64">
        <v>4228</v>
      </c>
      <c r="F131" s="63">
        <v>3411</v>
      </c>
      <c r="G131" s="64">
        <v>4140</v>
      </c>
    </row>
    <row r="132" spans="2:8" ht="17.25" thickTop="1" thickBot="1" x14ac:dyDescent="0.3">
      <c r="B132" s="459" t="s">
        <v>43</v>
      </c>
      <c r="C132" s="459"/>
      <c r="D132" s="43">
        <v>13042</v>
      </c>
      <c r="E132" s="44">
        <v>14185</v>
      </c>
      <c r="F132" s="43">
        <v>12635</v>
      </c>
      <c r="G132" s="44">
        <v>13773</v>
      </c>
    </row>
    <row r="133" spans="2:8" ht="17.25" thickTop="1" thickBot="1" x14ac:dyDescent="0.3">
      <c r="B133" s="459" t="s">
        <v>44</v>
      </c>
      <c r="C133" s="459"/>
      <c r="D133" s="43">
        <v>62657</v>
      </c>
      <c r="E133" s="44">
        <v>66564</v>
      </c>
      <c r="F133" s="43">
        <v>62656</v>
      </c>
      <c r="G133" s="44">
        <v>66563</v>
      </c>
    </row>
    <row r="134" spans="2:8" ht="16.5" thickTop="1" x14ac:dyDescent="0.25">
      <c r="B134" s="284"/>
      <c r="C134" s="284"/>
      <c r="D134" s="6"/>
      <c r="E134" s="7"/>
      <c r="F134" s="6"/>
      <c r="G134" s="7"/>
    </row>
    <row r="135" spans="2:8" x14ac:dyDescent="0.25">
      <c r="B135" s="505" t="s">
        <v>45</v>
      </c>
      <c r="C135" s="505"/>
      <c r="D135" s="285"/>
      <c r="E135" s="286"/>
      <c r="F135" s="285"/>
      <c r="G135" s="286"/>
      <c r="H135" s="8"/>
    </row>
    <row r="136" spans="2:8" x14ac:dyDescent="0.25">
      <c r="B136" s="505" t="s">
        <v>46</v>
      </c>
      <c r="C136" s="505"/>
      <c r="D136" s="287">
        <v>0.12330000000000001</v>
      </c>
      <c r="E136" s="286">
        <v>0.1222</v>
      </c>
      <c r="F136" s="287">
        <v>0.123</v>
      </c>
      <c r="G136" s="286">
        <v>0.122</v>
      </c>
    </row>
    <row r="137" spans="2:8" x14ac:dyDescent="0.25">
      <c r="B137" s="505" t="s">
        <v>47</v>
      </c>
      <c r="C137" s="505"/>
      <c r="D137" s="287">
        <v>0.15175059467147695</v>
      </c>
      <c r="E137" s="286">
        <v>0.14958625138984108</v>
      </c>
      <c r="F137" s="287">
        <v>0.14699999999999999</v>
      </c>
      <c r="G137" s="286">
        <v>0.14499999999999999</v>
      </c>
      <c r="H137" s="8"/>
    </row>
    <row r="138" spans="2:8" x14ac:dyDescent="0.25">
      <c r="B138" s="506" t="s">
        <v>48</v>
      </c>
      <c r="C138" s="506"/>
      <c r="D138" s="288">
        <v>0.20810000000000001</v>
      </c>
      <c r="E138" s="289">
        <v>0.21310000000000001</v>
      </c>
      <c r="F138" s="288">
        <v>0.2016</v>
      </c>
      <c r="G138" s="289">
        <v>0.2069</v>
      </c>
      <c r="H138" s="8"/>
    </row>
    <row r="139" spans="2:8" ht="38.25" customHeight="1" x14ac:dyDescent="0.25">
      <c r="B139" s="502" t="s">
        <v>49</v>
      </c>
      <c r="C139" s="502"/>
      <c r="D139" s="398">
        <v>2.3432999999999999E-2</v>
      </c>
      <c r="E139" s="403">
        <v>1.2520999999999999E-2</v>
      </c>
      <c r="F139" s="398">
        <v>2.3432999999999999E-2</v>
      </c>
      <c r="G139" s="25">
        <v>1.2520999999999999E-2</v>
      </c>
    </row>
    <row r="140" spans="2:8" x14ac:dyDescent="0.25">
      <c r="B140" s="511" t="s">
        <v>189</v>
      </c>
      <c r="C140" s="512"/>
      <c r="D140" s="404">
        <v>1.8749999999999999E-2</v>
      </c>
      <c r="E140" s="405">
        <v>1.2500000000000001E-2</v>
      </c>
      <c r="F140" s="404">
        <v>1.8749999999999999E-2</v>
      </c>
      <c r="G140" s="290">
        <v>1.2500000000000001E-2</v>
      </c>
    </row>
    <row r="141" spans="2:8" x14ac:dyDescent="0.25">
      <c r="B141" s="511" t="s">
        <v>191</v>
      </c>
      <c r="C141" s="512"/>
      <c r="D141" s="406">
        <v>4.6829999999999997E-3</v>
      </c>
      <c r="E141" s="407">
        <v>2.0999999999999999E-5</v>
      </c>
      <c r="F141" s="406">
        <v>4.6829999999999997E-3</v>
      </c>
      <c r="G141" s="291">
        <v>2.0999999999999999E-5</v>
      </c>
    </row>
    <row r="142" spans="2:8" x14ac:dyDescent="0.25">
      <c r="B142" s="510" t="s">
        <v>236</v>
      </c>
      <c r="C142" s="510"/>
      <c r="D142" s="46">
        <v>7.8299999999999995E-2</v>
      </c>
      <c r="E142" s="47">
        <v>7.7200000000000005E-2</v>
      </c>
      <c r="F142" s="46">
        <v>7.8E-2</v>
      </c>
      <c r="G142" s="47">
        <v>7.6999999999999999E-2</v>
      </c>
    </row>
    <row r="143" spans="2:8" x14ac:dyDescent="0.25">
      <c r="B143" s="513"/>
      <c r="C143" s="513"/>
      <c r="D143" s="22"/>
      <c r="E143" s="7"/>
      <c r="F143" s="22"/>
      <c r="G143" s="7"/>
    </row>
    <row r="144" spans="2:8" x14ac:dyDescent="0.25">
      <c r="B144" s="492" t="s">
        <v>237</v>
      </c>
      <c r="C144" s="492"/>
      <c r="D144" s="272"/>
      <c r="E144" s="273"/>
      <c r="F144" s="272"/>
      <c r="G144" s="273"/>
    </row>
    <row r="145" spans="2:8" ht="30" customHeight="1" x14ac:dyDescent="0.25">
      <c r="B145" s="494" t="s">
        <v>51</v>
      </c>
      <c r="C145" s="494"/>
      <c r="D145" s="274">
        <v>16</v>
      </c>
      <c r="E145" s="273">
        <v>20</v>
      </c>
      <c r="F145" s="274">
        <v>16</v>
      </c>
      <c r="G145" s="273">
        <v>20</v>
      </c>
    </row>
    <row r="146" spans="2:8" ht="30" customHeight="1" x14ac:dyDescent="0.25">
      <c r="B146" s="494" t="s">
        <v>52</v>
      </c>
      <c r="C146" s="494"/>
      <c r="D146" s="274">
        <v>2</v>
      </c>
      <c r="E146" s="273">
        <v>2</v>
      </c>
      <c r="F146" s="274">
        <v>2</v>
      </c>
      <c r="G146" s="273">
        <v>2</v>
      </c>
    </row>
    <row r="147" spans="2:8" ht="30" customHeight="1" x14ac:dyDescent="0.25">
      <c r="B147" s="510" t="s">
        <v>53</v>
      </c>
      <c r="C147" s="510"/>
      <c r="D147" s="157">
        <v>274</v>
      </c>
      <c r="E147" s="158">
        <v>266</v>
      </c>
      <c r="F147" s="157">
        <v>274</v>
      </c>
      <c r="G147" s="158">
        <v>266</v>
      </c>
    </row>
    <row r="148" spans="2:8" x14ac:dyDescent="0.25">
      <c r="B148" s="486"/>
      <c r="C148" s="486"/>
      <c r="D148" s="10"/>
      <c r="E148" s="7"/>
      <c r="F148" s="10"/>
      <c r="G148" s="7"/>
    </row>
    <row r="149" spans="2:8" x14ac:dyDescent="0.25">
      <c r="B149" s="509" t="s">
        <v>54</v>
      </c>
      <c r="C149" s="509"/>
      <c r="D149" s="10"/>
      <c r="E149" s="7"/>
      <c r="F149" s="10"/>
      <c r="G149" s="7"/>
    </row>
    <row r="150" spans="2:8" x14ac:dyDescent="0.25">
      <c r="B150" s="494" t="s">
        <v>55</v>
      </c>
      <c r="C150" s="494"/>
      <c r="D150" s="274">
        <v>111</v>
      </c>
      <c r="E150" s="273">
        <v>247</v>
      </c>
      <c r="F150" s="274">
        <v>111</v>
      </c>
      <c r="G150" s="273">
        <v>247</v>
      </c>
    </row>
    <row r="151" spans="2:8" x14ac:dyDescent="0.25">
      <c r="B151" s="510" t="s">
        <v>56</v>
      </c>
      <c r="C151" s="510"/>
      <c r="D151" s="157">
        <v>257</v>
      </c>
      <c r="E151" s="158">
        <v>269</v>
      </c>
      <c r="F151" s="157">
        <v>257</v>
      </c>
      <c r="G151" s="158">
        <v>269</v>
      </c>
      <c r="H151" s="8"/>
    </row>
    <row r="152" spans="2:8" x14ac:dyDescent="0.25">
      <c r="B152" s="486"/>
      <c r="C152" s="486"/>
      <c r="D152" s="10"/>
      <c r="E152" s="7"/>
      <c r="F152" s="10"/>
      <c r="G152" s="7"/>
      <c r="H152" s="8"/>
    </row>
    <row r="153" spans="2:8" x14ac:dyDescent="0.25">
      <c r="B153" s="509" t="s">
        <v>57</v>
      </c>
      <c r="C153" s="509"/>
      <c r="D153" s="10"/>
      <c r="E153" s="7"/>
      <c r="F153" s="10"/>
      <c r="G153" s="7"/>
      <c r="H153" s="8"/>
    </row>
    <row r="154" spans="2:8" ht="16.5" thickBot="1" x14ac:dyDescent="0.3">
      <c r="B154" s="490" t="s">
        <v>58</v>
      </c>
      <c r="C154" s="490"/>
      <c r="D154" s="292">
        <v>284</v>
      </c>
      <c r="E154" s="293">
        <v>356</v>
      </c>
      <c r="F154" s="270">
        <v>0</v>
      </c>
      <c r="G154" s="271">
        <v>0</v>
      </c>
      <c r="H154" s="8"/>
    </row>
    <row r="155" spans="2:8" ht="16.5" thickBot="1" x14ac:dyDescent="0.3">
      <c r="B155" s="460" t="s">
        <v>59</v>
      </c>
      <c r="C155" s="460"/>
      <c r="D155" s="101">
        <v>35.083227000000001</v>
      </c>
      <c r="E155" s="271">
        <v>0</v>
      </c>
      <c r="F155" s="270">
        <v>0</v>
      </c>
      <c r="G155" s="271">
        <v>0</v>
      </c>
      <c r="H155" s="8"/>
    </row>
    <row r="156" spans="2:8" x14ac:dyDescent="0.25">
      <c r="B156" s="491" t="s">
        <v>60</v>
      </c>
      <c r="C156" s="491"/>
      <c r="D156" s="294">
        <v>2744</v>
      </c>
      <c r="E156" s="295">
        <v>3430</v>
      </c>
      <c r="F156" s="387">
        <v>0</v>
      </c>
      <c r="G156" s="386">
        <v>0</v>
      </c>
      <c r="H156" s="8"/>
    </row>
    <row r="157" spans="2:8" x14ac:dyDescent="0.25">
      <c r="B157" s="9"/>
      <c r="C157" s="5"/>
      <c r="D157" s="296"/>
      <c r="E157" s="297"/>
      <c r="F157" s="296"/>
      <c r="G157" s="7"/>
      <c r="H157" s="8"/>
    </row>
    <row r="158" spans="2:8" x14ac:dyDescent="0.25">
      <c r="B158" s="508" t="s">
        <v>190</v>
      </c>
      <c r="C158" s="508"/>
      <c r="D158" s="508"/>
      <c r="E158" s="508"/>
      <c r="F158" s="508"/>
      <c r="G158" s="298"/>
      <c r="H158" s="8"/>
    </row>
    <row r="159" spans="2:8" x14ac:dyDescent="0.25">
      <c r="B159" s="508" t="s">
        <v>299</v>
      </c>
      <c r="C159" s="508"/>
      <c r="D159" s="508"/>
      <c r="E159" s="508"/>
      <c r="F159" s="508"/>
      <c r="G159" s="298"/>
    </row>
    <row r="160" spans="2:8" x14ac:dyDescent="0.25">
      <c r="B160" s="299"/>
      <c r="C160" s="299"/>
      <c r="D160" s="299"/>
      <c r="E160" s="299"/>
      <c r="F160" s="299"/>
      <c r="G160" s="299"/>
    </row>
  </sheetData>
  <customSheetViews>
    <customSheetView guid="{FBB4AFED-AF83-40C1-AEBE-D1B361E89DDB}" showGridLines="0">
      <selection activeCell="B26" sqref="B26:C26"/>
      <pageMargins left="0.7" right="0.7" top="0.75" bottom="0.75" header="0.3" footer="0.3"/>
      <pageSetup paperSize="9" orientation="portrait" r:id="rId1"/>
    </customSheetView>
    <customSheetView guid="{68EBE772-AFDA-4EA0-AE37-C31FFC283BC0}" showGridLines="0">
      <selection activeCell="B26" sqref="B26:C26"/>
      <pageMargins left="0.7" right="0.7" top="0.75" bottom="0.75" header="0.3" footer="0.3"/>
      <pageSetup paperSize="9" orientation="portrait" r:id="rId2"/>
    </customSheetView>
  </customSheetViews>
  <mergeCells count="139">
    <mergeCell ref="B85:C85"/>
    <mergeCell ref="B154:C154"/>
    <mergeCell ref="B156:C156"/>
    <mergeCell ref="B158:F158"/>
    <mergeCell ref="B159:F159"/>
    <mergeCell ref="B149:C149"/>
    <mergeCell ref="B150:C150"/>
    <mergeCell ref="B151:C151"/>
    <mergeCell ref="B152:C152"/>
    <mergeCell ref="B153:C153"/>
    <mergeCell ref="B155:C155"/>
    <mergeCell ref="B144:C144"/>
    <mergeCell ref="B145:C145"/>
    <mergeCell ref="B146:C146"/>
    <mergeCell ref="B147:C147"/>
    <mergeCell ref="B148:C148"/>
    <mergeCell ref="B139:C139"/>
    <mergeCell ref="B140:C140"/>
    <mergeCell ref="B141:C141"/>
    <mergeCell ref="B142:C142"/>
    <mergeCell ref="B143:C143"/>
    <mergeCell ref="B133:C133"/>
    <mergeCell ref="B135:C135"/>
    <mergeCell ref="B136:C136"/>
    <mergeCell ref="B137:C137"/>
    <mergeCell ref="B138:C138"/>
    <mergeCell ref="B126:C126"/>
    <mergeCell ref="B127:C127"/>
    <mergeCell ref="B130:C130"/>
    <mergeCell ref="B131:C131"/>
    <mergeCell ref="B132:C132"/>
    <mergeCell ref="B128:C128"/>
    <mergeCell ref="B129:C129"/>
    <mergeCell ref="B121:C121"/>
    <mergeCell ref="B122:C122"/>
    <mergeCell ref="B123:C123"/>
    <mergeCell ref="B124:C124"/>
    <mergeCell ref="B125:C125"/>
    <mergeCell ref="B116:C116"/>
    <mergeCell ref="B117:C117"/>
    <mergeCell ref="B118:C118"/>
    <mergeCell ref="B119:C119"/>
    <mergeCell ref="B120:C120"/>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D94:E94"/>
    <mergeCell ref="F94:G94"/>
    <mergeCell ref="B96:C96"/>
    <mergeCell ref="B97:C97"/>
    <mergeCell ref="B98:C98"/>
    <mergeCell ref="B87:I87"/>
    <mergeCell ref="B88:I88"/>
    <mergeCell ref="B52:C52"/>
    <mergeCell ref="B81:C81"/>
    <mergeCell ref="B82:C82"/>
    <mergeCell ref="B83:C83"/>
    <mergeCell ref="B84:C84"/>
    <mergeCell ref="B80:C80"/>
    <mergeCell ref="B75:C75"/>
    <mergeCell ref="B77:C77"/>
    <mergeCell ref="B78:C78"/>
    <mergeCell ref="B76:C76"/>
    <mergeCell ref="B71:C71"/>
    <mergeCell ref="B79:C79"/>
    <mergeCell ref="B68:C68"/>
    <mergeCell ref="B69:C69"/>
    <mergeCell ref="B70:C70"/>
    <mergeCell ref="B72:C72"/>
    <mergeCell ref="B73:C73"/>
    <mergeCell ref="B74:C74"/>
    <mergeCell ref="B61:C61"/>
    <mergeCell ref="B63:C63"/>
    <mergeCell ref="B64:C64"/>
    <mergeCell ref="B65:C65"/>
    <mergeCell ref="B66:C66"/>
    <mergeCell ref="B67:C67"/>
    <mergeCell ref="B60:C60"/>
    <mergeCell ref="B54:C54"/>
    <mergeCell ref="B58:C58"/>
    <mergeCell ref="D7:E7"/>
    <mergeCell ref="F7:G7"/>
    <mergeCell ref="B15:C15"/>
    <mergeCell ref="B14:C14"/>
    <mergeCell ref="B16:C16"/>
    <mergeCell ref="B9:C9"/>
    <mergeCell ref="B10:C10"/>
    <mergeCell ref="B11:C11"/>
    <mergeCell ref="B12:C12"/>
    <mergeCell ref="B13:C13"/>
    <mergeCell ref="B17:C17"/>
    <mergeCell ref="B18:C18"/>
    <mergeCell ref="B32:C32"/>
    <mergeCell ref="B20:C20"/>
    <mergeCell ref="B21:C21"/>
    <mergeCell ref="B22:C22"/>
    <mergeCell ref="B23:C23"/>
    <mergeCell ref="B24:C24"/>
    <mergeCell ref="B25:C25"/>
    <mergeCell ref="B19:C19"/>
    <mergeCell ref="B26:C26"/>
    <mergeCell ref="B27:C27"/>
    <mergeCell ref="B28:C28"/>
    <mergeCell ref="B29:C29"/>
    <mergeCell ref="B30:C30"/>
    <mergeCell ref="B33:C33"/>
    <mergeCell ref="B34:C34"/>
    <mergeCell ref="B35:C35"/>
    <mergeCell ref="B59:C59"/>
    <mergeCell ref="B36:C36"/>
    <mergeCell ref="B37:C37"/>
    <mergeCell ref="B38:C38"/>
    <mergeCell ref="B40:C40"/>
    <mergeCell ref="B41:C41"/>
    <mergeCell ref="B45:C45"/>
    <mergeCell ref="B42:C42"/>
    <mergeCell ref="B43:C43"/>
    <mergeCell ref="B44:C44"/>
    <mergeCell ref="B46:C46"/>
    <mergeCell ref="B47:C47"/>
    <mergeCell ref="B48:C48"/>
    <mergeCell ref="B49:C49"/>
    <mergeCell ref="B50:C50"/>
    <mergeCell ref="B51:C51"/>
    <mergeCell ref="B53:C53"/>
    <mergeCell ref="B55:C55"/>
    <mergeCell ref="B56:C56"/>
  </mergeCells>
  <pageMargins left="0.70866141732283472" right="0.70866141732283472" top="0.74803149606299213" bottom="0.74803149606299213" header="0.31496062992125984" footer="0.31496062992125984"/>
  <pageSetup paperSize="9" scale="59" fitToHeight="4" orientation="landscape" r:id="rId3"/>
  <headerFooter>
    <oddHeader>&amp;L&amp;"Calibri"&amp;12&amp;K0000FFClassification: Limited&amp;1#</oddHeader>
  </headerFooter>
  <rowBreaks count="3" manualBreakCount="3">
    <brk id="46" max="16383" man="1"/>
    <brk id="90" max="16383" man="1"/>
    <brk id="134" max="16383" man="1"/>
  </rowBreaks>
  <customProperties>
    <customPr name="_pios_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3"/>
  <sheetViews>
    <sheetView showGridLines="0" showRowColHeaders="0" zoomScaleNormal="100" zoomScaleSheetLayoutView="100" workbookViewId="0">
      <selection activeCell="D47" sqref="D47"/>
    </sheetView>
  </sheetViews>
  <sheetFormatPr defaultColWidth="14.7109375" defaultRowHeight="15.75" x14ac:dyDescent="0.25"/>
  <cols>
    <col min="1" max="1" width="2.85546875" style="4" customWidth="1"/>
    <col min="2" max="2" width="85.85546875" style="4" customWidth="1"/>
    <col min="3" max="3" width="1.7109375" style="8" customWidth="1"/>
    <col min="4" max="5" width="13.5703125" style="28" customWidth="1"/>
    <col min="6" max="6" width="1.7109375" style="4" customWidth="1"/>
    <col min="7" max="8" width="13.5703125" style="28" customWidth="1"/>
    <col min="9" max="16384" width="14.7109375" style="4"/>
  </cols>
  <sheetData>
    <row r="1" spans="2:12" ht="15" customHeight="1" x14ac:dyDescent="0.25"/>
    <row r="2" spans="2:12" ht="21.95" customHeight="1" x14ac:dyDescent="0.25">
      <c r="B2" s="38" t="s">
        <v>119</v>
      </c>
      <c r="C2" s="38"/>
      <c r="D2" s="334"/>
      <c r="E2" s="1"/>
      <c r="F2" s="2"/>
      <c r="G2" s="4"/>
      <c r="H2" s="1"/>
      <c r="I2" s="3"/>
      <c r="J2" s="2"/>
      <c r="K2" s="2"/>
      <c r="L2" s="2"/>
    </row>
    <row r="3" spans="2:12" ht="21.95" customHeight="1" x14ac:dyDescent="0.25">
      <c r="B3" s="38"/>
      <c r="C3" s="38"/>
      <c r="D3" s="4"/>
      <c r="E3" s="1"/>
      <c r="F3" s="2"/>
      <c r="G3" s="4"/>
      <c r="H3" s="1"/>
      <c r="I3" s="3"/>
      <c r="J3" s="2"/>
      <c r="K3" s="2"/>
      <c r="L3" s="2"/>
    </row>
    <row r="4" spans="2:12" ht="21.95" customHeight="1" x14ac:dyDescent="0.25">
      <c r="B4" s="38" t="s">
        <v>254</v>
      </c>
      <c r="C4" s="38"/>
      <c r="D4" s="4"/>
      <c r="E4" s="1"/>
      <c r="F4" s="2"/>
      <c r="G4" s="4"/>
      <c r="H4" s="1"/>
      <c r="I4" s="3"/>
      <c r="J4" s="2"/>
      <c r="K4" s="2"/>
      <c r="L4" s="2"/>
    </row>
    <row r="5" spans="2:12" ht="21.95" customHeight="1" x14ac:dyDescent="0.25">
      <c r="B5" s="38"/>
      <c r="C5" s="38"/>
      <c r="D5" s="261" t="s">
        <v>105</v>
      </c>
      <c r="E5" s="262"/>
      <c r="F5" s="2"/>
      <c r="G5" s="261" t="s">
        <v>221</v>
      </c>
      <c r="H5" s="262"/>
      <c r="I5" s="3"/>
      <c r="J5" s="2"/>
      <c r="K5" s="2"/>
      <c r="L5" s="2"/>
    </row>
    <row r="6" spans="2:12" ht="15.75" customHeight="1" x14ac:dyDescent="0.25">
      <c r="B6" s="38"/>
      <c r="C6" s="38"/>
      <c r="D6" s="4"/>
      <c r="E6" s="1"/>
      <c r="F6" s="2"/>
      <c r="G6" s="4"/>
      <c r="H6" s="1"/>
      <c r="I6" s="3"/>
      <c r="J6" s="2"/>
      <c r="K6" s="2"/>
      <c r="L6" s="2"/>
    </row>
    <row r="7" spans="2:12" ht="48.75" x14ac:dyDescent="0.25">
      <c r="B7" s="26"/>
      <c r="C7" s="26"/>
      <c r="D7" s="26" t="s">
        <v>267</v>
      </c>
      <c r="E7" s="27" t="s">
        <v>195</v>
      </c>
      <c r="F7" s="4" t="s">
        <v>61</v>
      </c>
      <c r="G7" s="26" t="s">
        <v>267</v>
      </c>
      <c r="H7" s="27" t="s">
        <v>195</v>
      </c>
    </row>
    <row r="8" spans="2:12" ht="16.5" thickBot="1" x14ac:dyDescent="0.3">
      <c r="B8" s="130" t="s">
        <v>107</v>
      </c>
      <c r="C8" s="9"/>
      <c r="D8" s="131">
        <v>692219</v>
      </c>
      <c r="E8" s="132">
        <v>823030</v>
      </c>
      <c r="F8" s="8"/>
      <c r="G8" s="131">
        <v>344028</v>
      </c>
      <c r="H8" s="132">
        <v>370072</v>
      </c>
    </row>
    <row r="9" spans="2:12" ht="27" customHeight="1" thickBot="1" x14ac:dyDescent="0.3">
      <c r="B9" s="124" t="s">
        <v>108</v>
      </c>
      <c r="C9" s="9"/>
      <c r="D9" s="103">
        <v>-29856</v>
      </c>
      <c r="E9" s="135">
        <v>-152080</v>
      </c>
      <c r="F9" s="8"/>
      <c r="G9" s="103">
        <v>0</v>
      </c>
      <c r="H9" s="135">
        <v>0</v>
      </c>
    </row>
    <row r="10" spans="2:12" ht="15" customHeight="1" thickBot="1" x14ac:dyDescent="0.3">
      <c r="B10" s="124" t="s">
        <v>109</v>
      </c>
      <c r="C10" s="9"/>
      <c r="D10" s="103">
        <v>-269</v>
      </c>
      <c r="E10" s="135">
        <v>-7195</v>
      </c>
      <c r="F10" s="8"/>
      <c r="G10" s="103">
        <v>-2126</v>
      </c>
      <c r="H10" s="135">
        <v>-3628</v>
      </c>
    </row>
    <row r="11" spans="2:12" ht="15" customHeight="1" thickBot="1" x14ac:dyDescent="0.3">
      <c r="B11" s="124" t="s">
        <v>110</v>
      </c>
      <c r="C11" s="9"/>
      <c r="D11" s="103">
        <v>-2282</v>
      </c>
      <c r="E11" s="135">
        <v>-2022</v>
      </c>
      <c r="G11" s="103">
        <v>0</v>
      </c>
      <c r="H11" s="135">
        <v>0</v>
      </c>
    </row>
    <row r="12" spans="2:12" ht="24.75" thickBot="1" x14ac:dyDescent="0.3">
      <c r="B12" s="124" t="s">
        <v>111</v>
      </c>
      <c r="C12" s="9"/>
      <c r="D12" s="103">
        <v>57393</v>
      </c>
      <c r="E12" s="135">
        <v>58273</v>
      </c>
      <c r="G12" s="103">
        <v>16579</v>
      </c>
      <c r="H12" s="135">
        <v>15701</v>
      </c>
    </row>
    <row r="13" spans="2:12" ht="24" customHeight="1" thickBot="1" x14ac:dyDescent="0.3">
      <c r="B13" s="124" t="s">
        <v>112</v>
      </c>
      <c r="C13" s="9"/>
      <c r="D13" s="103">
        <v>-22140</v>
      </c>
      <c r="E13" s="135">
        <v>-4431</v>
      </c>
      <c r="G13" s="103">
        <v>-62460</v>
      </c>
      <c r="H13" s="135">
        <v>-88249</v>
      </c>
    </row>
    <row r="14" spans="2:12" ht="15" customHeight="1" x14ac:dyDescent="0.25">
      <c r="B14" s="45" t="s">
        <v>113</v>
      </c>
      <c r="C14" s="9"/>
      <c r="D14" s="133">
        <v>-7834</v>
      </c>
      <c r="E14" s="134">
        <v>-7531</v>
      </c>
      <c r="F14" s="8"/>
      <c r="G14" s="133">
        <v>-1949</v>
      </c>
      <c r="H14" s="134">
        <v>-2236</v>
      </c>
    </row>
    <row r="15" spans="2:12" ht="16.5" thickBot="1" x14ac:dyDescent="0.3">
      <c r="B15" s="42" t="s">
        <v>82</v>
      </c>
      <c r="C15" s="259"/>
      <c r="D15" s="60">
        <v>687231</v>
      </c>
      <c r="E15" s="61">
        <v>708044</v>
      </c>
      <c r="F15" s="8"/>
      <c r="G15" s="60">
        <v>294072</v>
      </c>
      <c r="H15" s="61">
        <v>291660</v>
      </c>
    </row>
    <row r="16" spans="2:12" ht="15" customHeight="1" thickTop="1" x14ac:dyDescent="0.25">
      <c r="F16" s="8"/>
    </row>
    <row r="18" spans="2:12" x14ac:dyDescent="0.25">
      <c r="B18" s="38" t="s">
        <v>255</v>
      </c>
      <c r="C18" s="38"/>
      <c r="D18" s="4"/>
      <c r="E18" s="1"/>
      <c r="G18" s="4"/>
      <c r="H18" s="1"/>
    </row>
    <row r="19" spans="2:12" ht="21.95" customHeight="1" x14ac:dyDescent="0.25">
      <c r="B19" s="38"/>
      <c r="C19" s="38"/>
      <c r="D19" s="261" t="s">
        <v>105</v>
      </c>
      <c r="E19" s="262"/>
      <c r="F19" s="2"/>
      <c r="G19" s="261" t="s">
        <v>221</v>
      </c>
      <c r="H19" s="262"/>
      <c r="I19" s="3"/>
      <c r="J19" s="2"/>
      <c r="K19" s="2"/>
      <c r="L19" s="2"/>
    </row>
    <row r="20" spans="2:12" x14ac:dyDescent="0.25">
      <c r="D20" s="59"/>
      <c r="E20" s="59"/>
      <c r="G20" s="59"/>
      <c r="H20" s="59"/>
    </row>
    <row r="21" spans="2:12" ht="48.75" x14ac:dyDescent="0.25">
      <c r="B21" s="40"/>
      <c r="C21" s="26"/>
      <c r="D21" s="26" t="s">
        <v>267</v>
      </c>
      <c r="E21" s="27" t="s">
        <v>195</v>
      </c>
      <c r="G21" s="26" t="s">
        <v>267</v>
      </c>
      <c r="H21" s="27" t="s">
        <v>195</v>
      </c>
    </row>
    <row r="22" spans="2:12" x14ac:dyDescent="0.25">
      <c r="B22" s="80" t="s">
        <v>62</v>
      </c>
      <c r="C22" s="240"/>
      <c r="D22" s="81"/>
      <c r="E22" s="82"/>
      <c r="G22" s="81"/>
      <c r="H22" s="82"/>
    </row>
    <row r="23" spans="2:12" ht="16.5" thickBot="1" x14ac:dyDescent="0.3">
      <c r="B23" s="77" t="s">
        <v>63</v>
      </c>
      <c r="C23" s="9"/>
      <c r="D23" s="78">
        <v>590989</v>
      </c>
      <c r="E23" s="79">
        <v>597724</v>
      </c>
      <c r="G23" s="78">
        <v>333913</v>
      </c>
      <c r="H23" s="79">
        <v>358434</v>
      </c>
    </row>
    <row r="24" spans="2:12" ht="16.5" thickBot="1" x14ac:dyDescent="0.3">
      <c r="B24" s="51" t="s">
        <v>64</v>
      </c>
      <c r="C24" s="9"/>
      <c r="D24" s="10">
        <v>-7834</v>
      </c>
      <c r="E24" s="7">
        <v>-7531</v>
      </c>
      <c r="G24" s="10">
        <v>-1949</v>
      </c>
      <c r="H24" s="7">
        <v>-2236</v>
      </c>
    </row>
    <row r="25" spans="2:12" x14ac:dyDescent="0.25">
      <c r="B25" s="9" t="s">
        <v>65</v>
      </c>
      <c r="C25" s="9"/>
      <c r="D25" s="49">
        <v>583155</v>
      </c>
      <c r="E25" s="50">
        <v>590193</v>
      </c>
      <c r="G25" s="49">
        <v>331964</v>
      </c>
      <c r="H25" s="50">
        <v>356198</v>
      </c>
    </row>
    <row r="26" spans="2:12" x14ac:dyDescent="0.25">
      <c r="B26" s="76" t="s">
        <v>261</v>
      </c>
      <c r="C26" s="259"/>
      <c r="D26" s="65"/>
      <c r="E26" s="66"/>
      <c r="G26" s="65"/>
      <c r="H26" s="66"/>
    </row>
    <row r="27" spans="2:12" ht="16.5" thickBot="1" x14ac:dyDescent="0.3">
      <c r="B27" s="9" t="s">
        <v>66</v>
      </c>
      <c r="C27" s="9"/>
      <c r="D27" s="10">
        <v>1740</v>
      </c>
      <c r="E27" s="7">
        <v>5699</v>
      </c>
      <c r="G27" s="10">
        <v>1237</v>
      </c>
      <c r="H27" s="7">
        <v>1535</v>
      </c>
    </row>
    <row r="28" spans="2:12" ht="16.5" thickBot="1" x14ac:dyDescent="0.3">
      <c r="B28" s="54" t="s">
        <v>67</v>
      </c>
      <c r="C28" s="9"/>
      <c r="D28" s="55">
        <v>8328</v>
      </c>
      <c r="E28" s="56">
        <v>12335</v>
      </c>
      <c r="G28" s="55">
        <v>233</v>
      </c>
      <c r="H28" s="56">
        <v>260</v>
      </c>
    </row>
    <row r="29" spans="2:12" ht="24.75" thickBot="1" x14ac:dyDescent="0.3">
      <c r="B29" s="54" t="s">
        <v>68</v>
      </c>
      <c r="C29" s="9"/>
      <c r="D29" s="55">
        <v>1178</v>
      </c>
      <c r="E29" s="56">
        <v>1716</v>
      </c>
      <c r="G29" s="55">
        <v>0</v>
      </c>
      <c r="H29" s="56">
        <v>0</v>
      </c>
    </row>
    <row r="30" spans="2:12" ht="16.5" thickBot="1" x14ac:dyDescent="0.3">
      <c r="B30" s="54" t="s">
        <v>69</v>
      </c>
      <c r="C30" s="9"/>
      <c r="D30" s="55">
        <v>0</v>
      </c>
      <c r="E30" s="56">
        <v>-4035</v>
      </c>
      <c r="G30" s="55">
        <v>0</v>
      </c>
      <c r="H30" s="56">
        <v>-566</v>
      </c>
    </row>
    <row r="31" spans="2:12" ht="16.5" thickBot="1" x14ac:dyDescent="0.3">
      <c r="B31" s="54" t="s">
        <v>70</v>
      </c>
      <c r="C31" s="9"/>
      <c r="D31" s="52">
        <v>125</v>
      </c>
      <c r="E31" s="53">
        <v>997</v>
      </c>
      <c r="G31" s="52">
        <v>0</v>
      </c>
      <c r="H31" s="53">
        <v>0</v>
      </c>
    </row>
    <row r="32" spans="2:12" ht="16.5" thickBot="1" x14ac:dyDescent="0.3">
      <c r="B32" s="51" t="s">
        <v>71</v>
      </c>
      <c r="C32" s="9"/>
      <c r="D32" s="10">
        <v>-42</v>
      </c>
      <c r="E32" s="7">
        <v>-116</v>
      </c>
      <c r="G32" s="10">
        <v>0</v>
      </c>
      <c r="H32" s="7">
        <v>0</v>
      </c>
    </row>
    <row r="33" spans="2:8" x14ac:dyDescent="0.25">
      <c r="B33" s="9" t="s">
        <v>72</v>
      </c>
      <c r="C33" s="9"/>
      <c r="D33" s="49">
        <v>11329</v>
      </c>
      <c r="E33" s="50">
        <v>16596</v>
      </c>
      <c r="G33" s="49">
        <v>1470</v>
      </c>
      <c r="H33" s="50">
        <v>1229</v>
      </c>
    </row>
    <row r="34" spans="2:8" x14ac:dyDescent="0.25">
      <c r="B34" s="76" t="s">
        <v>262</v>
      </c>
      <c r="C34" s="259"/>
      <c r="D34" s="65"/>
      <c r="E34" s="66"/>
      <c r="G34" s="65"/>
      <c r="H34" s="66"/>
    </row>
    <row r="35" spans="2:8" ht="16.5" thickBot="1" x14ac:dyDescent="0.3">
      <c r="B35" s="9" t="s">
        <v>73</v>
      </c>
      <c r="C35" s="9"/>
      <c r="D35" s="10">
        <v>50991</v>
      </c>
      <c r="E35" s="7">
        <v>56401</v>
      </c>
      <c r="G35" s="10">
        <v>0</v>
      </c>
      <c r="H35" s="7">
        <v>0</v>
      </c>
    </row>
    <row r="36" spans="2:8" ht="16.5" thickBot="1" x14ac:dyDescent="0.3">
      <c r="B36" s="124" t="s">
        <v>74</v>
      </c>
      <c r="C36" s="9"/>
      <c r="D36" s="101">
        <v>-5445</v>
      </c>
      <c r="E36" s="102">
        <v>-11911</v>
      </c>
      <c r="G36" s="101">
        <v>0</v>
      </c>
      <c r="H36" s="102">
        <v>0</v>
      </c>
    </row>
    <row r="37" spans="2:8" ht="16.5" thickBot="1" x14ac:dyDescent="0.3">
      <c r="B37" s="124" t="s">
        <v>75</v>
      </c>
      <c r="C37" s="9"/>
      <c r="D37" s="85">
        <v>2044</v>
      </c>
      <c r="E37" s="48">
        <v>2596</v>
      </c>
      <c r="G37" s="85">
        <v>0</v>
      </c>
      <c r="H37" s="48">
        <v>0</v>
      </c>
    </row>
    <row r="38" spans="2:8" x14ac:dyDescent="0.25">
      <c r="B38" s="125" t="s">
        <v>76</v>
      </c>
      <c r="C38" s="260"/>
      <c r="D38" s="65">
        <v>47590</v>
      </c>
      <c r="E38" s="66">
        <v>47086</v>
      </c>
      <c r="G38" s="65">
        <v>0</v>
      </c>
      <c r="H38" s="66">
        <v>0</v>
      </c>
    </row>
    <row r="39" spans="2:8" x14ac:dyDescent="0.25">
      <c r="B39" s="76" t="s">
        <v>77</v>
      </c>
      <c r="C39" s="259"/>
      <c r="D39" s="65"/>
      <c r="E39" s="66"/>
      <c r="G39" s="65"/>
      <c r="H39" s="66"/>
    </row>
    <row r="40" spans="2:8" ht="16.5" thickBot="1" x14ac:dyDescent="0.3">
      <c r="B40" s="9" t="s">
        <v>78</v>
      </c>
      <c r="C40" s="9"/>
      <c r="D40" s="10">
        <v>148149</v>
      </c>
      <c r="E40" s="7">
        <v>147730</v>
      </c>
      <c r="G40" s="10">
        <v>38482</v>
      </c>
      <c r="H40" s="7">
        <v>37225</v>
      </c>
    </row>
    <row r="41" spans="2:8" ht="16.5" thickBot="1" x14ac:dyDescent="0.3">
      <c r="B41" s="124" t="s">
        <v>79</v>
      </c>
      <c r="C41" s="9"/>
      <c r="D41" s="126">
        <v>-90756</v>
      </c>
      <c r="E41" s="127">
        <v>-89457</v>
      </c>
      <c r="G41" s="126">
        <v>-21903</v>
      </c>
      <c r="H41" s="127">
        <v>-21524</v>
      </c>
    </row>
    <row r="42" spans="2:8" x14ac:dyDescent="0.25">
      <c r="B42" s="125" t="s">
        <v>77</v>
      </c>
      <c r="C42" s="260"/>
      <c r="D42" s="65">
        <v>57393</v>
      </c>
      <c r="E42" s="66">
        <v>58273</v>
      </c>
      <c r="G42" s="65">
        <v>16579</v>
      </c>
      <c r="H42" s="66">
        <v>15701</v>
      </c>
    </row>
    <row r="43" spans="2:8" x14ac:dyDescent="0.25">
      <c r="B43" s="76" t="s">
        <v>80</v>
      </c>
      <c r="C43" s="259"/>
      <c r="D43" s="65"/>
      <c r="E43" s="66"/>
      <c r="G43" s="65"/>
      <c r="H43" s="66"/>
    </row>
    <row r="44" spans="2:8" ht="25.5" x14ac:dyDescent="0.25">
      <c r="B44" s="45" t="s">
        <v>263</v>
      </c>
      <c r="C44" s="9"/>
      <c r="D44" s="65">
        <v>-12236</v>
      </c>
      <c r="E44" s="66">
        <v>-4104</v>
      </c>
      <c r="G44" s="65">
        <v>-55941</v>
      </c>
      <c r="H44" s="66">
        <v>-81468</v>
      </c>
    </row>
    <row r="45" spans="2:8" x14ac:dyDescent="0.25">
      <c r="B45" s="76" t="s">
        <v>81</v>
      </c>
      <c r="C45" s="259"/>
      <c r="D45" s="65"/>
      <c r="E45" s="66"/>
      <c r="G45" s="65"/>
      <c r="H45" s="66"/>
    </row>
    <row r="46" spans="2:8" ht="16.5" thickBot="1" x14ac:dyDescent="0.3">
      <c r="B46" s="128" t="s">
        <v>33</v>
      </c>
      <c r="C46" s="9"/>
      <c r="D46" s="129">
        <v>31429</v>
      </c>
      <c r="E46" s="94">
        <v>35692</v>
      </c>
      <c r="G46" s="129">
        <v>9224</v>
      </c>
      <c r="H46" s="94">
        <v>9633</v>
      </c>
    </row>
    <row r="47" spans="2:8" x14ac:dyDescent="0.25">
      <c r="B47" s="45" t="s">
        <v>82</v>
      </c>
      <c r="C47" s="9"/>
      <c r="D47" s="85">
        <v>687231</v>
      </c>
      <c r="E47" s="48">
        <v>708044</v>
      </c>
      <c r="G47" s="85">
        <v>294072</v>
      </c>
      <c r="H47" s="48">
        <v>291660</v>
      </c>
    </row>
    <row r="48" spans="2:8" x14ac:dyDescent="0.25">
      <c r="B48" s="76" t="s">
        <v>83</v>
      </c>
      <c r="C48" s="259"/>
      <c r="D48" s="65"/>
      <c r="E48" s="66"/>
      <c r="G48" s="65"/>
      <c r="H48" s="66"/>
    </row>
    <row r="49" spans="2:8" ht="16.5" thickBot="1" x14ac:dyDescent="0.3">
      <c r="B49" s="90" t="s">
        <v>83</v>
      </c>
      <c r="C49" s="260"/>
      <c r="D49" s="91">
        <v>4.5999999999999999E-2</v>
      </c>
      <c r="E49" s="92">
        <v>0.05</v>
      </c>
      <c r="G49" s="91">
        <v>3.1E-2</v>
      </c>
      <c r="H49" s="92">
        <v>3.3000000000000002E-2</v>
      </c>
    </row>
    <row r="50" spans="2:8" ht="16.5" thickTop="1" x14ac:dyDescent="0.25">
      <c r="B50" s="8"/>
    </row>
    <row r="51" spans="2:8" x14ac:dyDescent="0.25">
      <c r="B51" s="299" t="s">
        <v>302</v>
      </c>
      <c r="G51" s="4"/>
      <c r="H51" s="4"/>
    </row>
    <row r="52" spans="2:8" x14ac:dyDescent="0.25">
      <c r="B52" s="299" t="s">
        <v>298</v>
      </c>
    </row>
    <row r="53" spans="2:8" ht="36" customHeight="1" x14ac:dyDescent="0.25">
      <c r="B53" s="514" t="s">
        <v>297</v>
      </c>
      <c r="C53" s="514"/>
      <c r="D53" s="514"/>
      <c r="E53" s="514"/>
      <c r="F53" s="514"/>
      <c r="G53" s="514"/>
      <c r="H53" s="514"/>
    </row>
  </sheetData>
  <customSheetViews>
    <customSheetView guid="{FBB4AFED-AF83-40C1-AEBE-D1B361E89DDB}" showGridLines="0" topLeftCell="A34">
      <pageMargins left="0.7" right="0.7" top="0.75" bottom="0.75" header="0.3" footer="0.3"/>
      <pageSetup paperSize="9" orientation="portrait" r:id="rId1"/>
    </customSheetView>
    <customSheetView guid="{68EBE772-AFDA-4EA0-AE37-C31FFC283BC0}" showGridLines="0" topLeftCell="A34">
      <pageMargins left="0.7" right="0.7" top="0.75" bottom="0.75" header="0.3" footer="0.3"/>
      <pageSetup paperSize="9" orientation="portrait" r:id="rId2"/>
    </customSheetView>
  </customSheetViews>
  <mergeCells count="1">
    <mergeCell ref="B53:H53"/>
  </mergeCells>
  <pageMargins left="0.70866141732283472" right="0.70866141732283472" top="0.74803149606299213" bottom="0.74803149606299213" header="0.31496062992125984" footer="0.31496062992125984"/>
  <pageSetup paperSize="9" scale="49" orientation="landscape" r:id="rId3"/>
  <headerFooter>
    <oddHeader>&amp;L&amp;"Calibri"&amp;12&amp;K0000FFClassification: Limited&amp;1#</oddHeader>
  </headerFooter>
  <customProperties>
    <customPr name="_pios_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Front page</vt:lpstr>
      <vt:lpstr>Forward looking statements</vt:lpstr>
      <vt:lpstr>Basis of Preparation</vt:lpstr>
      <vt:lpstr>Contents</vt:lpstr>
      <vt:lpstr>Key Ratios</vt:lpstr>
      <vt:lpstr>Capital requirements</vt:lpstr>
      <vt:lpstr>Credit quality of exposures</vt:lpstr>
      <vt:lpstr>Credit risk mitigation</vt:lpstr>
      <vt:lpstr>Own funds disclosure</vt:lpstr>
      <vt:lpstr>Leverage ratio</vt:lpstr>
      <vt:lpstr>Contents</vt:lpstr>
      <vt:lpstr>LB_CRM</vt:lpstr>
      <vt:lpstr>LB_Leverage_ratio</vt:lpstr>
      <vt:lpstr>LB_Own_funds</vt:lpstr>
      <vt:lpstr>'Capital requirements'!Print_Area</vt:lpstr>
      <vt:lpstr>'Credit quality of exposures'!Print_Area</vt:lpstr>
      <vt:lpstr>'Credit risk mitigation'!Print_Area</vt:lpstr>
      <vt:lpstr>'Key Ratios'!Print_Area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Vandepeear</dc:creator>
  <cp:lastModifiedBy>8760949</cp:lastModifiedBy>
  <cp:lastPrinted>2018-08-22T14:27:39Z</cp:lastPrinted>
  <dcterms:created xsi:type="dcterms:W3CDTF">2017-09-07T11:29:11Z</dcterms:created>
  <dcterms:modified xsi:type="dcterms:W3CDTF">2020-11-03T14:45:52Z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747603be-4bc8-43bf-b945-f3608abfe2cb</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2020-11-03T14:45:35.6058026Z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31a4f89b-75fb-40ab-a50f-5ae1f962851a</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