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5.xml" ContentType="application/vnd.openxmlformats-officedocument.drawing+xml"/>
  <Override PartName="/xl/customProperty12.bin" ContentType="application/vnd.openxmlformats-officedocument.spreadsheetml.customProperty"/>
  <Override PartName="/xl/drawings/drawing6.xml" ContentType="application/vnd.openxmlformats-officedocument.drawing+xml"/>
  <Override PartName="/xl/customProperty13.bin" ContentType="application/vnd.openxmlformats-officedocument.spreadsheetml.customProperty"/>
  <Override PartName="/xl/drawings/drawing7.xml" ContentType="application/vnd.openxmlformats-officedocument.drawing+xml"/>
  <Override PartName="/xl/customProperty14.bin" ContentType="application/vnd.openxmlformats-officedocument.spreadsheetml.customProperty"/>
  <Override PartName="/xl/drawings/drawing8.xml" ContentType="application/vnd.openxmlformats-officedocument.drawing+xml"/>
  <Override PartName="/xl/customProperty15.bin" ContentType="application/vnd.openxmlformats-officedocument.spreadsheetml.customProperty"/>
  <Override PartName="/xl/drawings/drawing9.xml" ContentType="application/vnd.openxmlformats-officedocument.drawing+xml"/>
  <Override PartName="/xl/customProperty16.bin" ContentType="application/vnd.openxmlformats-officedocument.spreadsheetml.customProperty"/>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Financial Downloads\Bank of Scotland plc\2019\"/>
    </mc:Choice>
  </mc:AlternateContent>
  <bookViews>
    <workbookView xWindow="-15" yWindow="-15" windowWidth="20730" windowHeight="6825" tabRatio="802"/>
  </bookViews>
  <sheets>
    <sheet name="Front page" sheetId="17" r:id="rId1"/>
    <sheet name="Forward looking statements" sheetId="21" r:id="rId2"/>
    <sheet name="Basis of preparation" sheetId="20" r:id="rId3"/>
    <sheet name="Contents" sheetId="1" r:id="rId4"/>
    <sheet name="Key Ratios" sheetId="22" r:id="rId5"/>
    <sheet name="OV1" sheetId="5" r:id="rId6"/>
    <sheet name="CRB-B" sheetId="8" r:id="rId7"/>
    <sheet name="CRB-C" sheetId="23" r:id="rId8"/>
    <sheet name="CRB-D" sheetId="24" r:id="rId9"/>
    <sheet name="CRB-E" sheetId="25" r:id="rId10"/>
    <sheet name="CR3" sheetId="6" r:id="rId11"/>
    <sheet name="CR1" sheetId="7" r:id="rId12"/>
    <sheet name="NPFE" sheetId="26" r:id="rId13"/>
    <sheet name="Own funds disclosure" sheetId="2" r:id="rId14"/>
    <sheet name="Leverage ratio" sheetId="3" r:id="rId15"/>
    <sheet name="CCyB" sheetId="4" r:id="rId16"/>
  </sheets>
  <externalReferences>
    <externalReference r:id="rId17"/>
  </externalReferences>
  <definedNames>
    <definedName name="_RIV0188401ab091426ea1eda79aed3e1c4e" localSheetId="2" hidden="1">#REF!</definedName>
    <definedName name="_RIV0188401ab091426ea1eda79aed3e1c4e" localSheetId="7" hidden="1">#REF!</definedName>
    <definedName name="_RIV0188401ab091426ea1eda79aed3e1c4e" localSheetId="8" hidden="1">#REF!</definedName>
    <definedName name="_RIV0188401ab091426ea1eda79aed3e1c4e" localSheetId="9" hidden="1">#REF!</definedName>
    <definedName name="_RIV0188401ab091426ea1eda79aed3e1c4e" localSheetId="1" hidden="1">#REF!</definedName>
    <definedName name="_RIV0188401ab091426ea1eda79aed3e1c4e" localSheetId="12" hidden="1">#REF!</definedName>
    <definedName name="_RIV0188401ab091426ea1eda79aed3e1c4e" hidden="1">#REF!</definedName>
    <definedName name="_RIV022c41b6d5af4aebadeda7b4ea9b2659" localSheetId="2" hidden="1">#REF!</definedName>
    <definedName name="_RIV022c41b6d5af4aebadeda7b4ea9b2659" localSheetId="7" hidden="1">#REF!</definedName>
    <definedName name="_RIV022c41b6d5af4aebadeda7b4ea9b2659" localSheetId="8" hidden="1">#REF!</definedName>
    <definedName name="_RIV022c41b6d5af4aebadeda7b4ea9b2659" localSheetId="9" hidden="1">#REF!</definedName>
    <definedName name="_RIV022c41b6d5af4aebadeda7b4ea9b2659" localSheetId="12" hidden="1">#REF!</definedName>
    <definedName name="_RIV022c41b6d5af4aebadeda7b4ea9b2659" hidden="1">#REF!</definedName>
    <definedName name="_RIV0238416973514355b9306d1d6b08cd9a" localSheetId="2" hidden="1">#REF!</definedName>
    <definedName name="_RIV0238416973514355b9306d1d6b08cd9a" localSheetId="7" hidden="1">#REF!</definedName>
    <definedName name="_RIV0238416973514355b9306d1d6b08cd9a" localSheetId="8" hidden="1">#REF!</definedName>
    <definedName name="_RIV0238416973514355b9306d1d6b08cd9a" localSheetId="9" hidden="1">#REF!</definedName>
    <definedName name="_RIV0238416973514355b9306d1d6b08cd9a" localSheetId="12" hidden="1">#REF!</definedName>
    <definedName name="_RIV0238416973514355b9306d1d6b08cd9a" hidden="1">#REF!</definedName>
    <definedName name="_RIV024b1b9321b64dc89f9cba92892ef9f5" localSheetId="2" hidden="1">#REF!</definedName>
    <definedName name="_RIV024b1b9321b64dc89f9cba92892ef9f5" localSheetId="7" hidden="1">#REF!</definedName>
    <definedName name="_RIV024b1b9321b64dc89f9cba92892ef9f5" localSheetId="8" hidden="1">#REF!</definedName>
    <definedName name="_RIV024b1b9321b64dc89f9cba92892ef9f5" localSheetId="9" hidden="1">#REF!</definedName>
    <definedName name="_RIV024b1b9321b64dc89f9cba92892ef9f5" localSheetId="12" hidden="1">#REF!</definedName>
    <definedName name="_RIV024b1b9321b64dc89f9cba92892ef9f5" hidden="1">#REF!</definedName>
    <definedName name="_RIV031b3e1a768b46308c008d183c7739d0" hidden="1">'OV1'!$41:$41</definedName>
    <definedName name="_RIV05e779b3ec8e4743b3801c5624f59091" localSheetId="2" hidden="1">'[1]Table 7x'!#REF!</definedName>
    <definedName name="_RIV05e779b3ec8e4743b3801c5624f59091" localSheetId="3" hidden="1">'[1]Table 7x'!#REF!</definedName>
    <definedName name="_RIV05e779b3ec8e4743b3801c5624f59091" localSheetId="7" hidden="1">'[1]Table 7x'!#REF!</definedName>
    <definedName name="_RIV05e779b3ec8e4743b3801c5624f59091" localSheetId="8" hidden="1">'[1]Table 7x'!#REF!</definedName>
    <definedName name="_RIV05e779b3ec8e4743b3801c5624f59091" localSheetId="9" hidden="1">'[1]Table 7x'!#REF!</definedName>
    <definedName name="_RIV05e779b3ec8e4743b3801c5624f59091" localSheetId="1" hidden="1">'[1]Table 7x'!#REF!</definedName>
    <definedName name="_RIV05e779b3ec8e4743b3801c5624f59091" localSheetId="12" hidden="1">'[1]Table 7x'!#REF!</definedName>
    <definedName name="_RIV05e779b3ec8e4743b3801c5624f59091" hidden="1">'[1]Table 7x'!#REF!</definedName>
    <definedName name="_RIV073305e9371448ed88788e1cd340fca8" localSheetId="2" hidden="1">#REF!</definedName>
    <definedName name="_RIV073305e9371448ed88788e1cd340fca8" localSheetId="7" hidden="1">#REF!</definedName>
    <definedName name="_RIV073305e9371448ed88788e1cd340fca8" localSheetId="8" hidden="1">#REF!</definedName>
    <definedName name="_RIV073305e9371448ed88788e1cd340fca8" localSheetId="9" hidden="1">#REF!</definedName>
    <definedName name="_RIV073305e9371448ed88788e1cd340fca8" localSheetId="1" hidden="1">#REF!</definedName>
    <definedName name="_RIV073305e9371448ed88788e1cd340fca8" localSheetId="12" hidden="1">#REF!</definedName>
    <definedName name="_RIV073305e9371448ed88788e1cd340fca8" hidden="1">#REF!</definedName>
    <definedName name="_RIV07bc96e4264d4550a7b166ed35c7e2fb" localSheetId="2" hidden="1">#REF!</definedName>
    <definedName name="_RIV07bc96e4264d4550a7b166ed35c7e2fb" localSheetId="7" hidden="1">#REF!</definedName>
    <definedName name="_RIV07bc96e4264d4550a7b166ed35c7e2fb" localSheetId="8" hidden="1">#REF!</definedName>
    <definedName name="_RIV07bc96e4264d4550a7b166ed35c7e2fb" localSheetId="9" hidden="1">#REF!</definedName>
    <definedName name="_RIV07bc96e4264d4550a7b166ed35c7e2fb" localSheetId="12" hidden="1">#REF!</definedName>
    <definedName name="_RIV07bc96e4264d4550a7b166ed35c7e2fb" hidden="1">#REF!</definedName>
    <definedName name="_RIV07c29d656ecc4bc4956f4158ed13e66c" localSheetId="2" hidden="1">'[1]Table 14Ax'!#REF!</definedName>
    <definedName name="_RIV07c29d656ecc4bc4956f4158ed13e66c" localSheetId="3" hidden="1">'[1]Table 14Ax'!#REF!</definedName>
    <definedName name="_RIV07c29d656ecc4bc4956f4158ed13e66c" localSheetId="7" hidden="1">'[1]Table 14Ax'!#REF!</definedName>
    <definedName name="_RIV07c29d656ecc4bc4956f4158ed13e66c" localSheetId="8" hidden="1">'[1]Table 14Ax'!#REF!</definedName>
    <definedName name="_RIV07c29d656ecc4bc4956f4158ed13e66c" localSheetId="9" hidden="1">'[1]Table 14Ax'!#REF!</definedName>
    <definedName name="_RIV07c29d656ecc4bc4956f4158ed13e66c" localSheetId="12" hidden="1">'[1]Table 14Ax'!#REF!</definedName>
    <definedName name="_RIV07c29d656ecc4bc4956f4158ed13e66c" hidden="1">'[1]Table 14Ax'!#REF!</definedName>
    <definedName name="_RIV09bc4ec00c71405bbb267a63a534ebdb" localSheetId="2" hidden="1">#REF!</definedName>
    <definedName name="_RIV09bc4ec00c71405bbb267a63a534ebdb" localSheetId="7" hidden="1">#REF!</definedName>
    <definedName name="_RIV09bc4ec00c71405bbb267a63a534ebdb" localSheetId="8" hidden="1">#REF!</definedName>
    <definedName name="_RIV09bc4ec00c71405bbb267a63a534ebdb" localSheetId="9" hidden="1">#REF!</definedName>
    <definedName name="_RIV09bc4ec00c71405bbb267a63a534ebdb" localSheetId="12" hidden="1">#REF!</definedName>
    <definedName name="_RIV09bc4ec00c71405bbb267a63a534ebdb" hidden="1">#REF!</definedName>
    <definedName name="_RIV0a730f5b78ea42f49f378d804d7868c0" localSheetId="2" hidden="1">#REF!</definedName>
    <definedName name="_RIV0a730f5b78ea42f49f378d804d7868c0" localSheetId="7" hidden="1">#REF!</definedName>
    <definedName name="_RIV0a730f5b78ea42f49f378d804d7868c0" localSheetId="8" hidden="1">#REF!</definedName>
    <definedName name="_RIV0a730f5b78ea42f49f378d804d7868c0" localSheetId="9" hidden="1">#REF!</definedName>
    <definedName name="_RIV0a730f5b78ea42f49f378d804d7868c0" localSheetId="12" hidden="1">#REF!</definedName>
    <definedName name="_RIV0a730f5b78ea42f49f378d804d7868c0" hidden="1">#REF!</definedName>
    <definedName name="_RIV0c26155d9de2486cb78c7aafc2aa3a0b" localSheetId="2" hidden="1">#REF!</definedName>
    <definedName name="_RIV0c26155d9de2486cb78c7aafc2aa3a0b" localSheetId="7" hidden="1">#REF!</definedName>
    <definedName name="_RIV0c26155d9de2486cb78c7aafc2aa3a0b" localSheetId="8" hidden="1">#REF!</definedName>
    <definedName name="_RIV0c26155d9de2486cb78c7aafc2aa3a0b" localSheetId="9" hidden="1">#REF!</definedName>
    <definedName name="_RIV0c26155d9de2486cb78c7aafc2aa3a0b" localSheetId="12" hidden="1">#REF!</definedName>
    <definedName name="_RIV0c26155d9de2486cb78c7aafc2aa3a0b" hidden="1">#REF!</definedName>
    <definedName name="_RIV0e5798dbe17e4faeac686ba44d3a8e4b" hidden="1">'OV1'!$8:$8</definedName>
    <definedName name="_RIV0e7a40e52e344f9cb0ee4789eedb5cea" localSheetId="2" hidden="1">#REF!</definedName>
    <definedName name="_RIV0e7a40e52e344f9cb0ee4789eedb5cea" localSheetId="3" hidden="1">#REF!</definedName>
    <definedName name="_RIV0e7a40e52e344f9cb0ee4789eedb5cea" localSheetId="7" hidden="1">#REF!</definedName>
    <definedName name="_RIV0e7a40e52e344f9cb0ee4789eedb5cea" localSheetId="8" hidden="1">#REF!</definedName>
    <definedName name="_RIV0e7a40e52e344f9cb0ee4789eedb5cea" localSheetId="9" hidden="1">#REF!</definedName>
    <definedName name="_RIV0e7a40e52e344f9cb0ee4789eedb5cea" localSheetId="12" hidden="1">#REF!</definedName>
    <definedName name="_RIV0e7a40e52e344f9cb0ee4789eedb5cea" hidden="1">#REF!</definedName>
    <definedName name="_RIV0ef0fa776c9b40ddb12af0398ada4a26" localSheetId="2" hidden="1">#REF!</definedName>
    <definedName name="_RIV0ef0fa776c9b40ddb12af0398ada4a26" localSheetId="7" hidden="1">#REF!</definedName>
    <definedName name="_RIV0ef0fa776c9b40ddb12af0398ada4a26" localSheetId="8" hidden="1">#REF!</definedName>
    <definedName name="_RIV0ef0fa776c9b40ddb12af0398ada4a26" localSheetId="9" hidden="1">#REF!</definedName>
    <definedName name="_RIV0ef0fa776c9b40ddb12af0398ada4a26" localSheetId="12" hidden="1">#REF!</definedName>
    <definedName name="_RIV0ef0fa776c9b40ddb12af0398ada4a26" hidden="1">#REF!</definedName>
    <definedName name="_RIV0ef3d655905140e593d5dc89298f394c" localSheetId="2" hidden="1">#REF!</definedName>
    <definedName name="_RIV0ef3d655905140e593d5dc89298f394c" localSheetId="7" hidden="1">#REF!</definedName>
    <definedName name="_RIV0ef3d655905140e593d5dc89298f394c" localSheetId="8" hidden="1">#REF!</definedName>
    <definedName name="_RIV0ef3d655905140e593d5dc89298f394c" localSheetId="9" hidden="1">#REF!</definedName>
    <definedName name="_RIV0ef3d655905140e593d5dc89298f394c" localSheetId="12" hidden="1">#REF!</definedName>
    <definedName name="_RIV0ef3d655905140e593d5dc89298f394c" hidden="1">#REF!</definedName>
    <definedName name="_RIV0f722bbf1fb84464b1901f6e0e540fb3" localSheetId="2" hidden="1">'[1]Table 14Ax'!#REF!</definedName>
    <definedName name="_RIV0f722bbf1fb84464b1901f6e0e540fb3" localSheetId="3" hidden="1">'[1]Table 14Ax'!#REF!</definedName>
    <definedName name="_RIV0f722bbf1fb84464b1901f6e0e540fb3" localSheetId="7" hidden="1">'[1]Table 14Ax'!#REF!</definedName>
    <definedName name="_RIV0f722bbf1fb84464b1901f6e0e540fb3" localSheetId="8" hidden="1">'[1]Table 14Ax'!#REF!</definedName>
    <definedName name="_RIV0f722bbf1fb84464b1901f6e0e540fb3" localSheetId="9" hidden="1">'[1]Table 14Ax'!#REF!</definedName>
    <definedName name="_RIV0f722bbf1fb84464b1901f6e0e540fb3" localSheetId="12" hidden="1">'[1]Table 14Ax'!#REF!</definedName>
    <definedName name="_RIV0f722bbf1fb84464b1901f6e0e540fb3" hidden="1">'[1]Table 14Ax'!#REF!</definedName>
    <definedName name="_RIV1005dbb9f3a24bebbd67bab6065eeab1" localSheetId="2" hidden="1">#REF!</definedName>
    <definedName name="_RIV1005dbb9f3a24bebbd67bab6065eeab1" localSheetId="3" hidden="1">#REF!</definedName>
    <definedName name="_RIV1005dbb9f3a24bebbd67bab6065eeab1" localSheetId="7" hidden="1">#REF!</definedName>
    <definedName name="_RIV1005dbb9f3a24bebbd67bab6065eeab1" localSheetId="8" hidden="1">#REF!</definedName>
    <definedName name="_RIV1005dbb9f3a24bebbd67bab6065eeab1" localSheetId="9" hidden="1">#REF!</definedName>
    <definedName name="_RIV1005dbb9f3a24bebbd67bab6065eeab1" localSheetId="12" hidden="1">#REF!</definedName>
    <definedName name="_RIV1005dbb9f3a24bebbd67bab6065eeab1" hidden="1">#REF!</definedName>
    <definedName name="_RIV1512d758506d4038bb52a4c1e7b77022" hidden="1">'OV1'!$39:$39</definedName>
    <definedName name="_RIV17d9a602d9744c77940d627d1bc3db34" localSheetId="2" hidden="1">#REF!</definedName>
    <definedName name="_RIV17d9a602d9744c77940d627d1bc3db34" localSheetId="7" hidden="1">#REF!</definedName>
    <definedName name="_RIV17d9a602d9744c77940d627d1bc3db34" localSheetId="8" hidden="1">#REF!</definedName>
    <definedName name="_RIV17d9a602d9744c77940d627d1bc3db34" localSheetId="9" hidden="1">#REF!</definedName>
    <definedName name="_RIV17d9a602d9744c77940d627d1bc3db34" localSheetId="1" hidden="1">#REF!</definedName>
    <definedName name="_RIV17d9a602d9744c77940d627d1bc3db34" localSheetId="12" hidden="1">#REF!</definedName>
    <definedName name="_RIV17d9a602d9744c77940d627d1bc3db34" hidden="1">#REF!</definedName>
    <definedName name="_RIV1b886d10f4cd4babb6a15322331955c6" localSheetId="2" hidden="1">#REF!</definedName>
    <definedName name="_RIV1b886d10f4cd4babb6a15322331955c6" localSheetId="7" hidden="1">#REF!</definedName>
    <definedName name="_RIV1b886d10f4cd4babb6a15322331955c6" localSheetId="8" hidden="1">#REF!</definedName>
    <definedName name="_RIV1b886d10f4cd4babb6a15322331955c6" localSheetId="9" hidden="1">#REF!</definedName>
    <definedName name="_RIV1b886d10f4cd4babb6a15322331955c6" localSheetId="12" hidden="1">#REF!</definedName>
    <definedName name="_RIV1b886d10f4cd4babb6a15322331955c6" hidden="1">#REF!</definedName>
    <definedName name="_RIV1b9c29749179405fae81aeb2c71ef6cf" localSheetId="2" hidden="1">'[1]Table 14Ax'!#REF!</definedName>
    <definedName name="_RIV1b9c29749179405fae81aeb2c71ef6cf" localSheetId="3" hidden="1">'[1]Table 14Ax'!#REF!</definedName>
    <definedName name="_RIV1b9c29749179405fae81aeb2c71ef6cf" localSheetId="7" hidden="1">'[1]Table 14Ax'!#REF!</definedName>
    <definedName name="_RIV1b9c29749179405fae81aeb2c71ef6cf" localSheetId="8" hidden="1">'[1]Table 14Ax'!#REF!</definedName>
    <definedName name="_RIV1b9c29749179405fae81aeb2c71ef6cf" localSheetId="9" hidden="1">'[1]Table 14Ax'!#REF!</definedName>
    <definedName name="_RIV1b9c29749179405fae81aeb2c71ef6cf" localSheetId="12" hidden="1">'[1]Table 14Ax'!#REF!</definedName>
    <definedName name="_RIV1b9c29749179405fae81aeb2c71ef6cf" hidden="1">'[1]Table 14Ax'!#REF!</definedName>
    <definedName name="_RIV1c3a1ce588ec4f76afd77084ab4b41f4" localSheetId="2" hidden="1">#REF!</definedName>
    <definedName name="_RIV1c3a1ce588ec4f76afd77084ab4b41f4" localSheetId="7" hidden="1">#REF!</definedName>
    <definedName name="_RIV1c3a1ce588ec4f76afd77084ab4b41f4" localSheetId="8" hidden="1">#REF!</definedName>
    <definedName name="_RIV1c3a1ce588ec4f76afd77084ab4b41f4" localSheetId="9" hidden="1">#REF!</definedName>
    <definedName name="_RIV1c3a1ce588ec4f76afd77084ab4b41f4" localSheetId="12" hidden="1">#REF!</definedName>
    <definedName name="_RIV1c3a1ce588ec4f76afd77084ab4b41f4" hidden="1">#REF!</definedName>
    <definedName name="_RIV1cae94dae0f748299139d2510744b875" hidden="1">'OV1'!$40:$40</definedName>
    <definedName name="_RIV1d5ceb9bdef942b7b3efc04f0dd425d3" localSheetId="2" hidden="1">#REF!</definedName>
    <definedName name="_RIV1d5ceb9bdef942b7b3efc04f0dd425d3" localSheetId="3" hidden="1">#REF!</definedName>
    <definedName name="_RIV1d5ceb9bdef942b7b3efc04f0dd425d3" localSheetId="7" hidden="1">#REF!</definedName>
    <definedName name="_RIV1d5ceb9bdef942b7b3efc04f0dd425d3" localSheetId="8" hidden="1">#REF!</definedName>
    <definedName name="_RIV1d5ceb9bdef942b7b3efc04f0dd425d3" localSheetId="9" hidden="1">#REF!</definedName>
    <definedName name="_RIV1d5ceb9bdef942b7b3efc04f0dd425d3" localSheetId="12" hidden="1">#REF!</definedName>
    <definedName name="_RIV1d5ceb9bdef942b7b3efc04f0dd425d3" hidden="1">#REF!</definedName>
    <definedName name="_RIV1da9fe6f46334adcaeba859523c1289e" localSheetId="2" hidden="1">'[1]Table 5x'!#REF!</definedName>
    <definedName name="_RIV1da9fe6f46334adcaeba859523c1289e" localSheetId="3" hidden="1">'[1]Table 5x'!#REF!</definedName>
    <definedName name="_RIV1da9fe6f46334adcaeba859523c1289e" localSheetId="7" hidden="1">'[1]Table 5x'!#REF!</definedName>
    <definedName name="_RIV1da9fe6f46334adcaeba859523c1289e" localSheetId="8" hidden="1">'[1]Table 5x'!#REF!</definedName>
    <definedName name="_RIV1da9fe6f46334adcaeba859523c1289e" localSheetId="9" hidden="1">'[1]Table 5x'!#REF!</definedName>
    <definedName name="_RIV1da9fe6f46334adcaeba859523c1289e" localSheetId="12" hidden="1">'[1]Table 5x'!#REF!</definedName>
    <definedName name="_RIV1da9fe6f46334adcaeba859523c1289e" hidden="1">'[1]Table 5x'!#REF!</definedName>
    <definedName name="_RIV1ef3957c42924e84bc026a263d3f9127" localSheetId="2" hidden="1">#REF!</definedName>
    <definedName name="_RIV1ef3957c42924e84bc026a263d3f9127" localSheetId="7" hidden="1">#REF!</definedName>
    <definedName name="_RIV1ef3957c42924e84bc026a263d3f9127" localSheetId="8" hidden="1">#REF!</definedName>
    <definedName name="_RIV1ef3957c42924e84bc026a263d3f9127" localSheetId="9" hidden="1">#REF!</definedName>
    <definedName name="_RIV1ef3957c42924e84bc026a263d3f9127" localSheetId="12" hidden="1">#REF!</definedName>
    <definedName name="_RIV1ef3957c42924e84bc026a263d3f9127" hidden="1">#REF!</definedName>
    <definedName name="_RIV1f3e763fd4f644a48248169d1c0386f2" localSheetId="2" hidden="1">'[1]Table 4x'!#REF!</definedName>
    <definedName name="_RIV1f3e763fd4f644a48248169d1c0386f2" localSheetId="3" hidden="1">'[1]Table 4x'!#REF!</definedName>
    <definedName name="_RIV1f3e763fd4f644a48248169d1c0386f2" localSheetId="7" hidden="1">'[1]Table 4x'!#REF!</definedName>
    <definedName name="_RIV1f3e763fd4f644a48248169d1c0386f2" localSheetId="8" hidden="1">'[1]Table 4x'!#REF!</definedName>
    <definedName name="_RIV1f3e763fd4f644a48248169d1c0386f2" localSheetId="9" hidden="1">'[1]Table 4x'!#REF!</definedName>
    <definedName name="_RIV1f3e763fd4f644a48248169d1c0386f2" localSheetId="12" hidden="1">'[1]Table 4x'!#REF!</definedName>
    <definedName name="_RIV1f3e763fd4f644a48248169d1c0386f2" hidden="1">'[1]Table 4x'!#REF!</definedName>
    <definedName name="_RIV1f58b9ed60bc4b61a231751d048a3b7b" localSheetId="2" hidden="1">#REF!</definedName>
    <definedName name="_RIV1f58b9ed60bc4b61a231751d048a3b7b" localSheetId="7" hidden="1">#REF!</definedName>
    <definedName name="_RIV1f58b9ed60bc4b61a231751d048a3b7b" localSheetId="8" hidden="1">#REF!</definedName>
    <definedName name="_RIV1f58b9ed60bc4b61a231751d048a3b7b" localSheetId="9" hidden="1">#REF!</definedName>
    <definedName name="_RIV1f58b9ed60bc4b61a231751d048a3b7b" localSheetId="12" hidden="1">#REF!</definedName>
    <definedName name="_RIV1f58b9ed60bc4b61a231751d048a3b7b" hidden="1">#REF!</definedName>
    <definedName name="_RIV1f5a5033a45c4b4c9ce457e321c1f647" localSheetId="2" hidden="1">#REF!</definedName>
    <definedName name="_RIV1f5a5033a45c4b4c9ce457e321c1f647" localSheetId="7" hidden="1">#REF!</definedName>
    <definedName name="_RIV1f5a5033a45c4b4c9ce457e321c1f647" localSheetId="8" hidden="1">#REF!</definedName>
    <definedName name="_RIV1f5a5033a45c4b4c9ce457e321c1f647" localSheetId="9" hidden="1">#REF!</definedName>
    <definedName name="_RIV1f5a5033a45c4b4c9ce457e321c1f647" localSheetId="12" hidden="1">#REF!</definedName>
    <definedName name="_RIV1f5a5033a45c4b4c9ce457e321c1f647" hidden="1">#REF!</definedName>
    <definedName name="_RIV1f5e404fd633455c9f8579d265a2fe3d" localSheetId="2" hidden="1">#REF!</definedName>
    <definedName name="_RIV1f5e404fd633455c9f8579d265a2fe3d" localSheetId="3" hidden="1">#REF!</definedName>
    <definedName name="_RIV1f5e404fd633455c9f8579d265a2fe3d" localSheetId="7" hidden="1">#REF!</definedName>
    <definedName name="_RIV1f5e404fd633455c9f8579d265a2fe3d" localSheetId="8" hidden="1">#REF!</definedName>
    <definedName name="_RIV1f5e404fd633455c9f8579d265a2fe3d" localSheetId="9" hidden="1">#REF!</definedName>
    <definedName name="_RIV1f5e404fd633455c9f8579d265a2fe3d" localSheetId="12" hidden="1">#REF!</definedName>
    <definedName name="_RIV1f5e404fd633455c9f8579d265a2fe3d" hidden="1">#REF!</definedName>
    <definedName name="_RIV224111473d014f8bba35226f92a3e9e3" localSheetId="2" hidden="1">#REF!</definedName>
    <definedName name="_RIV224111473d014f8bba35226f92a3e9e3" localSheetId="3" hidden="1">#REF!</definedName>
    <definedName name="_RIV224111473d014f8bba35226f92a3e9e3" localSheetId="7" hidden="1">#REF!</definedName>
    <definedName name="_RIV224111473d014f8bba35226f92a3e9e3" localSheetId="8" hidden="1">#REF!</definedName>
    <definedName name="_RIV224111473d014f8bba35226f92a3e9e3" localSheetId="9" hidden="1">#REF!</definedName>
    <definedName name="_RIV224111473d014f8bba35226f92a3e9e3" localSheetId="12" hidden="1">#REF!</definedName>
    <definedName name="_RIV224111473d014f8bba35226f92a3e9e3" hidden="1">#REF!</definedName>
    <definedName name="_RIV237fc7479b994a1a91af6e12859db221" localSheetId="2" hidden="1">'[1]Table 5x'!#REF!</definedName>
    <definedName name="_RIV237fc7479b994a1a91af6e12859db221" localSheetId="3" hidden="1">'[1]Table 5x'!#REF!</definedName>
    <definedName name="_RIV237fc7479b994a1a91af6e12859db221" localSheetId="7" hidden="1">'[1]Table 5x'!#REF!</definedName>
    <definedName name="_RIV237fc7479b994a1a91af6e12859db221" localSheetId="8" hidden="1">'[1]Table 5x'!#REF!</definedName>
    <definedName name="_RIV237fc7479b994a1a91af6e12859db221" localSheetId="9" hidden="1">'[1]Table 5x'!#REF!</definedName>
    <definedName name="_RIV237fc7479b994a1a91af6e12859db221" localSheetId="12" hidden="1">'[1]Table 5x'!#REF!</definedName>
    <definedName name="_RIV237fc7479b994a1a91af6e12859db221" hidden="1">'[1]Table 5x'!#REF!</definedName>
    <definedName name="_RIV2580bc4d229f45269e2a82892520b139" localSheetId="2" hidden="1">#REF!</definedName>
    <definedName name="_RIV2580bc4d229f45269e2a82892520b139" localSheetId="3" hidden="1">#REF!</definedName>
    <definedName name="_RIV2580bc4d229f45269e2a82892520b139" localSheetId="7" hidden="1">#REF!</definedName>
    <definedName name="_RIV2580bc4d229f45269e2a82892520b139" localSheetId="8" hidden="1">#REF!</definedName>
    <definedName name="_RIV2580bc4d229f45269e2a82892520b139" localSheetId="9" hidden="1">#REF!</definedName>
    <definedName name="_RIV2580bc4d229f45269e2a82892520b139" localSheetId="12" hidden="1">#REF!</definedName>
    <definedName name="_RIV2580bc4d229f45269e2a82892520b139" hidden="1">#REF!</definedName>
    <definedName name="_RIV288b45c0400a41a3ba1d27038c692fbc" localSheetId="2" hidden="1">#REF!</definedName>
    <definedName name="_RIV288b45c0400a41a3ba1d27038c692fbc" localSheetId="3" hidden="1">#REF!</definedName>
    <definedName name="_RIV288b45c0400a41a3ba1d27038c692fbc" localSheetId="7" hidden="1">#REF!</definedName>
    <definedName name="_RIV288b45c0400a41a3ba1d27038c692fbc" localSheetId="8" hidden="1">#REF!</definedName>
    <definedName name="_RIV288b45c0400a41a3ba1d27038c692fbc" localSheetId="9" hidden="1">#REF!</definedName>
    <definedName name="_RIV288b45c0400a41a3ba1d27038c692fbc" localSheetId="12" hidden="1">#REF!</definedName>
    <definedName name="_RIV288b45c0400a41a3ba1d27038c692fbc" hidden="1">#REF!</definedName>
    <definedName name="_RIV29d3a268137845f8bae846e47541f892" localSheetId="2" hidden="1">#REF!</definedName>
    <definedName name="_RIV29d3a268137845f8bae846e47541f892" localSheetId="7" hidden="1">#REF!</definedName>
    <definedName name="_RIV29d3a268137845f8bae846e47541f892" localSheetId="8" hidden="1">#REF!</definedName>
    <definedName name="_RIV29d3a268137845f8bae846e47541f892" localSheetId="9" hidden="1">#REF!</definedName>
    <definedName name="_RIV29d3a268137845f8bae846e47541f892" localSheetId="12" hidden="1">#REF!</definedName>
    <definedName name="_RIV29d3a268137845f8bae846e47541f892" hidden="1">#REF!</definedName>
    <definedName name="_RIV2bf03603c3ee401a8e4042621fab861b" localSheetId="2" hidden="1">#REF!</definedName>
    <definedName name="_RIV2bf03603c3ee401a8e4042621fab861b" localSheetId="7" hidden="1">#REF!</definedName>
    <definedName name="_RIV2bf03603c3ee401a8e4042621fab861b" localSheetId="8" hidden="1">#REF!</definedName>
    <definedName name="_RIV2bf03603c3ee401a8e4042621fab861b" localSheetId="9" hidden="1">#REF!</definedName>
    <definedName name="_RIV2bf03603c3ee401a8e4042621fab861b" localSheetId="12" hidden="1">#REF!</definedName>
    <definedName name="_RIV2bf03603c3ee401a8e4042621fab861b" hidden="1">#REF!</definedName>
    <definedName name="_RIV2bf10642e3574f1782e899c0e686e8fb" hidden="1">'OV1'!$14:$14</definedName>
    <definedName name="_RIV2c7d5ef79bcd4c1d8a95a501cc00bb51" localSheetId="2" hidden="1">#REF!</definedName>
    <definedName name="_RIV2c7d5ef79bcd4c1d8a95a501cc00bb51" localSheetId="3" hidden="1">#REF!</definedName>
    <definedName name="_RIV2c7d5ef79bcd4c1d8a95a501cc00bb51" localSheetId="7" hidden="1">#REF!</definedName>
    <definedName name="_RIV2c7d5ef79bcd4c1d8a95a501cc00bb51" localSheetId="8" hidden="1">#REF!</definedName>
    <definedName name="_RIV2c7d5ef79bcd4c1d8a95a501cc00bb51" localSheetId="9" hidden="1">#REF!</definedName>
    <definedName name="_RIV2c7d5ef79bcd4c1d8a95a501cc00bb51" localSheetId="12" hidden="1">#REF!</definedName>
    <definedName name="_RIV2c7d5ef79bcd4c1d8a95a501cc00bb51" hidden="1">#REF!</definedName>
    <definedName name="_RIV2e2089d0000542b4b1ce261e76924c4d" localSheetId="2" hidden="1">#REF!</definedName>
    <definedName name="_RIV2e2089d0000542b4b1ce261e76924c4d" localSheetId="7" hidden="1">#REF!</definedName>
    <definedName name="_RIV2e2089d0000542b4b1ce261e76924c4d" localSheetId="8" hidden="1">#REF!</definedName>
    <definedName name="_RIV2e2089d0000542b4b1ce261e76924c4d" localSheetId="9" hidden="1">#REF!</definedName>
    <definedName name="_RIV2e2089d0000542b4b1ce261e76924c4d" localSheetId="12" hidden="1">#REF!</definedName>
    <definedName name="_RIV2e2089d0000542b4b1ce261e76924c4d" hidden="1">#REF!</definedName>
    <definedName name="_RIV2e6d6a65a63745c1b6609f099daf2dc3" localSheetId="2" hidden="1">#REF!</definedName>
    <definedName name="_RIV2e6d6a65a63745c1b6609f099daf2dc3" localSheetId="7" hidden="1">#REF!</definedName>
    <definedName name="_RIV2e6d6a65a63745c1b6609f099daf2dc3" localSheetId="8" hidden="1">#REF!</definedName>
    <definedName name="_RIV2e6d6a65a63745c1b6609f099daf2dc3" localSheetId="9" hidden="1">#REF!</definedName>
    <definedName name="_RIV2e6d6a65a63745c1b6609f099daf2dc3" localSheetId="12" hidden="1">#REF!</definedName>
    <definedName name="_RIV2e6d6a65a63745c1b6609f099daf2dc3" hidden="1">#REF!</definedName>
    <definedName name="_RIV31fefd7cebaa417bb8113e15385d61a4" localSheetId="2" hidden="1">'[1]Table 14Ax'!#REF!</definedName>
    <definedName name="_RIV31fefd7cebaa417bb8113e15385d61a4" localSheetId="3" hidden="1">'[1]Table 14Ax'!#REF!</definedName>
    <definedName name="_RIV31fefd7cebaa417bb8113e15385d61a4" localSheetId="7" hidden="1">'[1]Table 14Ax'!#REF!</definedName>
    <definedName name="_RIV31fefd7cebaa417bb8113e15385d61a4" localSheetId="8" hidden="1">'[1]Table 14Ax'!#REF!</definedName>
    <definedName name="_RIV31fefd7cebaa417bb8113e15385d61a4" localSheetId="9" hidden="1">'[1]Table 14Ax'!#REF!</definedName>
    <definedName name="_RIV31fefd7cebaa417bb8113e15385d61a4" localSheetId="12" hidden="1">'[1]Table 14Ax'!#REF!</definedName>
    <definedName name="_RIV31fefd7cebaa417bb8113e15385d61a4" hidden="1">'[1]Table 14Ax'!#REF!</definedName>
    <definedName name="_RIV3348febdce1e44abb5a230ac73554dd3" hidden="1">'OV1'!$19:$19</definedName>
    <definedName name="_RIV33a51f10448e423bbe649c8a51fd1329" localSheetId="2" hidden="1">'[1]Table 10x'!#REF!</definedName>
    <definedName name="_RIV33a51f10448e423bbe649c8a51fd1329" localSheetId="3" hidden="1">'[1]Table 10x'!#REF!</definedName>
    <definedName name="_RIV33a51f10448e423bbe649c8a51fd1329" localSheetId="7" hidden="1">'[1]Table 10x'!#REF!</definedName>
    <definedName name="_RIV33a51f10448e423bbe649c8a51fd1329" localSheetId="8" hidden="1">'[1]Table 10x'!#REF!</definedName>
    <definedName name="_RIV33a51f10448e423bbe649c8a51fd1329" localSheetId="9" hidden="1">'[1]Table 10x'!#REF!</definedName>
    <definedName name="_RIV33a51f10448e423bbe649c8a51fd1329" localSheetId="1" hidden="1">'[1]Table 10x'!#REF!</definedName>
    <definedName name="_RIV33a51f10448e423bbe649c8a51fd1329" localSheetId="12" hidden="1">'[1]Table 10x'!#REF!</definedName>
    <definedName name="_RIV33a51f10448e423bbe649c8a51fd1329" hidden="1">'[1]Table 10x'!#REF!</definedName>
    <definedName name="_RIV35427a1f1aa243b684e1c6187482b9bb" localSheetId="2" hidden="1">#REF!</definedName>
    <definedName name="_RIV35427a1f1aa243b684e1c6187482b9bb" localSheetId="7" hidden="1">#REF!</definedName>
    <definedName name="_RIV35427a1f1aa243b684e1c6187482b9bb" localSheetId="8" hidden="1">#REF!</definedName>
    <definedName name="_RIV35427a1f1aa243b684e1c6187482b9bb" localSheetId="9" hidden="1">#REF!</definedName>
    <definedName name="_RIV35427a1f1aa243b684e1c6187482b9bb" localSheetId="1" hidden="1">#REF!</definedName>
    <definedName name="_RIV35427a1f1aa243b684e1c6187482b9bb" localSheetId="12" hidden="1">#REF!</definedName>
    <definedName name="_RIV35427a1f1aa243b684e1c6187482b9bb" hidden="1">#REF!</definedName>
    <definedName name="_RIV36cebc4b49ce405e8a97005ab49b26a0" localSheetId="2" hidden="1">#REF!</definedName>
    <definedName name="_RIV36cebc4b49ce405e8a97005ab49b26a0" localSheetId="7" hidden="1">#REF!</definedName>
    <definedName name="_RIV36cebc4b49ce405e8a97005ab49b26a0" localSheetId="8" hidden="1">#REF!</definedName>
    <definedName name="_RIV36cebc4b49ce405e8a97005ab49b26a0" localSheetId="9" hidden="1">#REF!</definedName>
    <definedName name="_RIV36cebc4b49ce405e8a97005ab49b26a0" localSheetId="12" hidden="1">#REF!</definedName>
    <definedName name="_RIV36cebc4b49ce405e8a97005ab49b26a0" hidden="1">#REF!</definedName>
    <definedName name="_RIV3a1a3bcb3f3840068001f618f9f2880b" localSheetId="2" hidden="1">#REF!</definedName>
    <definedName name="_RIV3a1a3bcb3f3840068001f618f9f2880b" localSheetId="7" hidden="1">#REF!</definedName>
    <definedName name="_RIV3a1a3bcb3f3840068001f618f9f2880b" localSheetId="8" hidden="1">#REF!</definedName>
    <definedName name="_RIV3a1a3bcb3f3840068001f618f9f2880b" localSheetId="9" hidden="1">#REF!</definedName>
    <definedName name="_RIV3a1a3bcb3f3840068001f618f9f2880b" localSheetId="12" hidden="1">#REF!</definedName>
    <definedName name="_RIV3a1a3bcb3f3840068001f618f9f2880b" hidden="1">#REF!</definedName>
    <definedName name="_RIV3a6b3676084c42ceb6937b42f2875505" localSheetId="2" hidden="1">'[1]Table 8x'!#REF!</definedName>
    <definedName name="_RIV3a6b3676084c42ceb6937b42f2875505" localSheetId="3" hidden="1">'[1]Table 8x'!#REF!</definedName>
    <definedName name="_RIV3a6b3676084c42ceb6937b42f2875505" localSheetId="7" hidden="1">'[1]Table 8x'!#REF!</definedName>
    <definedName name="_RIV3a6b3676084c42ceb6937b42f2875505" localSheetId="8" hidden="1">'[1]Table 8x'!#REF!</definedName>
    <definedName name="_RIV3a6b3676084c42ceb6937b42f2875505" localSheetId="9" hidden="1">'[1]Table 8x'!#REF!</definedName>
    <definedName name="_RIV3a6b3676084c42ceb6937b42f2875505" localSheetId="12" hidden="1">'[1]Table 8x'!#REF!</definedName>
    <definedName name="_RIV3a6b3676084c42ceb6937b42f2875505" hidden="1">'[1]Table 8x'!#REF!</definedName>
    <definedName name="_RIV3b0a565870ef4f5ca700bcfaafc81db5" hidden="1">'OV1'!$15:$15</definedName>
    <definedName name="_RIV3c779e1b6fe74c54a730c45b64e800d2" hidden="1">'OV1'!$F:$F</definedName>
    <definedName name="_RIV3ca57c4bb587439f858fc916f2fce36c" localSheetId="2" hidden="1">#REF!</definedName>
    <definedName name="_RIV3ca57c4bb587439f858fc916f2fce36c" localSheetId="7" hidden="1">#REF!</definedName>
    <definedName name="_RIV3ca57c4bb587439f858fc916f2fce36c" localSheetId="8" hidden="1">#REF!</definedName>
    <definedName name="_RIV3ca57c4bb587439f858fc916f2fce36c" localSheetId="9" hidden="1">#REF!</definedName>
    <definedName name="_RIV3ca57c4bb587439f858fc916f2fce36c" localSheetId="12" hidden="1">#REF!</definedName>
    <definedName name="_RIV3ca57c4bb587439f858fc916f2fce36c" hidden="1">#REF!</definedName>
    <definedName name="_RIV3cca5596470f4da0a0ee67fb4146d86f" localSheetId="2" hidden="1">'[1]Table 14Ax'!#REF!</definedName>
    <definedName name="_RIV3cca5596470f4da0a0ee67fb4146d86f" localSheetId="3" hidden="1">'[1]Table 14Ax'!#REF!</definedName>
    <definedName name="_RIV3cca5596470f4da0a0ee67fb4146d86f" localSheetId="7" hidden="1">'[1]Table 14Ax'!#REF!</definedName>
    <definedName name="_RIV3cca5596470f4da0a0ee67fb4146d86f" localSheetId="8" hidden="1">'[1]Table 14Ax'!#REF!</definedName>
    <definedName name="_RIV3cca5596470f4da0a0ee67fb4146d86f" localSheetId="9" hidden="1">'[1]Table 14Ax'!#REF!</definedName>
    <definedName name="_RIV3cca5596470f4da0a0ee67fb4146d86f" localSheetId="12" hidden="1">'[1]Table 14Ax'!#REF!</definedName>
    <definedName name="_RIV3cca5596470f4da0a0ee67fb4146d86f" hidden="1">'[1]Table 14Ax'!#REF!</definedName>
    <definedName name="_RIV3d02bd49a89a48fd943a0d0072c74a8f" localSheetId="2" hidden="1">#REF!</definedName>
    <definedName name="_RIV3d02bd49a89a48fd943a0d0072c74a8f" localSheetId="7" hidden="1">#REF!</definedName>
    <definedName name="_RIV3d02bd49a89a48fd943a0d0072c74a8f" localSheetId="8" hidden="1">#REF!</definedName>
    <definedName name="_RIV3d02bd49a89a48fd943a0d0072c74a8f" localSheetId="9" hidden="1">#REF!</definedName>
    <definedName name="_RIV3d02bd49a89a48fd943a0d0072c74a8f" localSheetId="12" hidden="1">#REF!</definedName>
    <definedName name="_RIV3d02bd49a89a48fd943a0d0072c74a8f" hidden="1">#REF!</definedName>
    <definedName name="_RIV3d75b7a0042a4bb090359bffd03ad16e" localSheetId="2" hidden="1">#REF!</definedName>
    <definedName name="_RIV3d75b7a0042a4bb090359bffd03ad16e" localSheetId="7" hidden="1">#REF!</definedName>
    <definedName name="_RIV3d75b7a0042a4bb090359bffd03ad16e" localSheetId="8" hidden="1">#REF!</definedName>
    <definedName name="_RIV3d75b7a0042a4bb090359bffd03ad16e" localSheetId="9" hidden="1">#REF!</definedName>
    <definedName name="_RIV3d75b7a0042a4bb090359bffd03ad16e" localSheetId="12" hidden="1">#REF!</definedName>
    <definedName name="_RIV3d75b7a0042a4bb090359bffd03ad16e" hidden="1">#REF!</definedName>
    <definedName name="_RIV3f6179c5dc554abb986d26556ed32bac" localSheetId="2" hidden="1">#REF!</definedName>
    <definedName name="_RIV3f6179c5dc554abb986d26556ed32bac" localSheetId="7" hidden="1">#REF!</definedName>
    <definedName name="_RIV3f6179c5dc554abb986d26556ed32bac" localSheetId="8" hidden="1">#REF!</definedName>
    <definedName name="_RIV3f6179c5dc554abb986d26556ed32bac" localSheetId="9" hidden="1">#REF!</definedName>
    <definedName name="_RIV3f6179c5dc554abb986d26556ed32bac" localSheetId="12" hidden="1">#REF!</definedName>
    <definedName name="_RIV3f6179c5dc554abb986d26556ed32bac" hidden="1">#REF!</definedName>
    <definedName name="_RIV417bd932961d46acbf675bcac079cb77" localSheetId="2" hidden="1">#REF!</definedName>
    <definedName name="_RIV417bd932961d46acbf675bcac079cb77" localSheetId="7" hidden="1">#REF!</definedName>
    <definedName name="_RIV417bd932961d46acbf675bcac079cb77" localSheetId="8" hidden="1">#REF!</definedName>
    <definedName name="_RIV417bd932961d46acbf675bcac079cb77" localSheetId="9" hidden="1">#REF!</definedName>
    <definedName name="_RIV417bd932961d46acbf675bcac079cb77" localSheetId="12" hidden="1">#REF!</definedName>
    <definedName name="_RIV417bd932961d46acbf675bcac079cb77" hidden="1">#REF!</definedName>
    <definedName name="_RIV41cb815476a6454faef7085da85a804a" localSheetId="2" hidden="1">'[1]Table 14Ax'!#REF!</definedName>
    <definedName name="_RIV41cb815476a6454faef7085da85a804a" localSheetId="3" hidden="1">'[1]Table 14Ax'!#REF!</definedName>
    <definedName name="_RIV41cb815476a6454faef7085da85a804a" localSheetId="7" hidden="1">'[1]Table 14Ax'!#REF!</definedName>
    <definedName name="_RIV41cb815476a6454faef7085da85a804a" localSheetId="8" hidden="1">'[1]Table 14Ax'!#REF!</definedName>
    <definedName name="_RIV41cb815476a6454faef7085da85a804a" localSheetId="9" hidden="1">'[1]Table 14Ax'!#REF!</definedName>
    <definedName name="_RIV41cb815476a6454faef7085da85a804a" localSheetId="12" hidden="1">'[1]Table 14Ax'!#REF!</definedName>
    <definedName name="_RIV41cb815476a6454faef7085da85a804a" hidden="1">'[1]Table 14Ax'!#REF!</definedName>
    <definedName name="_RIV4322ada88ee4494aae6264241ddbc84d" localSheetId="2" hidden="1">#REF!</definedName>
    <definedName name="_RIV4322ada88ee4494aae6264241ddbc84d" localSheetId="7" hidden="1">#REF!</definedName>
    <definedName name="_RIV4322ada88ee4494aae6264241ddbc84d" localSheetId="8" hidden="1">#REF!</definedName>
    <definedName name="_RIV4322ada88ee4494aae6264241ddbc84d" localSheetId="9" hidden="1">#REF!</definedName>
    <definedName name="_RIV4322ada88ee4494aae6264241ddbc84d" localSheetId="12" hidden="1">#REF!</definedName>
    <definedName name="_RIV4322ada88ee4494aae6264241ddbc84d" hidden="1">#REF!</definedName>
    <definedName name="_RIV43ad33a281424e7c8223d4031b602b70" localSheetId="2" hidden="1">#REF!</definedName>
    <definedName name="_RIV43ad33a281424e7c8223d4031b602b70" localSheetId="7" hidden="1">#REF!</definedName>
    <definedName name="_RIV43ad33a281424e7c8223d4031b602b70" localSheetId="8" hidden="1">#REF!</definedName>
    <definedName name="_RIV43ad33a281424e7c8223d4031b602b70" localSheetId="9" hidden="1">#REF!</definedName>
    <definedName name="_RIV43ad33a281424e7c8223d4031b602b70" localSheetId="12" hidden="1">#REF!</definedName>
    <definedName name="_RIV43ad33a281424e7c8223d4031b602b70" hidden="1">#REF!</definedName>
    <definedName name="_RIV460bc8dae7f04164a5a13555648744da" localSheetId="2" hidden="1">#REF!</definedName>
    <definedName name="_RIV460bc8dae7f04164a5a13555648744da" localSheetId="7" hidden="1">#REF!</definedName>
    <definedName name="_RIV460bc8dae7f04164a5a13555648744da" localSheetId="8" hidden="1">#REF!</definedName>
    <definedName name="_RIV460bc8dae7f04164a5a13555648744da" localSheetId="9" hidden="1">#REF!</definedName>
    <definedName name="_RIV460bc8dae7f04164a5a13555648744da" localSheetId="12" hidden="1">#REF!</definedName>
    <definedName name="_RIV460bc8dae7f04164a5a13555648744da" hidden="1">#REF!</definedName>
    <definedName name="_RIV4a7bf470989349198985a61d88758ecc" localSheetId="2" hidden="1">#REF!</definedName>
    <definedName name="_RIV4a7bf470989349198985a61d88758ecc" localSheetId="3" hidden="1">#REF!</definedName>
    <definedName name="_RIV4a7bf470989349198985a61d88758ecc" localSheetId="7" hidden="1">#REF!</definedName>
    <definedName name="_RIV4a7bf470989349198985a61d88758ecc" localSheetId="8" hidden="1">#REF!</definedName>
    <definedName name="_RIV4a7bf470989349198985a61d88758ecc" localSheetId="9" hidden="1">#REF!</definedName>
    <definedName name="_RIV4a7bf470989349198985a61d88758ecc" localSheetId="12" hidden="1">#REF!</definedName>
    <definedName name="_RIV4a7bf470989349198985a61d88758ecc" hidden="1">#REF!</definedName>
    <definedName name="_RIV4bef798950eb4f55be06e2039c365248" localSheetId="2" hidden="1">#REF!</definedName>
    <definedName name="_RIV4bef798950eb4f55be06e2039c365248" localSheetId="7" hidden="1">#REF!</definedName>
    <definedName name="_RIV4bef798950eb4f55be06e2039c365248" localSheetId="8" hidden="1">#REF!</definedName>
    <definedName name="_RIV4bef798950eb4f55be06e2039c365248" localSheetId="9" hidden="1">#REF!</definedName>
    <definedName name="_RIV4bef798950eb4f55be06e2039c365248" localSheetId="12" hidden="1">#REF!</definedName>
    <definedName name="_RIV4bef798950eb4f55be06e2039c365248" hidden="1">#REF!</definedName>
    <definedName name="_RIV4df06300f0bd4828b2c563cbecae57ac" hidden="1">'OV1'!$18:$18</definedName>
    <definedName name="_RIV4ea8494224a546faa1eecdf85ead5469" localSheetId="2" hidden="1">'[1]Table 14Ax'!#REF!</definedName>
    <definedName name="_RIV4ea8494224a546faa1eecdf85ead5469" localSheetId="3" hidden="1">'[1]Table 14Ax'!#REF!</definedName>
    <definedName name="_RIV4ea8494224a546faa1eecdf85ead5469" localSheetId="7" hidden="1">'[1]Table 14Ax'!#REF!</definedName>
    <definedName name="_RIV4ea8494224a546faa1eecdf85ead5469" localSheetId="8" hidden="1">'[1]Table 14Ax'!#REF!</definedName>
    <definedName name="_RIV4ea8494224a546faa1eecdf85ead5469" localSheetId="9" hidden="1">'[1]Table 14Ax'!#REF!</definedName>
    <definedName name="_RIV4ea8494224a546faa1eecdf85ead5469" localSheetId="1" hidden="1">'[1]Table 14Ax'!#REF!</definedName>
    <definedName name="_RIV4ea8494224a546faa1eecdf85ead5469" localSheetId="12" hidden="1">'[1]Table 14Ax'!#REF!</definedName>
    <definedName name="_RIV4ea8494224a546faa1eecdf85ead5469" hidden="1">'[1]Table 14Ax'!#REF!</definedName>
    <definedName name="_RIV4ea9c45403cc4a168c440b39ac9fa37d" localSheetId="2" hidden="1">#REF!</definedName>
    <definedName name="_RIV4ea9c45403cc4a168c440b39ac9fa37d" localSheetId="7" hidden="1">#REF!</definedName>
    <definedName name="_RIV4ea9c45403cc4a168c440b39ac9fa37d" localSheetId="8" hidden="1">#REF!</definedName>
    <definedName name="_RIV4ea9c45403cc4a168c440b39ac9fa37d" localSheetId="9" hidden="1">#REF!</definedName>
    <definedName name="_RIV4ea9c45403cc4a168c440b39ac9fa37d" localSheetId="1" hidden="1">#REF!</definedName>
    <definedName name="_RIV4ea9c45403cc4a168c440b39ac9fa37d" localSheetId="12" hidden="1">#REF!</definedName>
    <definedName name="_RIV4ea9c45403cc4a168c440b39ac9fa37d" hidden="1">#REF!</definedName>
    <definedName name="_RIV4fbfc3491a724e40a3566568e332a971" hidden="1">'OV1'!$24:$24</definedName>
    <definedName name="_RIV55301f72bd2a48c8a82bb4a2bd9d6498" hidden="1">'OV1'!$D:$D</definedName>
    <definedName name="_RIV585375cc3179446ab5fb3a82fd51e32c" localSheetId="2" hidden="1">#REF!</definedName>
    <definedName name="_RIV585375cc3179446ab5fb3a82fd51e32c" localSheetId="7" hidden="1">#REF!</definedName>
    <definedName name="_RIV585375cc3179446ab5fb3a82fd51e32c" localSheetId="8" hidden="1">#REF!</definedName>
    <definedName name="_RIV585375cc3179446ab5fb3a82fd51e32c" localSheetId="9" hidden="1">#REF!</definedName>
    <definedName name="_RIV585375cc3179446ab5fb3a82fd51e32c" localSheetId="12" hidden="1">#REF!</definedName>
    <definedName name="_RIV585375cc3179446ab5fb3a82fd51e32c" hidden="1">#REF!</definedName>
    <definedName name="_RIV5a6cabdb29524a819962fbcf49bcbcd1" localSheetId="2" hidden="1">#REF!</definedName>
    <definedName name="_RIV5a6cabdb29524a819962fbcf49bcbcd1" localSheetId="7" hidden="1">#REF!</definedName>
    <definedName name="_RIV5a6cabdb29524a819962fbcf49bcbcd1" localSheetId="8" hidden="1">#REF!</definedName>
    <definedName name="_RIV5a6cabdb29524a819962fbcf49bcbcd1" localSheetId="9" hidden="1">#REF!</definedName>
    <definedName name="_RIV5a6cabdb29524a819962fbcf49bcbcd1" localSheetId="12" hidden="1">#REF!</definedName>
    <definedName name="_RIV5a6cabdb29524a819962fbcf49bcbcd1" hidden="1">#REF!</definedName>
    <definedName name="_RIV5b93c46e3c184245b343abbd6ccad3dc" localSheetId="2" hidden="1">'[1]Table 5x'!#REF!</definedName>
    <definedName name="_RIV5b93c46e3c184245b343abbd6ccad3dc" localSheetId="3" hidden="1">'[1]Table 5x'!#REF!</definedName>
    <definedName name="_RIV5b93c46e3c184245b343abbd6ccad3dc" localSheetId="7" hidden="1">'[1]Table 5x'!#REF!</definedName>
    <definedName name="_RIV5b93c46e3c184245b343abbd6ccad3dc" localSheetId="8" hidden="1">'[1]Table 5x'!#REF!</definedName>
    <definedName name="_RIV5b93c46e3c184245b343abbd6ccad3dc" localSheetId="9" hidden="1">'[1]Table 5x'!#REF!</definedName>
    <definedName name="_RIV5b93c46e3c184245b343abbd6ccad3dc" localSheetId="12" hidden="1">'[1]Table 5x'!#REF!</definedName>
    <definedName name="_RIV5b93c46e3c184245b343abbd6ccad3dc" hidden="1">'[1]Table 5x'!#REF!</definedName>
    <definedName name="_RIV5bb5c592b05443ac8ea1b6bf4f92b946" localSheetId="2" hidden="1">#REF!</definedName>
    <definedName name="_RIV5bb5c592b05443ac8ea1b6bf4f92b946" localSheetId="3" hidden="1">#REF!</definedName>
    <definedName name="_RIV5bb5c592b05443ac8ea1b6bf4f92b946" localSheetId="7" hidden="1">#REF!</definedName>
    <definedName name="_RIV5bb5c592b05443ac8ea1b6bf4f92b946" localSheetId="8" hidden="1">#REF!</definedName>
    <definedName name="_RIV5bb5c592b05443ac8ea1b6bf4f92b946" localSheetId="9" hidden="1">#REF!</definedName>
    <definedName name="_RIV5bb5c592b05443ac8ea1b6bf4f92b946" localSheetId="12" hidden="1">#REF!</definedName>
    <definedName name="_RIV5bb5c592b05443ac8ea1b6bf4f92b946" hidden="1">#REF!</definedName>
    <definedName name="_RIV5efdbe0b5edb46769188b0952d0db209" localSheetId="2" hidden="1">#REF!</definedName>
    <definedName name="_RIV5efdbe0b5edb46769188b0952d0db209" localSheetId="7" hidden="1">#REF!</definedName>
    <definedName name="_RIV5efdbe0b5edb46769188b0952d0db209" localSheetId="8" hidden="1">#REF!</definedName>
    <definedName name="_RIV5efdbe0b5edb46769188b0952d0db209" localSheetId="9" hidden="1">#REF!</definedName>
    <definedName name="_RIV5efdbe0b5edb46769188b0952d0db209" localSheetId="12" hidden="1">#REF!</definedName>
    <definedName name="_RIV5efdbe0b5edb46769188b0952d0db209" hidden="1">#REF!</definedName>
    <definedName name="_RIV604b86ad5f334f27917a886951505b13" localSheetId="2" hidden="1">#REF!</definedName>
    <definedName name="_RIV604b86ad5f334f27917a886951505b13" localSheetId="3" hidden="1">#REF!</definedName>
    <definedName name="_RIV604b86ad5f334f27917a886951505b13" localSheetId="7" hidden="1">#REF!</definedName>
    <definedName name="_RIV604b86ad5f334f27917a886951505b13" localSheetId="8" hidden="1">#REF!</definedName>
    <definedName name="_RIV604b86ad5f334f27917a886951505b13" localSheetId="9" hidden="1">#REF!</definedName>
    <definedName name="_RIV604b86ad5f334f27917a886951505b13" localSheetId="12" hidden="1">#REF!</definedName>
    <definedName name="_RIV604b86ad5f334f27917a886951505b13" hidden="1">#REF!</definedName>
    <definedName name="_RIV60d25682410e41dcaf47133bbae64ac4" localSheetId="2" hidden="1">#REF!</definedName>
    <definedName name="_RIV60d25682410e41dcaf47133bbae64ac4" localSheetId="7" hidden="1">#REF!</definedName>
    <definedName name="_RIV60d25682410e41dcaf47133bbae64ac4" localSheetId="8" hidden="1">#REF!</definedName>
    <definedName name="_RIV60d25682410e41dcaf47133bbae64ac4" localSheetId="9" hidden="1">#REF!</definedName>
    <definedName name="_RIV60d25682410e41dcaf47133bbae64ac4" localSheetId="12" hidden="1">#REF!</definedName>
    <definedName name="_RIV60d25682410e41dcaf47133bbae64ac4" hidden="1">#REF!</definedName>
    <definedName name="_RIV622af8c5a9fb485cba5150b98305683d" hidden="1">'OV1'!$35:$35</definedName>
    <definedName name="_RIV623bc1123f8049e49614fc7625fb64ed" localSheetId="2" hidden="1">#REF!</definedName>
    <definedName name="_RIV623bc1123f8049e49614fc7625fb64ed" localSheetId="7" hidden="1">#REF!</definedName>
    <definedName name="_RIV623bc1123f8049e49614fc7625fb64ed" localSheetId="8" hidden="1">#REF!</definedName>
    <definedName name="_RIV623bc1123f8049e49614fc7625fb64ed" localSheetId="9" hidden="1">#REF!</definedName>
    <definedName name="_RIV623bc1123f8049e49614fc7625fb64ed" localSheetId="1" hidden="1">#REF!</definedName>
    <definedName name="_RIV623bc1123f8049e49614fc7625fb64ed" localSheetId="12" hidden="1">#REF!</definedName>
    <definedName name="_RIV623bc1123f8049e49614fc7625fb64ed" hidden="1">#REF!</definedName>
    <definedName name="_RIV6317aa75b17f4b779956c1da29da0662" localSheetId="2" hidden="1">#REF!</definedName>
    <definedName name="_RIV6317aa75b17f4b779956c1da29da0662" localSheetId="7" hidden="1">#REF!</definedName>
    <definedName name="_RIV6317aa75b17f4b779956c1da29da0662" localSheetId="8" hidden="1">#REF!</definedName>
    <definedName name="_RIV6317aa75b17f4b779956c1da29da0662" localSheetId="9" hidden="1">#REF!</definedName>
    <definedName name="_RIV6317aa75b17f4b779956c1da29da0662" localSheetId="12" hidden="1">#REF!</definedName>
    <definedName name="_RIV6317aa75b17f4b779956c1da29da0662" hidden="1">#REF!</definedName>
    <definedName name="_RIV6335f3d3fae24eec9b5cb5ab5477c3c7" localSheetId="2" hidden="1">#REF!</definedName>
    <definedName name="_RIV6335f3d3fae24eec9b5cb5ab5477c3c7" localSheetId="3" hidden="1">#REF!</definedName>
    <definedName name="_RIV6335f3d3fae24eec9b5cb5ab5477c3c7" localSheetId="7" hidden="1">#REF!</definedName>
    <definedName name="_RIV6335f3d3fae24eec9b5cb5ab5477c3c7" localSheetId="8" hidden="1">#REF!</definedName>
    <definedName name="_RIV6335f3d3fae24eec9b5cb5ab5477c3c7" localSheetId="9" hidden="1">#REF!</definedName>
    <definedName name="_RIV6335f3d3fae24eec9b5cb5ab5477c3c7" localSheetId="12" hidden="1">#REF!</definedName>
    <definedName name="_RIV6335f3d3fae24eec9b5cb5ab5477c3c7" hidden="1">#REF!</definedName>
    <definedName name="_RIV6405f4876e3344e09204bb61cce669e5" hidden="1">'OV1'!$25:$25</definedName>
    <definedName name="_RIV65b2e38d5c6342f7b636c51a1b3128af" localSheetId="2" hidden="1">#REF!</definedName>
    <definedName name="_RIV65b2e38d5c6342f7b636c51a1b3128af" localSheetId="7" hidden="1">#REF!</definedName>
    <definedName name="_RIV65b2e38d5c6342f7b636c51a1b3128af" localSheetId="8" hidden="1">#REF!</definedName>
    <definedName name="_RIV65b2e38d5c6342f7b636c51a1b3128af" localSheetId="9" hidden="1">#REF!</definedName>
    <definedName name="_RIV65b2e38d5c6342f7b636c51a1b3128af" localSheetId="1" hidden="1">#REF!</definedName>
    <definedName name="_RIV65b2e38d5c6342f7b636c51a1b3128af" localSheetId="12" hidden="1">#REF!</definedName>
    <definedName name="_RIV65b2e38d5c6342f7b636c51a1b3128af" hidden="1">#REF!</definedName>
    <definedName name="_RIV65ba907343004ef88813cda8632b6aea" localSheetId="2" hidden="1">#REF!</definedName>
    <definedName name="_RIV65ba907343004ef88813cda8632b6aea" localSheetId="3" hidden="1">#REF!</definedName>
    <definedName name="_RIV65ba907343004ef88813cda8632b6aea" localSheetId="7" hidden="1">#REF!</definedName>
    <definedName name="_RIV65ba907343004ef88813cda8632b6aea" localSheetId="8" hidden="1">#REF!</definedName>
    <definedName name="_RIV65ba907343004ef88813cda8632b6aea" localSheetId="9" hidden="1">#REF!</definedName>
    <definedName name="_RIV65ba907343004ef88813cda8632b6aea" localSheetId="12" hidden="1">#REF!</definedName>
    <definedName name="_RIV65ba907343004ef88813cda8632b6aea" hidden="1">#REF!</definedName>
    <definedName name="_RIV66e645cac11e46ab83797cd74dd2a21e" localSheetId="2" hidden="1">#REF!</definedName>
    <definedName name="_RIV66e645cac11e46ab83797cd74dd2a21e" localSheetId="7" hidden="1">#REF!</definedName>
    <definedName name="_RIV66e645cac11e46ab83797cd74dd2a21e" localSheetId="8" hidden="1">#REF!</definedName>
    <definedName name="_RIV66e645cac11e46ab83797cd74dd2a21e" localSheetId="9" hidden="1">#REF!</definedName>
    <definedName name="_RIV66e645cac11e46ab83797cd74dd2a21e" localSheetId="12" hidden="1">#REF!</definedName>
    <definedName name="_RIV66e645cac11e46ab83797cd74dd2a21e" hidden="1">#REF!</definedName>
    <definedName name="_RIV679a38fa4eb24522836153a66db94f69" localSheetId="2" hidden="1">#REF!</definedName>
    <definedName name="_RIV679a38fa4eb24522836153a66db94f69" localSheetId="3" hidden="1">#REF!</definedName>
    <definedName name="_RIV679a38fa4eb24522836153a66db94f69" localSheetId="7" hidden="1">#REF!</definedName>
    <definedName name="_RIV679a38fa4eb24522836153a66db94f69" localSheetId="8" hidden="1">#REF!</definedName>
    <definedName name="_RIV679a38fa4eb24522836153a66db94f69" localSheetId="9" hidden="1">#REF!</definedName>
    <definedName name="_RIV679a38fa4eb24522836153a66db94f69" localSheetId="12" hidden="1">#REF!</definedName>
    <definedName name="_RIV679a38fa4eb24522836153a66db94f69" hidden="1">#REF!</definedName>
    <definedName name="_RIV6a11a9ff8608441089729a546468c392" hidden="1">'OV1'!$31:$31</definedName>
    <definedName name="_RIV6d4ec4064ae64112940ebf5df8865940" hidden="1">'OV1'!$A:$A</definedName>
    <definedName name="_RIV6f19605657bf411fb6e82c32f7bbe110" localSheetId="2" hidden="1">'[1]Table 27x'!#REF!</definedName>
    <definedName name="_RIV6f19605657bf411fb6e82c32f7bbe110" localSheetId="3" hidden="1">'[1]Table 27x'!#REF!</definedName>
    <definedName name="_RIV6f19605657bf411fb6e82c32f7bbe110" localSheetId="7" hidden="1">'[1]Table 27x'!#REF!</definedName>
    <definedName name="_RIV6f19605657bf411fb6e82c32f7bbe110" localSheetId="8" hidden="1">'[1]Table 27x'!#REF!</definedName>
    <definedName name="_RIV6f19605657bf411fb6e82c32f7bbe110" localSheetId="9" hidden="1">'[1]Table 27x'!#REF!</definedName>
    <definedName name="_RIV6f19605657bf411fb6e82c32f7bbe110" localSheetId="12" hidden="1">'[1]Table 27x'!#REF!</definedName>
    <definedName name="_RIV6f19605657bf411fb6e82c32f7bbe110" hidden="1">'[1]Table 27x'!#REF!</definedName>
    <definedName name="_RIV6f849bf9998641b6a0f748e984f703d1" hidden="1">'OV1'!$22:$22</definedName>
    <definedName name="_RIV7049b971625a4192ba6e522313fcc476" localSheetId="2" hidden="1">#REF!</definedName>
    <definedName name="_RIV7049b971625a4192ba6e522313fcc476" localSheetId="7" hidden="1">#REF!</definedName>
    <definedName name="_RIV7049b971625a4192ba6e522313fcc476" localSheetId="8" hidden="1">#REF!</definedName>
    <definedName name="_RIV7049b971625a4192ba6e522313fcc476" localSheetId="9" hidden="1">#REF!</definedName>
    <definedName name="_RIV7049b971625a4192ba6e522313fcc476" localSheetId="1" hidden="1">#REF!</definedName>
    <definedName name="_RIV7049b971625a4192ba6e522313fcc476" localSheetId="12" hidden="1">#REF!</definedName>
    <definedName name="_RIV7049b971625a4192ba6e522313fcc476" hidden="1">#REF!</definedName>
    <definedName name="_RIV705c9283b5ba47f4a25bafc64ac0eea0" localSheetId="2" hidden="1">#REF!</definedName>
    <definedName name="_RIV705c9283b5ba47f4a25bafc64ac0eea0" localSheetId="7" hidden="1">#REF!</definedName>
    <definedName name="_RIV705c9283b5ba47f4a25bafc64ac0eea0" localSheetId="8" hidden="1">#REF!</definedName>
    <definedName name="_RIV705c9283b5ba47f4a25bafc64ac0eea0" localSheetId="9" hidden="1">#REF!</definedName>
    <definedName name="_RIV705c9283b5ba47f4a25bafc64ac0eea0" localSheetId="12" hidden="1">#REF!</definedName>
    <definedName name="_RIV705c9283b5ba47f4a25bafc64ac0eea0" hidden="1">#REF!</definedName>
    <definedName name="_RIV70f14317f9c1409dba824a3a104b2051" localSheetId="2" hidden="1">#REF!</definedName>
    <definedName name="_RIV70f14317f9c1409dba824a3a104b2051" localSheetId="7" hidden="1">#REF!</definedName>
    <definedName name="_RIV70f14317f9c1409dba824a3a104b2051" localSheetId="8" hidden="1">#REF!</definedName>
    <definedName name="_RIV70f14317f9c1409dba824a3a104b2051" localSheetId="9" hidden="1">#REF!</definedName>
    <definedName name="_RIV70f14317f9c1409dba824a3a104b2051" localSheetId="12" hidden="1">#REF!</definedName>
    <definedName name="_RIV70f14317f9c1409dba824a3a104b2051" hidden="1">#REF!</definedName>
    <definedName name="_RIV720f7cc5b8cf41d3aceb3c1fae7e3b4a" hidden="1">'OV1'!$33:$33</definedName>
    <definedName name="_RIV72944f2f7d2d41e6893f38ace05acb85" localSheetId="2" hidden="1">#REF!</definedName>
    <definedName name="_RIV72944f2f7d2d41e6893f38ace05acb85" localSheetId="7" hidden="1">#REF!</definedName>
    <definedName name="_RIV72944f2f7d2d41e6893f38ace05acb85" localSheetId="8" hidden="1">#REF!</definedName>
    <definedName name="_RIV72944f2f7d2d41e6893f38ace05acb85" localSheetId="9" hidden="1">#REF!</definedName>
    <definedName name="_RIV72944f2f7d2d41e6893f38ace05acb85" localSheetId="1" hidden="1">#REF!</definedName>
    <definedName name="_RIV72944f2f7d2d41e6893f38ace05acb85" localSheetId="12" hidden="1">#REF!</definedName>
    <definedName name="_RIV72944f2f7d2d41e6893f38ace05acb85" hidden="1">#REF!</definedName>
    <definedName name="_RIV7358e93b82894fd68dfcee2d6c992b3e" localSheetId="2" hidden="1">#REF!</definedName>
    <definedName name="_RIV7358e93b82894fd68dfcee2d6c992b3e" localSheetId="3" hidden="1">#REF!</definedName>
    <definedName name="_RIV7358e93b82894fd68dfcee2d6c992b3e" localSheetId="7" hidden="1">#REF!</definedName>
    <definedName name="_RIV7358e93b82894fd68dfcee2d6c992b3e" localSheetId="8" hidden="1">#REF!</definedName>
    <definedName name="_RIV7358e93b82894fd68dfcee2d6c992b3e" localSheetId="9" hidden="1">#REF!</definedName>
    <definedName name="_RIV7358e93b82894fd68dfcee2d6c992b3e" localSheetId="12" hidden="1">#REF!</definedName>
    <definedName name="_RIV7358e93b82894fd68dfcee2d6c992b3e" hidden="1">#REF!</definedName>
    <definedName name="_RIV741b3776f005450bbf08d4262381cd95" localSheetId="2" hidden="1">#REF!</definedName>
    <definedName name="_RIV741b3776f005450bbf08d4262381cd95" localSheetId="7" hidden="1">#REF!</definedName>
    <definedName name="_RIV741b3776f005450bbf08d4262381cd95" localSheetId="8" hidden="1">#REF!</definedName>
    <definedName name="_RIV741b3776f005450bbf08d4262381cd95" localSheetId="9" hidden="1">#REF!</definedName>
    <definedName name="_RIV741b3776f005450bbf08d4262381cd95" localSheetId="12" hidden="1">#REF!</definedName>
    <definedName name="_RIV741b3776f005450bbf08d4262381cd95" hidden="1">#REF!</definedName>
    <definedName name="_RIV7573b41d24374172a7c3b37fc981c800" hidden="1">'OV1'!$17:$17</definedName>
    <definedName name="_RIV75b55cf1617d4038b8ac0a2ebb0ac6a4" hidden="1">'OV1'!$11:$11</definedName>
    <definedName name="_RIV75ba5101860d46ec9b22688e8459180a" localSheetId="2" hidden="1">'[1]Table 12x'!#REF!</definedName>
    <definedName name="_RIV75ba5101860d46ec9b22688e8459180a" localSheetId="3" hidden="1">'[1]Table 12x'!#REF!</definedName>
    <definedName name="_RIV75ba5101860d46ec9b22688e8459180a" localSheetId="7" hidden="1">'[1]Table 12x'!#REF!</definedName>
    <definedName name="_RIV75ba5101860d46ec9b22688e8459180a" localSheetId="8" hidden="1">'[1]Table 12x'!#REF!</definedName>
    <definedName name="_RIV75ba5101860d46ec9b22688e8459180a" localSheetId="9" hidden="1">'[1]Table 12x'!#REF!</definedName>
    <definedName name="_RIV75ba5101860d46ec9b22688e8459180a" localSheetId="1" hidden="1">'[1]Table 12x'!#REF!</definedName>
    <definedName name="_RIV75ba5101860d46ec9b22688e8459180a" localSheetId="12" hidden="1">'[1]Table 12x'!#REF!</definedName>
    <definedName name="_RIV75ba5101860d46ec9b22688e8459180a" hidden="1">'[1]Table 12x'!#REF!</definedName>
    <definedName name="_RIV7a7882a1f3df46aa8144ec3c6db7f116" localSheetId="2" hidden="1">#REF!</definedName>
    <definedName name="_RIV7a7882a1f3df46aa8144ec3c6db7f116" localSheetId="3" hidden="1">#REF!</definedName>
    <definedName name="_RIV7a7882a1f3df46aa8144ec3c6db7f116" localSheetId="7" hidden="1">#REF!</definedName>
    <definedName name="_RIV7a7882a1f3df46aa8144ec3c6db7f116" localSheetId="8" hidden="1">#REF!</definedName>
    <definedName name="_RIV7a7882a1f3df46aa8144ec3c6db7f116" localSheetId="9" hidden="1">#REF!</definedName>
    <definedName name="_RIV7a7882a1f3df46aa8144ec3c6db7f116" localSheetId="12" hidden="1">#REF!</definedName>
    <definedName name="_RIV7a7882a1f3df46aa8144ec3c6db7f116" hidden="1">#REF!</definedName>
    <definedName name="_RIV7f8f7e12ddef467580bd161f00953455" localSheetId="2" hidden="1">#REF!</definedName>
    <definedName name="_RIV7f8f7e12ddef467580bd161f00953455" localSheetId="7" hidden="1">#REF!</definedName>
    <definedName name="_RIV7f8f7e12ddef467580bd161f00953455" localSheetId="8" hidden="1">#REF!</definedName>
    <definedName name="_RIV7f8f7e12ddef467580bd161f00953455" localSheetId="9" hidden="1">#REF!</definedName>
    <definedName name="_RIV7f8f7e12ddef467580bd161f00953455" localSheetId="12" hidden="1">#REF!</definedName>
    <definedName name="_RIV7f8f7e12ddef467580bd161f00953455" hidden="1">#REF!</definedName>
    <definedName name="_RIV825d8ba28c32459aa9c26d805ff9ab29" hidden="1">'OV1'!$21:$21</definedName>
    <definedName name="_RIV82b043e622fa4123bc323ffb8672aef3" hidden="1">'OV1'!$30:$30</definedName>
    <definedName name="_RIV832198ec93b341fea4de5b2e63a3213a" localSheetId="2" hidden="1">#REF!</definedName>
    <definedName name="_RIV832198ec93b341fea4de5b2e63a3213a" localSheetId="7" hidden="1">#REF!</definedName>
    <definedName name="_RIV832198ec93b341fea4de5b2e63a3213a" localSheetId="8" hidden="1">#REF!</definedName>
    <definedName name="_RIV832198ec93b341fea4de5b2e63a3213a" localSheetId="9" hidden="1">#REF!</definedName>
    <definedName name="_RIV832198ec93b341fea4de5b2e63a3213a" localSheetId="1" hidden="1">#REF!</definedName>
    <definedName name="_RIV832198ec93b341fea4de5b2e63a3213a" localSheetId="12" hidden="1">#REF!</definedName>
    <definedName name="_RIV832198ec93b341fea4de5b2e63a3213a" hidden="1">#REF!</definedName>
    <definedName name="_RIV854c7d89b08f4384aac68c18dcf8a243" localSheetId="2" hidden="1">#REF!</definedName>
    <definedName name="_RIV854c7d89b08f4384aac68c18dcf8a243" localSheetId="7" hidden="1">#REF!</definedName>
    <definedName name="_RIV854c7d89b08f4384aac68c18dcf8a243" localSheetId="8" hidden="1">#REF!</definedName>
    <definedName name="_RIV854c7d89b08f4384aac68c18dcf8a243" localSheetId="9" hidden="1">#REF!</definedName>
    <definedName name="_RIV854c7d89b08f4384aac68c18dcf8a243" localSheetId="12" hidden="1">#REF!</definedName>
    <definedName name="_RIV854c7d89b08f4384aac68c18dcf8a243" hidden="1">#REF!</definedName>
    <definedName name="_RIV8683ef6d60f34350b4b92514486834d7" localSheetId="2" hidden="1">'[1]Table 14Ax'!#REF!</definedName>
    <definedName name="_RIV8683ef6d60f34350b4b92514486834d7" localSheetId="3" hidden="1">'[1]Table 14Ax'!#REF!</definedName>
    <definedName name="_RIV8683ef6d60f34350b4b92514486834d7" localSheetId="7" hidden="1">'[1]Table 14Ax'!#REF!</definedName>
    <definedName name="_RIV8683ef6d60f34350b4b92514486834d7" localSheetId="8" hidden="1">'[1]Table 14Ax'!#REF!</definedName>
    <definedName name="_RIV8683ef6d60f34350b4b92514486834d7" localSheetId="9" hidden="1">'[1]Table 14Ax'!#REF!</definedName>
    <definedName name="_RIV8683ef6d60f34350b4b92514486834d7" localSheetId="12" hidden="1">'[1]Table 14Ax'!#REF!</definedName>
    <definedName name="_RIV8683ef6d60f34350b4b92514486834d7" hidden="1">'[1]Table 14Ax'!#REF!</definedName>
    <definedName name="_RIV86f69e0b5da84ab9a3a3ede08906466a" localSheetId="2" hidden="1">#REF!</definedName>
    <definedName name="_RIV86f69e0b5da84ab9a3a3ede08906466a" localSheetId="7" hidden="1">#REF!</definedName>
    <definedName name="_RIV86f69e0b5da84ab9a3a3ede08906466a" localSheetId="8" hidden="1">#REF!</definedName>
    <definedName name="_RIV86f69e0b5da84ab9a3a3ede08906466a" localSheetId="9" hidden="1">#REF!</definedName>
    <definedName name="_RIV86f69e0b5da84ab9a3a3ede08906466a" localSheetId="12" hidden="1">#REF!</definedName>
    <definedName name="_RIV86f69e0b5da84ab9a3a3ede08906466a" hidden="1">#REF!</definedName>
    <definedName name="_RIV87da299370ab46e49601ea2d3a91b29c" localSheetId="2" hidden="1">'[1]Table 14Ax'!#REF!</definedName>
    <definedName name="_RIV87da299370ab46e49601ea2d3a91b29c" localSheetId="3" hidden="1">'[1]Table 14Ax'!#REF!</definedName>
    <definedName name="_RIV87da299370ab46e49601ea2d3a91b29c" localSheetId="7" hidden="1">'[1]Table 14Ax'!#REF!</definedName>
    <definedName name="_RIV87da299370ab46e49601ea2d3a91b29c" localSheetId="8" hidden="1">'[1]Table 14Ax'!#REF!</definedName>
    <definedName name="_RIV87da299370ab46e49601ea2d3a91b29c" localSheetId="9" hidden="1">'[1]Table 14Ax'!#REF!</definedName>
    <definedName name="_RIV87da299370ab46e49601ea2d3a91b29c" localSheetId="12" hidden="1">'[1]Table 14Ax'!#REF!</definedName>
    <definedName name="_RIV87da299370ab46e49601ea2d3a91b29c" hidden="1">'[1]Table 14Ax'!#REF!</definedName>
    <definedName name="_RIV889cceaf8d2b4d0bbbc3df9420e0ac29" hidden="1">'OV1'!$E:$E</definedName>
    <definedName name="_RIV88a71177a0b14fbfa096a15b548116c0" localSheetId="2" hidden="1">#REF!</definedName>
    <definedName name="_RIV88a71177a0b14fbfa096a15b548116c0" localSheetId="7" hidden="1">#REF!</definedName>
    <definedName name="_RIV88a71177a0b14fbfa096a15b548116c0" localSheetId="8" hidden="1">#REF!</definedName>
    <definedName name="_RIV88a71177a0b14fbfa096a15b548116c0" localSheetId="9" hidden="1">#REF!</definedName>
    <definedName name="_RIV88a71177a0b14fbfa096a15b548116c0" localSheetId="12" hidden="1">#REF!</definedName>
    <definedName name="_RIV88a71177a0b14fbfa096a15b548116c0" hidden="1">#REF!</definedName>
    <definedName name="_RIV8a25aa9093bd4e998dcf383d68daa06f" localSheetId="2" hidden="1">'[1]Table 14Bx'!#REF!</definedName>
    <definedName name="_RIV8a25aa9093bd4e998dcf383d68daa06f" localSheetId="3" hidden="1">'[1]Table 14Bx'!#REF!</definedName>
    <definedName name="_RIV8a25aa9093bd4e998dcf383d68daa06f" localSheetId="7" hidden="1">'[1]Table 14Bx'!#REF!</definedName>
    <definedName name="_RIV8a25aa9093bd4e998dcf383d68daa06f" localSheetId="8" hidden="1">'[1]Table 14Bx'!#REF!</definedName>
    <definedName name="_RIV8a25aa9093bd4e998dcf383d68daa06f" localSheetId="9" hidden="1">'[1]Table 14Bx'!#REF!</definedName>
    <definedName name="_RIV8a25aa9093bd4e998dcf383d68daa06f" localSheetId="12" hidden="1">'[1]Table 14Bx'!#REF!</definedName>
    <definedName name="_RIV8a25aa9093bd4e998dcf383d68daa06f" hidden="1">'[1]Table 14Bx'!#REF!</definedName>
    <definedName name="_RIV8badf5e8c44046d3a6f358c06cb1ca22" hidden="1">'OV1'!$29:$29</definedName>
    <definedName name="_RIV8bc898884c55474dbbd61feece5d49f7" localSheetId="2" hidden="1">#REF!</definedName>
    <definedName name="_RIV8bc898884c55474dbbd61feece5d49f7" localSheetId="7" hidden="1">#REF!</definedName>
    <definedName name="_RIV8bc898884c55474dbbd61feece5d49f7" localSheetId="8" hidden="1">#REF!</definedName>
    <definedName name="_RIV8bc898884c55474dbbd61feece5d49f7" localSheetId="9" hidden="1">#REF!</definedName>
    <definedName name="_RIV8bc898884c55474dbbd61feece5d49f7" localSheetId="1" hidden="1">#REF!</definedName>
    <definedName name="_RIV8bc898884c55474dbbd61feece5d49f7" localSheetId="12" hidden="1">#REF!</definedName>
    <definedName name="_RIV8bc898884c55474dbbd61feece5d49f7" hidden="1">#REF!</definedName>
    <definedName name="_RIV8c0d3a6fbdc94b35b5cb18f87eb2c915" hidden="1">'OV1'!$37:$37</definedName>
    <definedName name="_RIV8c3b916f89ae4564b667d07a640f4a78" localSheetId="2" hidden="1">'[1]Table 18x'!#REF!</definedName>
    <definedName name="_RIV8c3b916f89ae4564b667d07a640f4a78" localSheetId="3" hidden="1">'[1]Table 18x'!#REF!</definedName>
    <definedName name="_RIV8c3b916f89ae4564b667d07a640f4a78" localSheetId="7" hidden="1">'[1]Table 18x'!#REF!</definedName>
    <definedName name="_RIV8c3b916f89ae4564b667d07a640f4a78" localSheetId="8" hidden="1">'[1]Table 18x'!#REF!</definedName>
    <definedName name="_RIV8c3b916f89ae4564b667d07a640f4a78" localSheetId="9" hidden="1">'[1]Table 18x'!#REF!</definedName>
    <definedName name="_RIV8c3b916f89ae4564b667d07a640f4a78" localSheetId="1" hidden="1">'[1]Table 18x'!#REF!</definedName>
    <definedName name="_RIV8c3b916f89ae4564b667d07a640f4a78" localSheetId="12" hidden="1">'[1]Table 18x'!#REF!</definedName>
    <definedName name="_RIV8c3b916f89ae4564b667d07a640f4a78" hidden="1">'[1]Table 18x'!#REF!</definedName>
    <definedName name="_RIV8c94ea4777f14cf9a7f94e4288852ac1" localSheetId="2" hidden="1">#REF!</definedName>
    <definedName name="_RIV8c94ea4777f14cf9a7f94e4288852ac1" localSheetId="7" hidden="1">#REF!</definedName>
    <definedName name="_RIV8c94ea4777f14cf9a7f94e4288852ac1" localSheetId="8" hidden="1">#REF!</definedName>
    <definedName name="_RIV8c94ea4777f14cf9a7f94e4288852ac1" localSheetId="9" hidden="1">#REF!</definedName>
    <definedName name="_RIV8c94ea4777f14cf9a7f94e4288852ac1" localSheetId="1" hidden="1">#REF!</definedName>
    <definedName name="_RIV8c94ea4777f14cf9a7f94e4288852ac1" localSheetId="12" hidden="1">#REF!</definedName>
    <definedName name="_RIV8c94ea4777f14cf9a7f94e4288852ac1" hidden="1">#REF!</definedName>
    <definedName name="_RIV8f3f0ea5012a483da08feac644db481a" localSheetId="2" hidden="1">'[1]Table 13x'!#REF!</definedName>
    <definedName name="_RIV8f3f0ea5012a483da08feac644db481a" localSheetId="3" hidden="1">'[1]Table 13x'!#REF!</definedName>
    <definedName name="_RIV8f3f0ea5012a483da08feac644db481a" localSheetId="7" hidden="1">'[1]Table 13x'!#REF!</definedName>
    <definedName name="_RIV8f3f0ea5012a483da08feac644db481a" localSheetId="8" hidden="1">'[1]Table 13x'!#REF!</definedName>
    <definedName name="_RIV8f3f0ea5012a483da08feac644db481a" localSheetId="9" hidden="1">'[1]Table 13x'!#REF!</definedName>
    <definedName name="_RIV8f3f0ea5012a483da08feac644db481a" localSheetId="1" hidden="1">'[1]Table 13x'!#REF!</definedName>
    <definedName name="_RIV8f3f0ea5012a483da08feac644db481a" localSheetId="12" hidden="1">'[1]Table 13x'!#REF!</definedName>
    <definedName name="_RIV8f3f0ea5012a483da08feac644db481a" hidden="1">'[1]Table 13x'!#REF!</definedName>
    <definedName name="_RIV904dad73be5a47749f3f5f906576cb64" localSheetId="2" hidden="1">#REF!</definedName>
    <definedName name="_RIV904dad73be5a47749f3f5f906576cb64" localSheetId="7" hidden="1">#REF!</definedName>
    <definedName name="_RIV904dad73be5a47749f3f5f906576cb64" localSheetId="8" hidden="1">#REF!</definedName>
    <definedName name="_RIV904dad73be5a47749f3f5f906576cb64" localSheetId="9" hidden="1">#REF!</definedName>
    <definedName name="_RIV904dad73be5a47749f3f5f906576cb64" localSheetId="12" hidden="1">#REF!</definedName>
    <definedName name="_RIV904dad73be5a47749f3f5f906576cb64" hidden="1">#REF!</definedName>
    <definedName name="_RIV91195555f5c84f67a4f2ad0acaa7210a" localSheetId="2" hidden="1">#REF!</definedName>
    <definedName name="_RIV91195555f5c84f67a4f2ad0acaa7210a" localSheetId="3" hidden="1">#REF!</definedName>
    <definedName name="_RIV91195555f5c84f67a4f2ad0acaa7210a" localSheetId="7" hidden="1">#REF!</definedName>
    <definedName name="_RIV91195555f5c84f67a4f2ad0acaa7210a" localSheetId="8" hidden="1">#REF!</definedName>
    <definedName name="_RIV91195555f5c84f67a4f2ad0acaa7210a" localSheetId="9" hidden="1">#REF!</definedName>
    <definedName name="_RIV91195555f5c84f67a4f2ad0acaa7210a" localSheetId="12" hidden="1">#REF!</definedName>
    <definedName name="_RIV91195555f5c84f67a4f2ad0acaa7210a" hidden="1">#REF!</definedName>
    <definedName name="_RIV928ebf9f040047578f403f461dd24197" localSheetId="2" hidden="1">#REF!</definedName>
    <definedName name="_RIV928ebf9f040047578f403f461dd24197" localSheetId="7" hidden="1">#REF!</definedName>
    <definedName name="_RIV928ebf9f040047578f403f461dd24197" localSheetId="8" hidden="1">#REF!</definedName>
    <definedName name="_RIV928ebf9f040047578f403f461dd24197" localSheetId="9" hidden="1">#REF!</definedName>
    <definedName name="_RIV928ebf9f040047578f403f461dd24197" localSheetId="12" hidden="1">#REF!</definedName>
    <definedName name="_RIV928ebf9f040047578f403f461dd24197" hidden="1">#REF!</definedName>
    <definedName name="_RIV967e09c7215646cb8053c017cae1fc33" localSheetId="2" hidden="1">#REF!</definedName>
    <definedName name="_RIV967e09c7215646cb8053c017cae1fc33" localSheetId="7" hidden="1">#REF!</definedName>
    <definedName name="_RIV967e09c7215646cb8053c017cae1fc33" localSheetId="8" hidden="1">#REF!</definedName>
    <definedName name="_RIV967e09c7215646cb8053c017cae1fc33" localSheetId="9" hidden="1">#REF!</definedName>
    <definedName name="_RIV967e09c7215646cb8053c017cae1fc33" localSheetId="12" hidden="1">#REF!</definedName>
    <definedName name="_RIV967e09c7215646cb8053c017cae1fc33" hidden="1">#REF!</definedName>
    <definedName name="_RIV9683169af3db46d6b38cccaae56b3ca9" localSheetId="2" hidden="1">#REF!</definedName>
    <definedName name="_RIV9683169af3db46d6b38cccaae56b3ca9" localSheetId="7" hidden="1">#REF!</definedName>
    <definedName name="_RIV9683169af3db46d6b38cccaae56b3ca9" localSheetId="8" hidden="1">#REF!</definedName>
    <definedName name="_RIV9683169af3db46d6b38cccaae56b3ca9" localSheetId="9" hidden="1">#REF!</definedName>
    <definedName name="_RIV9683169af3db46d6b38cccaae56b3ca9" localSheetId="12" hidden="1">#REF!</definedName>
    <definedName name="_RIV9683169af3db46d6b38cccaae56b3ca9" hidden="1">#REF!</definedName>
    <definedName name="_RIV96f875f642a94713af20c601b4bbc957" localSheetId="2" hidden="1">'[1]Table 11x'!#REF!</definedName>
    <definedName name="_RIV96f875f642a94713af20c601b4bbc957" localSheetId="3" hidden="1">'[1]Table 11x'!#REF!</definedName>
    <definedName name="_RIV96f875f642a94713af20c601b4bbc957" localSheetId="7" hidden="1">'[1]Table 11x'!#REF!</definedName>
    <definedName name="_RIV96f875f642a94713af20c601b4bbc957" localSheetId="8" hidden="1">'[1]Table 11x'!#REF!</definedName>
    <definedName name="_RIV96f875f642a94713af20c601b4bbc957" localSheetId="9" hidden="1">'[1]Table 11x'!#REF!</definedName>
    <definedName name="_RIV96f875f642a94713af20c601b4bbc957" localSheetId="12" hidden="1">'[1]Table 11x'!#REF!</definedName>
    <definedName name="_RIV96f875f642a94713af20c601b4bbc957" hidden="1">'[1]Table 11x'!#REF!</definedName>
    <definedName name="_RIV96f9996e57c1452fb62ead3fb53e36e8" localSheetId="2" hidden="1">#REF!</definedName>
    <definedName name="_RIV96f9996e57c1452fb62ead3fb53e36e8" localSheetId="7" hidden="1">#REF!</definedName>
    <definedName name="_RIV96f9996e57c1452fb62ead3fb53e36e8" localSheetId="8" hidden="1">#REF!</definedName>
    <definedName name="_RIV96f9996e57c1452fb62ead3fb53e36e8" localSheetId="9" hidden="1">#REF!</definedName>
    <definedName name="_RIV96f9996e57c1452fb62ead3fb53e36e8" localSheetId="12" hidden="1">#REF!</definedName>
    <definedName name="_RIV96f9996e57c1452fb62ead3fb53e36e8" hidden="1">#REF!</definedName>
    <definedName name="_RIV97a6471db5184cbdaab7951f7e1e5fb1" localSheetId="2" hidden="1">#REF!</definedName>
    <definedName name="_RIV97a6471db5184cbdaab7951f7e1e5fb1" localSheetId="3" hidden="1">#REF!</definedName>
    <definedName name="_RIV97a6471db5184cbdaab7951f7e1e5fb1" localSheetId="7" hidden="1">#REF!</definedName>
    <definedName name="_RIV97a6471db5184cbdaab7951f7e1e5fb1" localSheetId="8" hidden="1">#REF!</definedName>
    <definedName name="_RIV97a6471db5184cbdaab7951f7e1e5fb1" localSheetId="9" hidden="1">#REF!</definedName>
    <definedName name="_RIV97a6471db5184cbdaab7951f7e1e5fb1" localSheetId="12" hidden="1">#REF!</definedName>
    <definedName name="_RIV97a6471db5184cbdaab7951f7e1e5fb1" hidden="1">#REF!</definedName>
    <definedName name="_RIV9ae0f2962c0c4824826c63fbe435209b" localSheetId="2" hidden="1">'[1]Table 18x'!#REF!</definedName>
    <definedName name="_RIV9ae0f2962c0c4824826c63fbe435209b" localSheetId="3" hidden="1">'[1]Table 18x'!#REF!</definedName>
    <definedName name="_RIV9ae0f2962c0c4824826c63fbe435209b" localSheetId="7" hidden="1">'[1]Table 18x'!#REF!</definedName>
    <definedName name="_RIV9ae0f2962c0c4824826c63fbe435209b" localSheetId="8" hidden="1">'[1]Table 18x'!#REF!</definedName>
    <definedName name="_RIV9ae0f2962c0c4824826c63fbe435209b" localSheetId="9" hidden="1">'[1]Table 18x'!#REF!</definedName>
    <definedName name="_RIV9ae0f2962c0c4824826c63fbe435209b" localSheetId="12" hidden="1">'[1]Table 18x'!#REF!</definedName>
    <definedName name="_RIV9ae0f2962c0c4824826c63fbe435209b" hidden="1">'[1]Table 18x'!#REF!</definedName>
    <definedName name="_RIV9d5dea605a0d4dec9e2e2d296b7e318e" hidden="1">'OV1'!$32:$32</definedName>
    <definedName name="_RIV9d9e402e03424d288e3d95b94c4ba5cf" localSheetId="2" hidden="1">#REF!</definedName>
    <definedName name="_RIV9d9e402e03424d288e3d95b94c4ba5cf" localSheetId="3" hidden="1">#REF!</definedName>
    <definedName name="_RIV9d9e402e03424d288e3d95b94c4ba5cf" localSheetId="7" hidden="1">#REF!</definedName>
    <definedName name="_RIV9d9e402e03424d288e3d95b94c4ba5cf" localSheetId="8" hidden="1">#REF!</definedName>
    <definedName name="_RIV9d9e402e03424d288e3d95b94c4ba5cf" localSheetId="9" hidden="1">#REF!</definedName>
    <definedName name="_RIV9d9e402e03424d288e3d95b94c4ba5cf" localSheetId="12" hidden="1">#REF!</definedName>
    <definedName name="_RIV9d9e402e03424d288e3d95b94c4ba5cf" hidden="1">#REF!</definedName>
    <definedName name="_RIVa100f35f7ec7471bae2af89101143f6b" localSheetId="2" hidden="1">'[1]Table 5x'!#REF!</definedName>
    <definedName name="_RIVa100f35f7ec7471bae2af89101143f6b" localSheetId="3" hidden="1">'[1]Table 5x'!#REF!</definedName>
    <definedName name="_RIVa100f35f7ec7471bae2af89101143f6b" localSheetId="7" hidden="1">'[1]Table 5x'!#REF!</definedName>
    <definedName name="_RIVa100f35f7ec7471bae2af89101143f6b" localSheetId="8" hidden="1">'[1]Table 5x'!#REF!</definedName>
    <definedName name="_RIVa100f35f7ec7471bae2af89101143f6b" localSheetId="9" hidden="1">'[1]Table 5x'!#REF!</definedName>
    <definedName name="_RIVa100f35f7ec7471bae2af89101143f6b" localSheetId="12" hidden="1">'[1]Table 5x'!#REF!</definedName>
    <definedName name="_RIVa100f35f7ec7471bae2af89101143f6b" hidden="1">'[1]Table 5x'!#REF!</definedName>
    <definedName name="_RIVa15dc873e12241dc8390a906416db9cb" localSheetId="2" hidden="1">'[1]Table 14Ax'!#REF!</definedName>
    <definedName name="_RIVa15dc873e12241dc8390a906416db9cb" localSheetId="3" hidden="1">'[1]Table 14Ax'!#REF!</definedName>
    <definedName name="_RIVa15dc873e12241dc8390a906416db9cb" localSheetId="7" hidden="1">'[1]Table 14Ax'!#REF!</definedName>
    <definedName name="_RIVa15dc873e12241dc8390a906416db9cb" localSheetId="8" hidden="1">'[1]Table 14Ax'!#REF!</definedName>
    <definedName name="_RIVa15dc873e12241dc8390a906416db9cb" localSheetId="9" hidden="1">'[1]Table 14Ax'!#REF!</definedName>
    <definedName name="_RIVa15dc873e12241dc8390a906416db9cb" localSheetId="12" hidden="1">'[1]Table 14Ax'!#REF!</definedName>
    <definedName name="_RIVa15dc873e12241dc8390a906416db9cb" hidden="1">'[1]Table 14Ax'!#REF!</definedName>
    <definedName name="_RIVa1835bf6c652469db974ccbc4daee733" localSheetId="2" hidden="1">#REF!</definedName>
    <definedName name="_RIVa1835bf6c652469db974ccbc4daee733" localSheetId="7" hidden="1">#REF!</definedName>
    <definedName name="_RIVa1835bf6c652469db974ccbc4daee733" localSheetId="8" hidden="1">#REF!</definedName>
    <definedName name="_RIVa1835bf6c652469db974ccbc4daee733" localSheetId="9" hidden="1">#REF!</definedName>
    <definedName name="_RIVa1835bf6c652469db974ccbc4daee733" localSheetId="12" hidden="1">#REF!</definedName>
    <definedName name="_RIVa1835bf6c652469db974ccbc4daee733" hidden="1">#REF!</definedName>
    <definedName name="_RIVa1b8c1334fcf4be79716b17f51c73ec4" localSheetId="2" hidden="1">#REF!</definedName>
    <definedName name="_RIVa1b8c1334fcf4be79716b17f51c73ec4" localSheetId="3" hidden="1">#REF!</definedName>
    <definedName name="_RIVa1b8c1334fcf4be79716b17f51c73ec4" localSheetId="7" hidden="1">#REF!</definedName>
    <definedName name="_RIVa1b8c1334fcf4be79716b17f51c73ec4" localSheetId="8" hidden="1">#REF!</definedName>
    <definedName name="_RIVa1b8c1334fcf4be79716b17f51c73ec4" localSheetId="9" hidden="1">#REF!</definedName>
    <definedName name="_RIVa1b8c1334fcf4be79716b17f51c73ec4" localSheetId="12" hidden="1">#REF!</definedName>
    <definedName name="_RIVa1b8c1334fcf4be79716b17f51c73ec4" hidden="1">#REF!</definedName>
    <definedName name="_RIVa1c362f176cc4dc280c4fe62bcf6f061" localSheetId="2" hidden="1">#REF!</definedName>
    <definedName name="_RIVa1c362f176cc4dc280c4fe62bcf6f061" localSheetId="7" hidden="1">#REF!</definedName>
    <definedName name="_RIVa1c362f176cc4dc280c4fe62bcf6f061" localSheetId="8" hidden="1">#REF!</definedName>
    <definedName name="_RIVa1c362f176cc4dc280c4fe62bcf6f061" localSheetId="9" hidden="1">#REF!</definedName>
    <definedName name="_RIVa1c362f176cc4dc280c4fe62bcf6f061" localSheetId="12" hidden="1">#REF!</definedName>
    <definedName name="_RIVa1c362f176cc4dc280c4fe62bcf6f061" hidden="1">#REF!</definedName>
    <definedName name="_RIVa4802a8c7a204f56990219116e434c40" localSheetId="2" hidden="1">'[1]Table 27x'!#REF!</definedName>
    <definedName name="_RIVa4802a8c7a204f56990219116e434c40" localSheetId="3" hidden="1">'[1]Table 27x'!#REF!</definedName>
    <definedName name="_RIVa4802a8c7a204f56990219116e434c40" localSheetId="7" hidden="1">'[1]Table 27x'!#REF!</definedName>
    <definedName name="_RIVa4802a8c7a204f56990219116e434c40" localSheetId="8" hidden="1">'[1]Table 27x'!#REF!</definedName>
    <definedName name="_RIVa4802a8c7a204f56990219116e434c40" localSheetId="9" hidden="1">'[1]Table 27x'!#REF!</definedName>
    <definedName name="_RIVa4802a8c7a204f56990219116e434c40" localSheetId="12" hidden="1">'[1]Table 27x'!#REF!</definedName>
    <definedName name="_RIVa4802a8c7a204f56990219116e434c40" hidden="1">'[1]Table 27x'!#REF!</definedName>
    <definedName name="_RIVa4eafc0e40a24efe8e6d34a6789d6195" localSheetId="2" hidden="1">#REF!</definedName>
    <definedName name="_RIVa4eafc0e40a24efe8e6d34a6789d6195" localSheetId="3" hidden="1">#REF!</definedName>
    <definedName name="_RIVa4eafc0e40a24efe8e6d34a6789d6195" localSheetId="7" hidden="1">#REF!</definedName>
    <definedName name="_RIVa4eafc0e40a24efe8e6d34a6789d6195" localSheetId="8" hidden="1">#REF!</definedName>
    <definedName name="_RIVa4eafc0e40a24efe8e6d34a6789d6195" localSheetId="9" hidden="1">#REF!</definedName>
    <definedName name="_RIVa4eafc0e40a24efe8e6d34a6789d6195" localSheetId="12" hidden="1">#REF!</definedName>
    <definedName name="_RIVa4eafc0e40a24efe8e6d34a6789d6195" hidden="1">#REF!</definedName>
    <definedName name="_RIVa5bb79f2fe3143f0a32071e0d82d433b" localSheetId="2" hidden="1">#REF!</definedName>
    <definedName name="_RIVa5bb79f2fe3143f0a32071e0d82d433b" localSheetId="7" hidden="1">#REF!</definedName>
    <definedName name="_RIVa5bb79f2fe3143f0a32071e0d82d433b" localSheetId="8" hidden="1">#REF!</definedName>
    <definedName name="_RIVa5bb79f2fe3143f0a32071e0d82d433b" localSheetId="9" hidden="1">#REF!</definedName>
    <definedName name="_RIVa5bb79f2fe3143f0a32071e0d82d433b" localSheetId="12" hidden="1">#REF!</definedName>
    <definedName name="_RIVa5bb79f2fe3143f0a32071e0d82d433b" hidden="1">#REF!</definedName>
    <definedName name="_RIVa6f2d66de21743dcb57b78c434e106c9" hidden="1">'OV1'!$34:$34</definedName>
    <definedName name="_RIVa75c217480264fdbb7fdecf1e3260adb" hidden="1">'OV1'!$28:$28</definedName>
    <definedName name="_RIVa81dc4d8c281429888721d2ccd37fe45" localSheetId="2" hidden="1">#REF!</definedName>
    <definedName name="_RIVa81dc4d8c281429888721d2ccd37fe45" localSheetId="3" hidden="1">#REF!</definedName>
    <definedName name="_RIVa81dc4d8c281429888721d2ccd37fe45" localSheetId="7" hidden="1">#REF!</definedName>
    <definedName name="_RIVa81dc4d8c281429888721d2ccd37fe45" localSheetId="8" hidden="1">#REF!</definedName>
    <definedName name="_RIVa81dc4d8c281429888721d2ccd37fe45" localSheetId="9" hidden="1">#REF!</definedName>
    <definedName name="_RIVa81dc4d8c281429888721d2ccd37fe45" localSheetId="12" hidden="1">#REF!</definedName>
    <definedName name="_RIVa81dc4d8c281429888721d2ccd37fe45" hidden="1">#REF!</definedName>
    <definedName name="_RIVa8bef4cddf2340918ebade82340be085" localSheetId="2" hidden="1">'[1]Table 9x'!#REF!</definedName>
    <definedName name="_RIVa8bef4cddf2340918ebade82340be085" localSheetId="3" hidden="1">'[1]Table 9x'!#REF!</definedName>
    <definedName name="_RIVa8bef4cddf2340918ebade82340be085" localSheetId="7" hidden="1">'[1]Table 9x'!#REF!</definedName>
    <definedName name="_RIVa8bef4cddf2340918ebade82340be085" localSheetId="8" hidden="1">'[1]Table 9x'!#REF!</definedName>
    <definedName name="_RIVa8bef4cddf2340918ebade82340be085" localSheetId="9" hidden="1">'[1]Table 9x'!#REF!</definedName>
    <definedName name="_RIVa8bef4cddf2340918ebade82340be085" localSheetId="12" hidden="1">'[1]Table 9x'!#REF!</definedName>
    <definedName name="_RIVa8bef4cddf2340918ebade82340be085" hidden="1">'[1]Table 9x'!#REF!</definedName>
    <definedName name="_RIVa90c5835033c40358af070cfdc50fd01" hidden="1">'OV1'!$36:$36</definedName>
    <definedName name="_RIVaea28c99eda542a68db2f603f3f2c352" localSheetId="2" hidden="1">#REF!</definedName>
    <definedName name="_RIVaea28c99eda542a68db2f603f3f2c352" localSheetId="3" hidden="1">#REF!</definedName>
    <definedName name="_RIVaea28c99eda542a68db2f603f3f2c352" localSheetId="7" hidden="1">#REF!</definedName>
    <definedName name="_RIVaea28c99eda542a68db2f603f3f2c352" localSheetId="8" hidden="1">#REF!</definedName>
    <definedName name="_RIVaea28c99eda542a68db2f603f3f2c352" localSheetId="9" hidden="1">#REF!</definedName>
    <definedName name="_RIVaea28c99eda542a68db2f603f3f2c352" localSheetId="12" hidden="1">#REF!</definedName>
    <definedName name="_RIVaea28c99eda542a68db2f603f3f2c352" hidden="1">#REF!</definedName>
    <definedName name="_RIVaeb526b7108a40fb8b115281d3863d32" localSheetId="2" hidden="1">#REF!</definedName>
    <definedName name="_RIVaeb526b7108a40fb8b115281d3863d32" localSheetId="7" hidden="1">#REF!</definedName>
    <definedName name="_RIVaeb526b7108a40fb8b115281d3863d32" localSheetId="8" hidden="1">#REF!</definedName>
    <definedName name="_RIVaeb526b7108a40fb8b115281d3863d32" localSheetId="9" hidden="1">#REF!</definedName>
    <definedName name="_RIVaeb526b7108a40fb8b115281d3863d32" localSheetId="12" hidden="1">#REF!</definedName>
    <definedName name="_RIVaeb526b7108a40fb8b115281d3863d32" hidden="1">#REF!</definedName>
    <definedName name="_RIVaf3ff69463bb43cdad20a7cf4e6dd248" localSheetId="2" hidden="1">#REF!</definedName>
    <definedName name="_RIVaf3ff69463bb43cdad20a7cf4e6dd248" localSheetId="3" hidden="1">#REF!</definedName>
    <definedName name="_RIVaf3ff69463bb43cdad20a7cf4e6dd248" localSheetId="7" hidden="1">#REF!</definedName>
    <definedName name="_RIVaf3ff69463bb43cdad20a7cf4e6dd248" localSheetId="8" hidden="1">#REF!</definedName>
    <definedName name="_RIVaf3ff69463bb43cdad20a7cf4e6dd248" localSheetId="9" hidden="1">#REF!</definedName>
    <definedName name="_RIVaf3ff69463bb43cdad20a7cf4e6dd248" localSheetId="12" hidden="1">#REF!</definedName>
    <definedName name="_RIVaf3ff69463bb43cdad20a7cf4e6dd248" hidden="1">#REF!</definedName>
    <definedName name="_RIVb0758517bb06495a88372b2fb3f7f1a6" localSheetId="2" hidden="1">#REF!</definedName>
    <definedName name="_RIVb0758517bb06495a88372b2fb3f7f1a6" localSheetId="7" hidden="1">#REF!</definedName>
    <definedName name="_RIVb0758517bb06495a88372b2fb3f7f1a6" localSheetId="8" hidden="1">#REF!</definedName>
    <definedName name="_RIVb0758517bb06495a88372b2fb3f7f1a6" localSheetId="9" hidden="1">#REF!</definedName>
    <definedName name="_RIVb0758517bb06495a88372b2fb3f7f1a6" localSheetId="12" hidden="1">#REF!</definedName>
    <definedName name="_RIVb0758517bb06495a88372b2fb3f7f1a6" hidden="1">#REF!</definedName>
    <definedName name="_RIVb0cffc99bf1143e6866e9fa2f8ad62ea" hidden="1">'OV1'!$26:$26</definedName>
    <definedName name="_RIVb2dc25535e3b43c4a8645bbcc4a1164e" localSheetId="2" hidden="1">#REF!</definedName>
    <definedName name="_RIVb2dc25535e3b43c4a8645bbcc4a1164e" localSheetId="7" hidden="1">#REF!</definedName>
    <definedName name="_RIVb2dc25535e3b43c4a8645bbcc4a1164e" localSheetId="8" hidden="1">#REF!</definedName>
    <definedName name="_RIVb2dc25535e3b43c4a8645bbcc4a1164e" localSheetId="9" hidden="1">#REF!</definedName>
    <definedName name="_RIVb2dc25535e3b43c4a8645bbcc4a1164e" localSheetId="1" hidden="1">#REF!</definedName>
    <definedName name="_RIVb2dc25535e3b43c4a8645bbcc4a1164e" localSheetId="12" hidden="1">#REF!</definedName>
    <definedName name="_RIVb2dc25535e3b43c4a8645bbcc4a1164e" hidden="1">#REF!</definedName>
    <definedName name="_RIVb36bde7fba1246d98ca74b8cb20ae1d9" localSheetId="2" hidden="1">#REF!</definedName>
    <definedName name="_RIVb36bde7fba1246d98ca74b8cb20ae1d9" localSheetId="7" hidden="1">#REF!</definedName>
    <definedName name="_RIVb36bde7fba1246d98ca74b8cb20ae1d9" localSheetId="8" hidden="1">#REF!</definedName>
    <definedName name="_RIVb36bde7fba1246d98ca74b8cb20ae1d9" localSheetId="9" hidden="1">#REF!</definedName>
    <definedName name="_RIVb36bde7fba1246d98ca74b8cb20ae1d9" localSheetId="12" hidden="1">#REF!</definedName>
    <definedName name="_RIVb36bde7fba1246d98ca74b8cb20ae1d9" hidden="1">#REF!</definedName>
    <definedName name="_RIVb40ef07254f14c558bf3844bc69b6c45" localSheetId="2" hidden="1">#REF!</definedName>
    <definedName name="_RIVb40ef07254f14c558bf3844bc69b6c45" localSheetId="3" hidden="1">#REF!</definedName>
    <definedName name="_RIVb40ef07254f14c558bf3844bc69b6c45" localSheetId="7" hidden="1">#REF!</definedName>
    <definedName name="_RIVb40ef07254f14c558bf3844bc69b6c45" localSheetId="8" hidden="1">#REF!</definedName>
    <definedName name="_RIVb40ef07254f14c558bf3844bc69b6c45" localSheetId="9" hidden="1">#REF!</definedName>
    <definedName name="_RIVb40ef07254f14c558bf3844bc69b6c45" localSheetId="12" hidden="1">#REF!</definedName>
    <definedName name="_RIVb40ef07254f14c558bf3844bc69b6c45" hidden="1">#REF!</definedName>
    <definedName name="_RIVb6ce0cf3c0e647eca2c744edfc5d0d13" localSheetId="2" hidden="1">#REF!</definedName>
    <definedName name="_RIVb6ce0cf3c0e647eca2c744edfc5d0d13" localSheetId="7" hidden="1">#REF!</definedName>
    <definedName name="_RIVb6ce0cf3c0e647eca2c744edfc5d0d13" localSheetId="8" hidden="1">#REF!</definedName>
    <definedName name="_RIVb6ce0cf3c0e647eca2c744edfc5d0d13" localSheetId="9" hidden="1">#REF!</definedName>
    <definedName name="_RIVb6ce0cf3c0e647eca2c744edfc5d0d13" localSheetId="12" hidden="1">#REF!</definedName>
    <definedName name="_RIVb6ce0cf3c0e647eca2c744edfc5d0d13" hidden="1">#REF!</definedName>
    <definedName name="_RIVb89e3908af154911b69a947dde362fbf" localSheetId="2" hidden="1">#REF!</definedName>
    <definedName name="_RIVb89e3908af154911b69a947dde362fbf" localSheetId="7" hidden="1">#REF!</definedName>
    <definedName name="_RIVb89e3908af154911b69a947dde362fbf" localSheetId="8" hidden="1">#REF!</definedName>
    <definedName name="_RIVb89e3908af154911b69a947dde362fbf" localSheetId="9" hidden="1">#REF!</definedName>
    <definedName name="_RIVb89e3908af154911b69a947dde362fbf" localSheetId="12" hidden="1">#REF!</definedName>
    <definedName name="_RIVb89e3908af154911b69a947dde362fbf" hidden="1">#REF!</definedName>
    <definedName name="_RIVb8ddc51c31de453e8be29999b61444ce" hidden="1">'OV1'!$16:$16</definedName>
    <definedName name="_RIVba23efddaf54406583a4b68635c68329" localSheetId="2" hidden="1">'[1]Table 27x'!#REF!</definedName>
    <definedName name="_RIVba23efddaf54406583a4b68635c68329" localSheetId="3" hidden="1">'[1]Table 27x'!#REF!</definedName>
    <definedName name="_RIVba23efddaf54406583a4b68635c68329" localSheetId="7" hidden="1">'[1]Table 27x'!#REF!</definedName>
    <definedName name="_RIVba23efddaf54406583a4b68635c68329" localSheetId="8" hidden="1">'[1]Table 27x'!#REF!</definedName>
    <definedName name="_RIVba23efddaf54406583a4b68635c68329" localSheetId="9" hidden="1">'[1]Table 27x'!#REF!</definedName>
    <definedName name="_RIVba23efddaf54406583a4b68635c68329" localSheetId="1" hidden="1">'[1]Table 27x'!#REF!</definedName>
    <definedName name="_RIVba23efddaf54406583a4b68635c68329" localSheetId="12" hidden="1">'[1]Table 27x'!#REF!</definedName>
    <definedName name="_RIVba23efddaf54406583a4b68635c68329" hidden="1">'[1]Table 27x'!#REF!</definedName>
    <definedName name="_RIVbb49059e942b46d7b12d8461a36dff41" localSheetId="2" hidden="1">#REF!</definedName>
    <definedName name="_RIVbb49059e942b46d7b12d8461a36dff41" localSheetId="7" hidden="1">#REF!</definedName>
    <definedName name="_RIVbb49059e942b46d7b12d8461a36dff41" localSheetId="8" hidden="1">#REF!</definedName>
    <definedName name="_RIVbb49059e942b46d7b12d8461a36dff41" localSheetId="9" hidden="1">#REF!</definedName>
    <definedName name="_RIVbb49059e942b46d7b12d8461a36dff41" localSheetId="1" hidden="1">#REF!</definedName>
    <definedName name="_RIVbb49059e942b46d7b12d8461a36dff41" localSheetId="12" hidden="1">#REF!</definedName>
    <definedName name="_RIVbb49059e942b46d7b12d8461a36dff41" hidden="1">#REF!</definedName>
    <definedName name="_RIVbe08744f943a44839134e6403b7eec78" localSheetId="2" hidden="1">#REF!</definedName>
    <definedName name="_RIVbe08744f943a44839134e6403b7eec78" localSheetId="7" hidden="1">#REF!</definedName>
    <definedName name="_RIVbe08744f943a44839134e6403b7eec78" localSheetId="8" hidden="1">#REF!</definedName>
    <definedName name="_RIVbe08744f943a44839134e6403b7eec78" localSheetId="9" hidden="1">#REF!</definedName>
    <definedName name="_RIVbe08744f943a44839134e6403b7eec78" localSheetId="12" hidden="1">#REF!</definedName>
    <definedName name="_RIVbe08744f943a44839134e6403b7eec78" hidden="1">#REF!</definedName>
    <definedName name="_RIVbe1356db4d984c40ad798d5f8ac70198" localSheetId="2" hidden="1">'[1]Table 14Ax'!#REF!</definedName>
    <definedName name="_RIVbe1356db4d984c40ad798d5f8ac70198" localSheetId="3" hidden="1">'[1]Table 14Ax'!#REF!</definedName>
    <definedName name="_RIVbe1356db4d984c40ad798d5f8ac70198" localSheetId="7" hidden="1">'[1]Table 14Ax'!#REF!</definedName>
    <definedName name="_RIVbe1356db4d984c40ad798d5f8ac70198" localSheetId="8" hidden="1">'[1]Table 14Ax'!#REF!</definedName>
    <definedName name="_RIVbe1356db4d984c40ad798d5f8ac70198" localSheetId="9" hidden="1">'[1]Table 14Ax'!#REF!</definedName>
    <definedName name="_RIVbe1356db4d984c40ad798d5f8ac70198" localSheetId="12" hidden="1">'[1]Table 14Ax'!#REF!</definedName>
    <definedName name="_RIVbe1356db4d984c40ad798d5f8ac70198" hidden="1">'[1]Table 14Ax'!#REF!</definedName>
    <definedName name="_RIVbebaacb27820484e831ed561a8ff102b" localSheetId="2" hidden="1">#REF!</definedName>
    <definedName name="_RIVbebaacb27820484e831ed561a8ff102b" localSheetId="3" hidden="1">#REF!</definedName>
    <definedName name="_RIVbebaacb27820484e831ed561a8ff102b" localSheetId="7" hidden="1">#REF!</definedName>
    <definedName name="_RIVbebaacb27820484e831ed561a8ff102b" localSheetId="8" hidden="1">#REF!</definedName>
    <definedName name="_RIVbebaacb27820484e831ed561a8ff102b" localSheetId="9" hidden="1">#REF!</definedName>
    <definedName name="_RIVbebaacb27820484e831ed561a8ff102b" localSheetId="12" hidden="1">#REF!</definedName>
    <definedName name="_RIVbebaacb27820484e831ed561a8ff102b" hidden="1">#REF!</definedName>
    <definedName name="_RIVbf3779f52f4149bc8318b703a4a8a265" localSheetId="2" hidden="1">#REF!</definedName>
    <definedName name="_RIVbf3779f52f4149bc8318b703a4a8a265" localSheetId="3" hidden="1">#REF!</definedName>
    <definedName name="_RIVbf3779f52f4149bc8318b703a4a8a265" localSheetId="7" hidden="1">#REF!</definedName>
    <definedName name="_RIVbf3779f52f4149bc8318b703a4a8a265" localSheetId="8" hidden="1">#REF!</definedName>
    <definedName name="_RIVbf3779f52f4149bc8318b703a4a8a265" localSheetId="9" hidden="1">#REF!</definedName>
    <definedName name="_RIVbf3779f52f4149bc8318b703a4a8a265" localSheetId="12" hidden="1">#REF!</definedName>
    <definedName name="_RIVbf3779f52f4149bc8318b703a4a8a265" hidden="1">#REF!</definedName>
    <definedName name="_RIVbfde4b908482471289a365cd60dd6409" localSheetId="2" hidden="1">#REF!</definedName>
    <definedName name="_RIVbfde4b908482471289a365cd60dd6409" localSheetId="7" hidden="1">#REF!</definedName>
    <definedName name="_RIVbfde4b908482471289a365cd60dd6409" localSheetId="8" hidden="1">#REF!</definedName>
    <definedName name="_RIVbfde4b908482471289a365cd60dd6409" localSheetId="9" hidden="1">#REF!</definedName>
    <definedName name="_RIVbfde4b908482471289a365cd60dd6409" localSheetId="12" hidden="1">#REF!</definedName>
    <definedName name="_RIVbfde4b908482471289a365cd60dd6409" hidden="1">#REF!</definedName>
    <definedName name="_RIVc058d2e1a77c41688b859de6c2481af4" localSheetId="2" hidden="1">#REF!</definedName>
    <definedName name="_RIVc058d2e1a77c41688b859de6c2481af4" localSheetId="7" hidden="1">#REF!</definedName>
    <definedName name="_RIVc058d2e1a77c41688b859de6c2481af4" localSheetId="8" hidden="1">#REF!</definedName>
    <definedName name="_RIVc058d2e1a77c41688b859de6c2481af4" localSheetId="9" hidden="1">#REF!</definedName>
    <definedName name="_RIVc058d2e1a77c41688b859de6c2481af4" localSheetId="12" hidden="1">#REF!</definedName>
    <definedName name="_RIVc058d2e1a77c41688b859de6c2481af4" hidden="1">#REF!</definedName>
    <definedName name="_RIVc26fa7111de8436695379f194aa6690d" localSheetId="2" hidden="1">#REF!</definedName>
    <definedName name="_RIVc26fa7111de8436695379f194aa6690d" localSheetId="7" hidden="1">#REF!</definedName>
    <definedName name="_RIVc26fa7111de8436695379f194aa6690d" localSheetId="8" hidden="1">#REF!</definedName>
    <definedName name="_RIVc26fa7111de8436695379f194aa6690d" localSheetId="9" hidden="1">#REF!</definedName>
    <definedName name="_RIVc26fa7111de8436695379f194aa6690d" localSheetId="12" hidden="1">#REF!</definedName>
    <definedName name="_RIVc26fa7111de8436695379f194aa6690d" hidden="1">#REF!</definedName>
    <definedName name="_RIVc2b6d67362d64686962f1f5a400179c1" localSheetId="2" hidden="1">#REF!</definedName>
    <definedName name="_RIVc2b6d67362d64686962f1f5a400179c1" localSheetId="7" hidden="1">#REF!</definedName>
    <definedName name="_RIVc2b6d67362d64686962f1f5a400179c1" localSheetId="8" hidden="1">#REF!</definedName>
    <definedName name="_RIVc2b6d67362d64686962f1f5a400179c1" localSheetId="9" hidden="1">#REF!</definedName>
    <definedName name="_RIVc2b6d67362d64686962f1f5a400179c1" localSheetId="12" hidden="1">#REF!</definedName>
    <definedName name="_RIVc2b6d67362d64686962f1f5a400179c1" hidden="1">#REF!</definedName>
    <definedName name="_RIVc3129395e9e04655a4d82de2cd2aa484" localSheetId="2" hidden="1">#REF!</definedName>
    <definedName name="_RIVc3129395e9e04655a4d82de2cd2aa484" localSheetId="7" hidden="1">#REF!</definedName>
    <definedName name="_RIVc3129395e9e04655a4d82de2cd2aa484" localSheetId="8" hidden="1">#REF!</definedName>
    <definedName name="_RIVc3129395e9e04655a4d82de2cd2aa484" localSheetId="9" hidden="1">#REF!</definedName>
    <definedName name="_RIVc3129395e9e04655a4d82de2cd2aa484" localSheetId="12" hidden="1">#REF!</definedName>
    <definedName name="_RIVc3129395e9e04655a4d82de2cd2aa484" hidden="1">#REF!</definedName>
    <definedName name="_RIVc3b9e5a842ec4a65a96593a572c1448c" localSheetId="2" hidden="1">#REF!</definedName>
    <definedName name="_RIVc3b9e5a842ec4a65a96593a572c1448c" localSheetId="7" hidden="1">#REF!</definedName>
    <definedName name="_RIVc3b9e5a842ec4a65a96593a572c1448c" localSheetId="8" hidden="1">#REF!</definedName>
    <definedName name="_RIVc3b9e5a842ec4a65a96593a572c1448c" localSheetId="9" hidden="1">#REF!</definedName>
    <definedName name="_RIVc3b9e5a842ec4a65a96593a572c1448c" localSheetId="12" hidden="1">#REF!</definedName>
    <definedName name="_RIVc3b9e5a842ec4a65a96593a572c1448c" hidden="1">#REF!</definedName>
    <definedName name="_RIVc442f2ecf5cb486d8f90a4acd1cfbefd" localSheetId="2" hidden="1">#REF!</definedName>
    <definedName name="_RIVc442f2ecf5cb486d8f90a4acd1cfbefd" localSheetId="7" hidden="1">#REF!</definedName>
    <definedName name="_RIVc442f2ecf5cb486d8f90a4acd1cfbefd" localSheetId="8" hidden="1">#REF!</definedName>
    <definedName name="_RIVc442f2ecf5cb486d8f90a4acd1cfbefd" localSheetId="9" hidden="1">#REF!</definedName>
    <definedName name="_RIVc442f2ecf5cb486d8f90a4acd1cfbefd" localSheetId="12" hidden="1">#REF!</definedName>
    <definedName name="_RIVc442f2ecf5cb486d8f90a4acd1cfbefd" hidden="1">#REF!</definedName>
    <definedName name="_RIVc548fc2c1a1a46a1a818004413e5694c" hidden="1">'OV1'!$23:$23</definedName>
    <definedName name="_RIVc6479872241849f69edb4c268c3aa2f3" localSheetId="2" hidden="1">'[1]Table 14Ax'!#REF!</definedName>
    <definedName name="_RIVc6479872241849f69edb4c268c3aa2f3" localSheetId="3" hidden="1">'[1]Table 14Ax'!#REF!</definedName>
    <definedName name="_RIVc6479872241849f69edb4c268c3aa2f3" localSheetId="7" hidden="1">'[1]Table 14Ax'!#REF!</definedName>
    <definedName name="_RIVc6479872241849f69edb4c268c3aa2f3" localSheetId="8" hidden="1">'[1]Table 14Ax'!#REF!</definedName>
    <definedName name="_RIVc6479872241849f69edb4c268c3aa2f3" localSheetId="9" hidden="1">'[1]Table 14Ax'!#REF!</definedName>
    <definedName name="_RIVc6479872241849f69edb4c268c3aa2f3" localSheetId="1" hidden="1">'[1]Table 14Ax'!#REF!</definedName>
    <definedName name="_RIVc6479872241849f69edb4c268c3aa2f3" localSheetId="12" hidden="1">'[1]Table 14Ax'!#REF!</definedName>
    <definedName name="_RIVc6479872241849f69edb4c268c3aa2f3" hidden="1">'[1]Table 14Ax'!#REF!</definedName>
    <definedName name="_RIVc69673c5627147e9a383e9595ba4bb37" localSheetId="2" hidden="1">#REF!</definedName>
    <definedName name="_RIVc69673c5627147e9a383e9595ba4bb37" localSheetId="7" hidden="1">#REF!</definedName>
    <definedName name="_RIVc69673c5627147e9a383e9595ba4bb37" localSheetId="8" hidden="1">#REF!</definedName>
    <definedName name="_RIVc69673c5627147e9a383e9595ba4bb37" localSheetId="9" hidden="1">#REF!</definedName>
    <definedName name="_RIVc69673c5627147e9a383e9595ba4bb37" localSheetId="1" hidden="1">#REF!</definedName>
    <definedName name="_RIVc69673c5627147e9a383e9595ba4bb37" localSheetId="12" hidden="1">#REF!</definedName>
    <definedName name="_RIVc69673c5627147e9a383e9595ba4bb37" hidden="1">#REF!</definedName>
    <definedName name="_RIVc923accf65444631a522b86af4651c8f" localSheetId="2" hidden="1">#REF!</definedName>
    <definedName name="_RIVc923accf65444631a522b86af4651c8f" localSheetId="3" hidden="1">#REF!</definedName>
    <definedName name="_RIVc923accf65444631a522b86af4651c8f" localSheetId="7" hidden="1">#REF!</definedName>
    <definedName name="_RIVc923accf65444631a522b86af4651c8f" localSheetId="8" hidden="1">#REF!</definedName>
    <definedName name="_RIVc923accf65444631a522b86af4651c8f" localSheetId="9" hidden="1">#REF!</definedName>
    <definedName name="_RIVc923accf65444631a522b86af4651c8f" localSheetId="12" hidden="1">#REF!</definedName>
    <definedName name="_RIVc923accf65444631a522b86af4651c8f" hidden="1">#REF!</definedName>
    <definedName name="_RIVcc7a9643812148869e918261425a3423" localSheetId="2" hidden="1">#REF!</definedName>
    <definedName name="_RIVcc7a9643812148869e918261425a3423" localSheetId="3" hidden="1">#REF!</definedName>
    <definedName name="_RIVcc7a9643812148869e918261425a3423" localSheetId="7" hidden="1">#REF!</definedName>
    <definedName name="_RIVcc7a9643812148869e918261425a3423" localSheetId="8" hidden="1">#REF!</definedName>
    <definedName name="_RIVcc7a9643812148869e918261425a3423" localSheetId="9" hidden="1">#REF!</definedName>
    <definedName name="_RIVcc7a9643812148869e918261425a3423" localSheetId="12" hidden="1">#REF!</definedName>
    <definedName name="_RIVcc7a9643812148869e918261425a3423" hidden="1">#REF!</definedName>
    <definedName name="_RIVce71e92c3f26426bb5e5fbaff6f0813a" localSheetId="2" hidden="1">#REF!</definedName>
    <definedName name="_RIVce71e92c3f26426bb5e5fbaff6f0813a" localSheetId="7" hidden="1">#REF!</definedName>
    <definedName name="_RIVce71e92c3f26426bb5e5fbaff6f0813a" localSheetId="8" hidden="1">#REF!</definedName>
    <definedName name="_RIVce71e92c3f26426bb5e5fbaff6f0813a" localSheetId="9" hidden="1">#REF!</definedName>
    <definedName name="_RIVce71e92c3f26426bb5e5fbaff6f0813a" localSheetId="12" hidden="1">#REF!</definedName>
    <definedName name="_RIVce71e92c3f26426bb5e5fbaff6f0813a" hidden="1">#REF!</definedName>
    <definedName name="_RIVd294fd7d88204f7c89bd9d55b8de4e7b" hidden="1">'OV1'!$38:$38</definedName>
    <definedName name="_RIVd60edf5d4f04427ba73f4ac4ff94675b" localSheetId="2" hidden="1">#REF!</definedName>
    <definedName name="_RIVd60edf5d4f04427ba73f4ac4ff94675b" localSheetId="3" hidden="1">#REF!</definedName>
    <definedName name="_RIVd60edf5d4f04427ba73f4ac4ff94675b" localSheetId="7" hidden="1">#REF!</definedName>
    <definedName name="_RIVd60edf5d4f04427ba73f4ac4ff94675b" localSheetId="8" hidden="1">#REF!</definedName>
    <definedName name="_RIVd60edf5d4f04427ba73f4ac4ff94675b" localSheetId="9" hidden="1">#REF!</definedName>
    <definedName name="_RIVd60edf5d4f04427ba73f4ac4ff94675b" localSheetId="12" hidden="1">#REF!</definedName>
    <definedName name="_RIVd60edf5d4f04427ba73f4ac4ff94675b" hidden="1">#REF!</definedName>
    <definedName name="_RIVd7b2a215ebef4e78b5152eb239aa6e1d" hidden="1">'OV1'!$27:$27</definedName>
    <definedName name="_RIVd879de0d893d4099979ba455fd71dee0" localSheetId="2" hidden="1">#REF!</definedName>
    <definedName name="_RIVd879de0d893d4099979ba455fd71dee0" localSheetId="7" hidden="1">#REF!</definedName>
    <definedName name="_RIVd879de0d893d4099979ba455fd71dee0" localSheetId="8" hidden="1">#REF!</definedName>
    <definedName name="_RIVd879de0d893d4099979ba455fd71dee0" localSheetId="9" hidden="1">#REF!</definedName>
    <definedName name="_RIVd879de0d893d4099979ba455fd71dee0" localSheetId="1" hidden="1">#REF!</definedName>
    <definedName name="_RIVd879de0d893d4099979ba455fd71dee0" localSheetId="12" hidden="1">#REF!</definedName>
    <definedName name="_RIVd879de0d893d4099979ba455fd71dee0" hidden="1">#REF!</definedName>
    <definedName name="_RIVdeef87af45c345bfaa6ca156ee322073" localSheetId="2" hidden="1">#REF!</definedName>
    <definedName name="_RIVdeef87af45c345bfaa6ca156ee322073" localSheetId="3" hidden="1">#REF!</definedName>
    <definedName name="_RIVdeef87af45c345bfaa6ca156ee322073" localSheetId="7" hidden="1">#REF!</definedName>
    <definedName name="_RIVdeef87af45c345bfaa6ca156ee322073" localSheetId="8" hidden="1">#REF!</definedName>
    <definedName name="_RIVdeef87af45c345bfaa6ca156ee322073" localSheetId="9" hidden="1">#REF!</definedName>
    <definedName name="_RIVdeef87af45c345bfaa6ca156ee322073" localSheetId="12" hidden="1">#REF!</definedName>
    <definedName name="_RIVdeef87af45c345bfaa6ca156ee322073" hidden="1">#REF!</definedName>
    <definedName name="_RIVe0415624cbae41029d093a4edbe25eaa" localSheetId="2" hidden="1">#REF!</definedName>
    <definedName name="_RIVe0415624cbae41029d093a4edbe25eaa" localSheetId="3" hidden="1">#REF!</definedName>
    <definedName name="_RIVe0415624cbae41029d093a4edbe25eaa" localSheetId="7" hidden="1">#REF!</definedName>
    <definedName name="_RIVe0415624cbae41029d093a4edbe25eaa" localSheetId="8" hidden="1">#REF!</definedName>
    <definedName name="_RIVe0415624cbae41029d093a4edbe25eaa" localSheetId="9" hidden="1">#REF!</definedName>
    <definedName name="_RIVe0415624cbae41029d093a4edbe25eaa" localSheetId="12" hidden="1">#REF!</definedName>
    <definedName name="_RIVe0415624cbae41029d093a4edbe25eaa" hidden="1">#REF!</definedName>
    <definedName name="_RIVe12e7fe7aaff47bb8446d445b5276006" hidden="1">'OV1'!$B:$B</definedName>
    <definedName name="_RIVe2cc64cd53214dadae1351ec5ae6ee07" localSheetId="2" hidden="1">'[1]Table 14Ax'!#REF!</definedName>
    <definedName name="_RIVe2cc64cd53214dadae1351ec5ae6ee07" localSheetId="3" hidden="1">'[1]Table 14Ax'!#REF!</definedName>
    <definedName name="_RIVe2cc64cd53214dadae1351ec5ae6ee07" localSheetId="7" hidden="1">'[1]Table 14Ax'!#REF!</definedName>
    <definedName name="_RIVe2cc64cd53214dadae1351ec5ae6ee07" localSheetId="8" hidden="1">'[1]Table 14Ax'!#REF!</definedName>
    <definedName name="_RIVe2cc64cd53214dadae1351ec5ae6ee07" localSheetId="9" hidden="1">'[1]Table 14Ax'!#REF!</definedName>
    <definedName name="_RIVe2cc64cd53214dadae1351ec5ae6ee07" localSheetId="12" hidden="1">'[1]Table 14Ax'!#REF!</definedName>
    <definedName name="_RIVe2cc64cd53214dadae1351ec5ae6ee07" hidden="1">'[1]Table 14Ax'!#REF!</definedName>
    <definedName name="_RIVe66a1c1ef597484893e078f26748590e" hidden="1">'OV1'!$C:$C</definedName>
    <definedName name="_RIVe7874d51702443a18723ab93525fa739" localSheetId="2" hidden="1">#REF!</definedName>
    <definedName name="_RIVe7874d51702443a18723ab93525fa739" localSheetId="3" hidden="1">#REF!</definedName>
    <definedName name="_RIVe7874d51702443a18723ab93525fa739" localSheetId="7" hidden="1">#REF!</definedName>
    <definedName name="_RIVe7874d51702443a18723ab93525fa739" localSheetId="8" hidden="1">#REF!</definedName>
    <definedName name="_RIVe7874d51702443a18723ab93525fa739" localSheetId="9" hidden="1">#REF!</definedName>
    <definedName name="_RIVe7874d51702443a18723ab93525fa739" localSheetId="12" hidden="1">#REF!</definedName>
    <definedName name="_RIVe7874d51702443a18723ab93525fa739" hidden="1">#REF!</definedName>
    <definedName name="_RIVe7a43b8b458d446285691b7daa3e80f9" localSheetId="2" hidden="1">#REF!</definedName>
    <definedName name="_RIVe7a43b8b458d446285691b7daa3e80f9" localSheetId="3" hidden="1">#REF!</definedName>
    <definedName name="_RIVe7a43b8b458d446285691b7daa3e80f9" localSheetId="7" hidden="1">#REF!</definedName>
    <definedName name="_RIVe7a43b8b458d446285691b7daa3e80f9" localSheetId="8" hidden="1">#REF!</definedName>
    <definedName name="_RIVe7a43b8b458d446285691b7daa3e80f9" localSheetId="9" hidden="1">#REF!</definedName>
    <definedName name="_RIVe7a43b8b458d446285691b7daa3e80f9" localSheetId="12" hidden="1">#REF!</definedName>
    <definedName name="_RIVe7a43b8b458d446285691b7daa3e80f9" hidden="1">#REF!</definedName>
    <definedName name="_RIVe87b4db318d84b428adf4a725177f063" localSheetId="2" hidden="1">#REF!</definedName>
    <definedName name="_RIVe87b4db318d84b428adf4a725177f063" localSheetId="7" hidden="1">#REF!</definedName>
    <definedName name="_RIVe87b4db318d84b428adf4a725177f063" localSheetId="8" hidden="1">#REF!</definedName>
    <definedName name="_RIVe87b4db318d84b428adf4a725177f063" localSheetId="9" hidden="1">#REF!</definedName>
    <definedName name="_RIVe87b4db318d84b428adf4a725177f063" localSheetId="12" hidden="1">#REF!</definedName>
    <definedName name="_RIVe87b4db318d84b428adf4a725177f063" hidden="1">#REF!</definedName>
    <definedName name="_RIVe9ccd27172a54b539044e20f99dc1700" localSheetId="2" hidden="1">#REF!</definedName>
    <definedName name="_RIVe9ccd27172a54b539044e20f99dc1700" localSheetId="7" hidden="1">#REF!</definedName>
    <definedName name="_RIVe9ccd27172a54b539044e20f99dc1700" localSheetId="8" hidden="1">#REF!</definedName>
    <definedName name="_RIVe9ccd27172a54b539044e20f99dc1700" localSheetId="9" hidden="1">#REF!</definedName>
    <definedName name="_RIVe9ccd27172a54b539044e20f99dc1700" localSheetId="12" hidden="1">#REF!</definedName>
    <definedName name="_RIVe9ccd27172a54b539044e20f99dc1700" hidden="1">#REF!</definedName>
    <definedName name="_RIVe9fd17bb7b5b4616842eb11eb970dc11" localSheetId="2" hidden="1">'[1]Table 27x'!#REF!</definedName>
    <definedName name="_RIVe9fd17bb7b5b4616842eb11eb970dc11" localSheetId="3" hidden="1">'[1]Table 27x'!#REF!</definedName>
    <definedName name="_RIVe9fd17bb7b5b4616842eb11eb970dc11" localSheetId="7" hidden="1">'[1]Table 27x'!#REF!</definedName>
    <definedName name="_RIVe9fd17bb7b5b4616842eb11eb970dc11" localSheetId="8" hidden="1">'[1]Table 27x'!#REF!</definedName>
    <definedName name="_RIVe9fd17bb7b5b4616842eb11eb970dc11" localSheetId="9" hidden="1">'[1]Table 27x'!#REF!</definedName>
    <definedName name="_RIVe9fd17bb7b5b4616842eb11eb970dc11" localSheetId="12" hidden="1">'[1]Table 27x'!#REF!</definedName>
    <definedName name="_RIVe9fd17bb7b5b4616842eb11eb970dc11" hidden="1">'[1]Table 27x'!#REF!</definedName>
    <definedName name="_RIVea5b3e4f5dd94ce6a8ca96b2ffc1a86e" hidden="1">'OV1'!$20:$20</definedName>
    <definedName name="_RIVeb01871fadc64992904fb95f0343ceee" localSheetId="2" hidden="1">#REF!</definedName>
    <definedName name="_RIVeb01871fadc64992904fb95f0343ceee" localSheetId="7" hidden="1">#REF!</definedName>
    <definedName name="_RIVeb01871fadc64992904fb95f0343ceee" localSheetId="8" hidden="1">#REF!</definedName>
    <definedName name="_RIVeb01871fadc64992904fb95f0343ceee" localSheetId="9" hidden="1">#REF!</definedName>
    <definedName name="_RIVeb01871fadc64992904fb95f0343ceee" localSheetId="1" hidden="1">#REF!</definedName>
    <definedName name="_RIVeb01871fadc64992904fb95f0343ceee" localSheetId="12" hidden="1">#REF!</definedName>
    <definedName name="_RIVeb01871fadc64992904fb95f0343ceee" hidden="1">#REF!</definedName>
    <definedName name="_RIVeb22fd17b3794e359dba1b02ecd52bb8" localSheetId="2" hidden="1">#REF!</definedName>
    <definedName name="_RIVeb22fd17b3794e359dba1b02ecd52bb8" localSheetId="7" hidden="1">#REF!</definedName>
    <definedName name="_RIVeb22fd17b3794e359dba1b02ecd52bb8" localSheetId="8" hidden="1">#REF!</definedName>
    <definedName name="_RIVeb22fd17b3794e359dba1b02ecd52bb8" localSheetId="9" hidden="1">#REF!</definedName>
    <definedName name="_RIVeb22fd17b3794e359dba1b02ecd52bb8" localSheetId="12" hidden="1">#REF!</definedName>
    <definedName name="_RIVeb22fd17b3794e359dba1b02ecd52bb8" hidden="1">#REF!</definedName>
    <definedName name="_RIVeb60b7e7353e4e13a1b3f05272209683" localSheetId="2" hidden="1">#REF!</definedName>
    <definedName name="_RIVeb60b7e7353e4e13a1b3f05272209683" localSheetId="3" hidden="1">#REF!</definedName>
    <definedName name="_RIVeb60b7e7353e4e13a1b3f05272209683" localSheetId="7" hidden="1">#REF!</definedName>
    <definedName name="_RIVeb60b7e7353e4e13a1b3f05272209683" localSheetId="8" hidden="1">#REF!</definedName>
    <definedName name="_RIVeb60b7e7353e4e13a1b3f05272209683" localSheetId="9" hidden="1">#REF!</definedName>
    <definedName name="_RIVeb60b7e7353e4e13a1b3f05272209683" localSheetId="12" hidden="1">#REF!</definedName>
    <definedName name="_RIVeb60b7e7353e4e13a1b3f05272209683" hidden="1">#REF!</definedName>
    <definedName name="_RIVebc3c63163ee43cab734f454f5b290d8" hidden="1">'OV1'!$10:$10</definedName>
    <definedName name="_RIVec8ed3c5844741469d699c80d10891fc" localSheetId="2" hidden="1">#REF!</definedName>
    <definedName name="_RIVec8ed3c5844741469d699c80d10891fc" localSheetId="7" hidden="1">#REF!</definedName>
    <definedName name="_RIVec8ed3c5844741469d699c80d10891fc" localSheetId="8" hidden="1">#REF!</definedName>
    <definedName name="_RIVec8ed3c5844741469d699c80d10891fc" localSheetId="9" hidden="1">#REF!</definedName>
    <definedName name="_RIVec8ed3c5844741469d699c80d10891fc" localSheetId="1" hidden="1">#REF!</definedName>
    <definedName name="_RIVec8ed3c5844741469d699c80d10891fc" localSheetId="12" hidden="1">#REF!</definedName>
    <definedName name="_RIVec8ed3c5844741469d699c80d10891fc" hidden="1">#REF!</definedName>
    <definedName name="_RIVec90ef07ba5f4ed883784cbb47a1e15a" localSheetId="2" hidden="1">#REF!</definedName>
    <definedName name="_RIVec90ef07ba5f4ed883784cbb47a1e15a" localSheetId="7" hidden="1">#REF!</definedName>
    <definedName name="_RIVec90ef07ba5f4ed883784cbb47a1e15a" localSheetId="8" hidden="1">#REF!</definedName>
    <definedName name="_RIVec90ef07ba5f4ed883784cbb47a1e15a" localSheetId="9" hidden="1">#REF!</definedName>
    <definedName name="_RIVec90ef07ba5f4ed883784cbb47a1e15a" localSheetId="12" hidden="1">#REF!</definedName>
    <definedName name="_RIVec90ef07ba5f4ed883784cbb47a1e15a" hidden="1">#REF!</definedName>
    <definedName name="_RIVefa32f3d907644e88bb001ebaf7c5a78" localSheetId="2" hidden="1">#REF!</definedName>
    <definedName name="_RIVefa32f3d907644e88bb001ebaf7c5a78" localSheetId="7" hidden="1">#REF!</definedName>
    <definedName name="_RIVefa32f3d907644e88bb001ebaf7c5a78" localSheetId="8" hidden="1">#REF!</definedName>
    <definedName name="_RIVefa32f3d907644e88bb001ebaf7c5a78" localSheetId="9" hidden="1">#REF!</definedName>
    <definedName name="_RIVefa32f3d907644e88bb001ebaf7c5a78" localSheetId="12" hidden="1">#REF!</definedName>
    <definedName name="_RIVefa32f3d907644e88bb001ebaf7c5a78" hidden="1">#REF!</definedName>
    <definedName name="_RIVf11cd329d0814d5398ecfd5dec04c2ce" hidden="1">'OV1'!$12:$12</definedName>
    <definedName name="_RIVf3d3928afdf6414c8f9f6aab1778ddfe" localSheetId="2" hidden="1">#REF!</definedName>
    <definedName name="_RIVf3d3928afdf6414c8f9f6aab1778ddfe" localSheetId="7" hidden="1">#REF!</definedName>
    <definedName name="_RIVf3d3928afdf6414c8f9f6aab1778ddfe" localSheetId="8" hidden="1">#REF!</definedName>
    <definedName name="_RIVf3d3928afdf6414c8f9f6aab1778ddfe" localSheetId="9" hidden="1">#REF!</definedName>
    <definedName name="_RIVf3d3928afdf6414c8f9f6aab1778ddfe" localSheetId="1" hidden="1">#REF!</definedName>
    <definedName name="_RIVf3d3928afdf6414c8f9f6aab1778ddfe" localSheetId="12" hidden="1">#REF!</definedName>
    <definedName name="_RIVf3d3928afdf6414c8f9f6aab1778ddfe" hidden="1">#REF!</definedName>
    <definedName name="_RIVf464406f71a34735bc8e9f7fa1ccdfd4" localSheetId="2" hidden="1">#REF!</definedName>
    <definedName name="_RIVf464406f71a34735bc8e9f7fa1ccdfd4" localSheetId="3" hidden="1">#REF!</definedName>
    <definedName name="_RIVf464406f71a34735bc8e9f7fa1ccdfd4" localSheetId="7" hidden="1">#REF!</definedName>
    <definedName name="_RIVf464406f71a34735bc8e9f7fa1ccdfd4" localSheetId="8" hidden="1">#REF!</definedName>
    <definedName name="_RIVf464406f71a34735bc8e9f7fa1ccdfd4" localSheetId="9" hidden="1">#REF!</definedName>
    <definedName name="_RIVf464406f71a34735bc8e9f7fa1ccdfd4" localSheetId="12" hidden="1">#REF!</definedName>
    <definedName name="_RIVf464406f71a34735bc8e9f7fa1ccdfd4" hidden="1">#REF!</definedName>
    <definedName name="_RIVf47c3d22cc194cb3904e8e1d2627be19" localSheetId="2" hidden="1">#REF!</definedName>
    <definedName name="_RIVf47c3d22cc194cb3904e8e1d2627be19" localSheetId="3" hidden="1">#REF!</definedName>
    <definedName name="_RIVf47c3d22cc194cb3904e8e1d2627be19" localSheetId="7" hidden="1">#REF!</definedName>
    <definedName name="_RIVf47c3d22cc194cb3904e8e1d2627be19" localSheetId="8" hidden="1">#REF!</definedName>
    <definedName name="_RIVf47c3d22cc194cb3904e8e1d2627be19" localSheetId="9" hidden="1">#REF!</definedName>
    <definedName name="_RIVf47c3d22cc194cb3904e8e1d2627be19" localSheetId="12" hidden="1">#REF!</definedName>
    <definedName name="_RIVf47c3d22cc194cb3904e8e1d2627be19" hidden="1">#REF!</definedName>
    <definedName name="_RIVf4dc30e0bdb84b558aa1df8e0e3310b9" localSheetId="2" hidden="1">#REF!</definedName>
    <definedName name="_RIVf4dc30e0bdb84b558aa1df8e0e3310b9" localSheetId="7" hidden="1">#REF!</definedName>
    <definedName name="_RIVf4dc30e0bdb84b558aa1df8e0e3310b9" localSheetId="8" hidden="1">#REF!</definedName>
    <definedName name="_RIVf4dc30e0bdb84b558aa1df8e0e3310b9" localSheetId="9" hidden="1">#REF!</definedName>
    <definedName name="_RIVf4dc30e0bdb84b558aa1df8e0e3310b9" localSheetId="12" hidden="1">#REF!</definedName>
    <definedName name="_RIVf4dc30e0bdb84b558aa1df8e0e3310b9" hidden="1">#REF!</definedName>
    <definedName name="_RIVf69802a45c9d48e7b53b567f61a7cdbb" localSheetId="2" hidden="1">#REF!</definedName>
    <definedName name="_RIVf69802a45c9d48e7b53b567f61a7cdbb" localSheetId="3" hidden="1">#REF!</definedName>
    <definedName name="_RIVf69802a45c9d48e7b53b567f61a7cdbb" localSheetId="7" hidden="1">#REF!</definedName>
    <definedName name="_RIVf69802a45c9d48e7b53b567f61a7cdbb" localSheetId="8" hidden="1">#REF!</definedName>
    <definedName name="_RIVf69802a45c9d48e7b53b567f61a7cdbb" localSheetId="9" hidden="1">#REF!</definedName>
    <definedName name="_RIVf69802a45c9d48e7b53b567f61a7cdbb" localSheetId="12" hidden="1">#REF!</definedName>
    <definedName name="_RIVf69802a45c9d48e7b53b567f61a7cdbb" hidden="1">#REF!</definedName>
    <definedName name="_RIVf715ead1e773432193efcba42479c98f" localSheetId="2" hidden="1">#REF!</definedName>
    <definedName name="_RIVf715ead1e773432193efcba42479c98f" localSheetId="7" hidden="1">#REF!</definedName>
    <definedName name="_RIVf715ead1e773432193efcba42479c98f" localSheetId="8" hidden="1">#REF!</definedName>
    <definedName name="_RIVf715ead1e773432193efcba42479c98f" localSheetId="9" hidden="1">#REF!</definedName>
    <definedName name="_RIVf715ead1e773432193efcba42479c98f" localSheetId="12" hidden="1">#REF!</definedName>
    <definedName name="_RIVf715ead1e773432193efcba42479c98f" hidden="1">#REF!</definedName>
    <definedName name="_RIVf8c1524cab5e4a929924cf7e83a503ae" localSheetId="2" hidden="1">#REF!</definedName>
    <definedName name="_RIVf8c1524cab5e4a929924cf7e83a503ae" localSheetId="3" hidden="1">#REF!</definedName>
    <definedName name="_RIVf8c1524cab5e4a929924cf7e83a503ae" localSheetId="7" hidden="1">#REF!</definedName>
    <definedName name="_RIVf8c1524cab5e4a929924cf7e83a503ae" localSheetId="8" hidden="1">#REF!</definedName>
    <definedName name="_RIVf8c1524cab5e4a929924cf7e83a503ae" localSheetId="9" hidden="1">#REF!</definedName>
    <definedName name="_RIVf8c1524cab5e4a929924cf7e83a503ae" localSheetId="12" hidden="1">#REF!</definedName>
    <definedName name="_RIVf8c1524cab5e4a929924cf7e83a503ae" hidden="1">#REF!</definedName>
    <definedName name="_RIVfc1aff526f5e4f888b97864f469b5529" localSheetId="2" hidden="1">'[1]Table 7x'!#REF!</definedName>
    <definedName name="_RIVfc1aff526f5e4f888b97864f469b5529" localSheetId="3" hidden="1">'[1]Table 7x'!#REF!</definedName>
    <definedName name="_RIVfc1aff526f5e4f888b97864f469b5529" localSheetId="7" hidden="1">'[1]Table 7x'!#REF!</definedName>
    <definedName name="_RIVfc1aff526f5e4f888b97864f469b5529" localSheetId="8" hidden="1">'[1]Table 7x'!#REF!</definedName>
    <definedName name="_RIVfc1aff526f5e4f888b97864f469b5529" localSheetId="9" hidden="1">'[1]Table 7x'!#REF!</definedName>
    <definedName name="_RIVfc1aff526f5e4f888b97864f469b5529" localSheetId="12" hidden="1">'[1]Table 7x'!#REF!</definedName>
    <definedName name="_RIVfc1aff526f5e4f888b97864f469b5529" hidden="1">'[1]Table 7x'!#REF!</definedName>
    <definedName name="_RIVfc9e19c2fadc4daeae1eff8027d904e0" hidden="1">'OV1'!$13:$13</definedName>
    <definedName name="_RIVfd4e7d33ad4a41938461e0c5c3b6f5bf" localSheetId="2" hidden="1">#REF!</definedName>
    <definedName name="_RIVfd4e7d33ad4a41938461e0c5c3b6f5bf" localSheetId="7" hidden="1">#REF!</definedName>
    <definedName name="_RIVfd4e7d33ad4a41938461e0c5c3b6f5bf" localSheetId="8" hidden="1">#REF!</definedName>
    <definedName name="_RIVfd4e7d33ad4a41938461e0c5c3b6f5bf" localSheetId="9" hidden="1">#REF!</definedName>
    <definedName name="_RIVfd4e7d33ad4a41938461e0c5c3b6f5bf" localSheetId="1" hidden="1">#REF!</definedName>
    <definedName name="_RIVfd4e7d33ad4a41938461e0c5c3b6f5bf" localSheetId="12" hidden="1">#REF!</definedName>
    <definedName name="_RIVfd4e7d33ad4a41938461e0c5c3b6f5bf" hidden="1">#REF!</definedName>
    <definedName name="_RIVfec04f6d03334d2db23447e72eb91406" localSheetId="2" hidden="1">#REF!</definedName>
    <definedName name="_RIVfec04f6d03334d2db23447e72eb91406" localSheetId="3" hidden="1">#REF!</definedName>
    <definedName name="_RIVfec04f6d03334d2db23447e72eb91406" localSheetId="7" hidden="1">#REF!</definedName>
    <definedName name="_RIVfec04f6d03334d2db23447e72eb91406" localSheetId="8" hidden="1">#REF!</definedName>
    <definedName name="_RIVfec04f6d03334d2db23447e72eb91406" localSheetId="9" hidden="1">#REF!</definedName>
    <definedName name="_RIVfec04f6d03334d2db23447e72eb91406" localSheetId="12" hidden="1">#REF!</definedName>
    <definedName name="_RIVfec04f6d03334d2db23447e72eb91406" hidden="1">#REF!</definedName>
    <definedName name="_RIVfed803ab9be844cea2190df07d872d93" localSheetId="2" hidden="1">'[1]Table 14Ax'!#REF!</definedName>
    <definedName name="_RIVfed803ab9be844cea2190df07d872d93" localSheetId="3" hidden="1">'[1]Table 14Ax'!#REF!</definedName>
    <definedName name="_RIVfed803ab9be844cea2190df07d872d93" localSheetId="7" hidden="1">'[1]Table 14Ax'!#REF!</definedName>
    <definedName name="_RIVfed803ab9be844cea2190df07d872d93" localSheetId="8" hidden="1">'[1]Table 14Ax'!#REF!</definedName>
    <definedName name="_RIVfed803ab9be844cea2190df07d872d93" localSheetId="9" hidden="1">'[1]Table 14Ax'!#REF!</definedName>
    <definedName name="_RIVfed803ab9be844cea2190df07d872d93" localSheetId="12" hidden="1">'[1]Table 14Ax'!#REF!</definedName>
    <definedName name="_RIVfed803ab9be844cea2190df07d872d93" hidden="1">'[1]Table 14Ax'!#REF!</definedName>
    <definedName name="BoS_Capital_requirements" localSheetId="2">#REF!</definedName>
    <definedName name="BoS_Capital_requirements" localSheetId="7">#REF!</definedName>
    <definedName name="BoS_Capital_requirements" localSheetId="8">#REF!</definedName>
    <definedName name="BoS_Capital_requirements" localSheetId="9">#REF!</definedName>
    <definedName name="BoS_Capital_requirements" localSheetId="12">#REF!</definedName>
    <definedName name="BoS_Capital_requirements">#REF!</definedName>
    <definedName name="BoS_CCyB" localSheetId="2">#REF!</definedName>
    <definedName name="BoS_CCyB" localSheetId="7">#REF!</definedName>
    <definedName name="BoS_CCyB" localSheetId="8">#REF!</definedName>
    <definedName name="BoS_CCyB" localSheetId="9">#REF!</definedName>
    <definedName name="BoS_CCyB" localSheetId="12">#REF!</definedName>
    <definedName name="BoS_CCyB">#REF!</definedName>
    <definedName name="BoS_CRE" localSheetId="2">#REF!</definedName>
    <definedName name="BoS_CRE" localSheetId="7">#REF!</definedName>
    <definedName name="BoS_CRE" localSheetId="8">#REF!</definedName>
    <definedName name="BoS_CRE" localSheetId="9">#REF!</definedName>
    <definedName name="BoS_CRE" localSheetId="12">#REF!</definedName>
    <definedName name="BoS_CRE">#REF!</definedName>
    <definedName name="BoS_CRM" localSheetId="2">#REF!</definedName>
    <definedName name="BoS_CRM" localSheetId="7">#REF!</definedName>
    <definedName name="BoS_CRM" localSheetId="8">#REF!</definedName>
    <definedName name="BoS_CRM" localSheetId="9">#REF!</definedName>
    <definedName name="BoS_CRM" localSheetId="12">#REF!</definedName>
    <definedName name="BoS_CRM">#REF!</definedName>
    <definedName name="BoS_Leverage_ratio" localSheetId="2">#REF!</definedName>
    <definedName name="BoS_Leverage_ratio" localSheetId="7">#REF!</definedName>
    <definedName name="BoS_Leverage_ratio" localSheetId="8">#REF!</definedName>
    <definedName name="BoS_Leverage_ratio" localSheetId="9">#REF!</definedName>
    <definedName name="BoS_Leverage_ratio" localSheetId="12">#REF!</definedName>
    <definedName name="BoS_Leverage_ratio">#REF!</definedName>
    <definedName name="BoS_Own_funds" localSheetId="2">#REF!</definedName>
    <definedName name="BoS_Own_funds" localSheetId="7">#REF!</definedName>
    <definedName name="BoS_Own_funds" localSheetId="8">#REF!</definedName>
    <definedName name="BoS_Own_funds" localSheetId="9">#REF!</definedName>
    <definedName name="BoS_Own_funds" localSheetId="12">#REF!</definedName>
    <definedName name="BoS_Own_funds">#REF!</definedName>
    <definedName name="BoS_Past_due" localSheetId="2">#REF!</definedName>
    <definedName name="BoS_Past_due" localSheetId="7">#REF!</definedName>
    <definedName name="BoS_Past_due" localSheetId="8">#REF!</definedName>
    <definedName name="BoS_Past_due" localSheetId="9">#REF!</definedName>
    <definedName name="BoS_Past_due" localSheetId="12">#REF!</definedName>
    <definedName name="BoS_Past_due">#REF!</definedName>
    <definedName name="BoS_SCR" localSheetId="2">#REF!</definedName>
    <definedName name="BoS_SCR" localSheetId="7">#REF!</definedName>
    <definedName name="BoS_SCR" localSheetId="8">#REF!</definedName>
    <definedName name="BoS_SCR" localSheetId="9">#REF!</definedName>
    <definedName name="BoS_SCR" localSheetId="12">#REF!</definedName>
    <definedName name="BoS_SCR">#REF!</definedName>
    <definedName name="Contents">Contents!$A$1</definedName>
    <definedName name="LB_Capital_requirements">'OV1'!$A$1</definedName>
    <definedName name="LB_CCyB">CCyB!$A$1</definedName>
    <definedName name="LB_CRE" localSheetId="7">'CRB-C'!#REF!</definedName>
    <definedName name="LB_CRE" localSheetId="8">'CRB-D'!#REF!</definedName>
    <definedName name="LB_CRE" localSheetId="9">'CRB-E'!#REF!</definedName>
    <definedName name="LB_CRE">'CRB-B'!$A$1</definedName>
    <definedName name="LB_CRM">'CR3'!$A$1</definedName>
    <definedName name="LB_Leverage_ratio">'Leverage ratio'!$A$1</definedName>
    <definedName name="LB_Own_funds">'Own funds disclosure'!$A$1</definedName>
    <definedName name="LB_Past_due" localSheetId="2">#REF!</definedName>
    <definedName name="LB_Past_due" localSheetId="7">#REF!</definedName>
    <definedName name="LB_Past_due" localSheetId="8">#REF!</definedName>
    <definedName name="LB_Past_due" localSheetId="9">#REF!</definedName>
    <definedName name="LB_Past_due" localSheetId="12">#REF!</definedName>
    <definedName name="LB_Past_due">#REF!</definedName>
    <definedName name="LB_SCR" localSheetId="2">#REF!</definedName>
    <definedName name="LB_SCR" localSheetId="7">#REF!</definedName>
    <definedName name="LB_SCR" localSheetId="8">#REF!</definedName>
    <definedName name="LB_SCR" localSheetId="9">#REF!</definedName>
    <definedName name="LB_SCR" localSheetId="12">#REF!</definedName>
    <definedName name="LB_SCR">#REF!</definedName>
    <definedName name="_xlnm.Print_Area" localSheetId="2">'Basis of preparation'!$A$1:$O$15</definedName>
    <definedName name="_xlnm.Print_Area" localSheetId="3">Contents!$A$1:$H$39</definedName>
    <definedName name="_xlnm.Print_Area" localSheetId="11">'CR1'!$A$1:$O$93</definedName>
    <definedName name="_xlnm.Print_Area" localSheetId="10">'CR3'!$A$1:$M$47</definedName>
    <definedName name="_xlnm.Print_Area" localSheetId="6">'CRB-B'!$A$1:$O$47</definedName>
    <definedName name="_xlnm.Print_Area" localSheetId="7">'CRB-C'!$A$1:$O$40</definedName>
    <definedName name="_xlnm.Print_Area" localSheetId="8">'CRB-D'!$A$1:$O$77</definedName>
    <definedName name="_xlnm.Print_Area" localSheetId="9">'CRB-E'!$A$1:$O$43</definedName>
    <definedName name="_xlnm.Print_Area" localSheetId="1">'Forward looking statements'!$A$1:$Q$41</definedName>
    <definedName name="_xlnm.Print_Area" localSheetId="4">'Key Ratios'!$A$1:$K$34</definedName>
    <definedName name="_xlnm.Print_Area" localSheetId="12">NPFE!$A$1:$Q$93</definedName>
    <definedName name="_xlnm.Print_Area" localSheetId="5">'OV1'!$A$2:$F$48</definedName>
    <definedName name="_xlnm.Print_Area" localSheetId="13">'Own funds disclosure'!$A$1:$N$144</definedName>
  </definedNames>
  <calcPr calcId="162913" calcOnSave="0"/>
  <customWorkbookViews>
    <customWorkbookView name="413845 - Personal View" guid="{68EBE772-AFDA-4EA0-AE37-C31FFC283BC0}" mergeInterval="0" personalView="1" maximized="1" windowWidth="1280" windowHeight="758" tabRatio="591" activeSheetId="5"/>
    <customWorkbookView name="Kyselova, Andrea (Group Finance) - Personal View" guid="{FBB4AFED-AF83-40C1-AEBE-D1B361E89DDB}" mergeInterval="0" personalView="1" maximized="1" windowWidth="1350" windowHeight="523" tabRatio="591" activeSheetId="9"/>
  </customWorkbookViews>
</workbook>
</file>

<file path=xl/calcChain.xml><?xml version="1.0" encoding="utf-8"?>
<calcChain xmlns="http://schemas.openxmlformats.org/spreadsheetml/2006/main">
  <c r="G41" i="7" l="1"/>
  <c r="G84" i="7"/>
  <c r="G89" i="7" l="1"/>
  <c r="G73" i="7"/>
  <c r="G48" i="7"/>
  <c r="G28" i="7"/>
  <c r="G49" i="7" l="1"/>
  <c r="H27" i="8" l="1"/>
  <c r="H25" i="8"/>
  <c r="H10" i="8" l="1"/>
  <c r="H12" i="8"/>
  <c r="H14" i="8"/>
  <c r="H16" i="8"/>
  <c r="H18" i="8"/>
  <c r="H20" i="8"/>
  <c r="H22" i="8"/>
  <c r="H24" i="8"/>
  <c r="H28" i="8"/>
  <c r="H29" i="8"/>
  <c r="H31" i="8"/>
  <c r="H32" i="8"/>
  <c r="H33" i="8"/>
  <c r="H34" i="8"/>
  <c r="H35" i="8"/>
  <c r="H36" i="8"/>
  <c r="H37" i="8"/>
  <c r="H38" i="8"/>
  <c r="H39" i="8"/>
  <c r="H40" i="8"/>
  <c r="H41" i="8"/>
  <c r="H42" i="8"/>
  <c r="H43" i="8"/>
  <c r="H44" i="8"/>
  <c r="H45" i="8"/>
  <c r="H9" i="8"/>
  <c r="H11" i="8"/>
  <c r="H13" i="8"/>
  <c r="H15" i="8"/>
  <c r="H17" i="8"/>
  <c r="H19" i="8"/>
  <c r="H21" i="8"/>
  <c r="H23" i="8"/>
  <c r="M39" i="24" l="1"/>
  <c r="G39" i="24"/>
  <c r="I39" i="24"/>
  <c r="H39" i="24"/>
  <c r="E39" i="24"/>
  <c r="K39" i="24"/>
  <c r="N39" i="24"/>
  <c r="D39" i="24"/>
  <c r="F39" i="24"/>
  <c r="J39" i="24"/>
  <c r="C39" i="24"/>
  <c r="F22" i="24" l="1"/>
  <c r="F40" i="24" s="1"/>
  <c r="H22" i="24"/>
  <c r="H40" i="24" s="1"/>
  <c r="K22" i="24"/>
  <c r="K40" i="24" s="1"/>
  <c r="C22" i="24"/>
  <c r="C40" i="24" s="1"/>
  <c r="N22" i="24"/>
  <c r="N40" i="24" s="1"/>
  <c r="D22" i="24"/>
  <c r="D40" i="24" s="1"/>
  <c r="J22" i="24"/>
  <c r="J40" i="24" s="1"/>
  <c r="I22" i="24"/>
  <c r="I40" i="24" s="1"/>
  <c r="E22" i="24"/>
  <c r="E40" i="24" s="1"/>
  <c r="M22" i="24"/>
  <c r="M40" i="24" s="1"/>
  <c r="L39" i="24" l="1"/>
  <c r="G22" i="24"/>
  <c r="G40" i="24" s="1"/>
  <c r="L22" i="24" l="1"/>
  <c r="L40" i="24" s="1"/>
  <c r="G43" i="2" l="1"/>
  <c r="E43" i="2"/>
  <c r="E43" i="5"/>
  <c r="E42" i="5"/>
  <c r="E41" i="5"/>
  <c r="C38" i="5"/>
  <c r="E39" i="5"/>
  <c r="E37" i="5"/>
  <c r="E36" i="5"/>
  <c r="E35" i="5"/>
  <c r="E34" i="5"/>
  <c r="E33" i="5"/>
  <c r="E32" i="5"/>
  <c r="E31" i="5"/>
  <c r="E30" i="5"/>
  <c r="E29" i="5"/>
  <c r="E28" i="5"/>
  <c r="E27" i="5"/>
  <c r="E26" i="5"/>
  <c r="E25" i="5"/>
  <c r="E24" i="5"/>
  <c r="E23" i="5"/>
  <c r="E22" i="5"/>
  <c r="E21" i="5"/>
  <c r="E20" i="5"/>
  <c r="E19" i="5"/>
  <c r="E16" i="5"/>
  <c r="E15" i="5"/>
  <c r="E14" i="5"/>
  <c r="E13" i="5"/>
  <c r="E12" i="5"/>
  <c r="E11" i="5"/>
  <c r="E38" i="5" l="1"/>
  <c r="E40" i="5"/>
  <c r="C17" i="5"/>
  <c r="E17" i="5" s="1"/>
  <c r="C10" i="5"/>
  <c r="E10" i="5" s="1"/>
  <c r="E18" i="5"/>
  <c r="C44" i="5" l="1"/>
  <c r="E44" i="5"/>
</calcChain>
</file>

<file path=xl/sharedStrings.xml><?xml version="1.0" encoding="utf-8"?>
<sst xmlns="http://schemas.openxmlformats.org/spreadsheetml/2006/main" count="1018" uniqueCount="581">
  <si>
    <t>Transitional rules</t>
  </si>
  <si>
    <t>Fully loaded rules</t>
  </si>
  <si>
    <t>Common equity tier 1 (CET1) capital: instruments and reserves</t>
  </si>
  <si>
    <t>Capital instruments and related share premium accounts</t>
  </si>
  <si>
    <t>of which: called up share capital</t>
  </si>
  <si>
    <t>Retained earnings</t>
  </si>
  <si>
    <t>Accumulated other comprehensive income and other reserves (including unrealised gains and losses)</t>
  </si>
  <si>
    <t>Foreseeable dividend</t>
  </si>
  <si>
    <t>Common equity tier 1 (CET1) capital before regulatory adjustments</t>
  </si>
  <si>
    <t>Common equity tier 1 (CET1) capital: regulatory adjustments</t>
  </si>
  <si>
    <t>Additional value adjustments</t>
  </si>
  <si>
    <t>Intangible assets (net of related tax liability)</t>
  </si>
  <si>
    <t>Deferred tax assets that rely on future profitability, excluding those arising from temporary differences (net of related tax liability where the conditions in Article 38 (3) of the CRR are met)</t>
  </si>
  <si>
    <t>Fair value reserves related to gains or losses on cash flow hedges</t>
  </si>
  <si>
    <t>Negative amounts resulting from the calculation of expected loss amounts</t>
  </si>
  <si>
    <t>Gains or losses on liabilities valued at fair value resulting from changes in own credit standing</t>
  </si>
  <si>
    <t>Total regulatory adjustments applied to common equity tier 1 (CET1)</t>
  </si>
  <si>
    <t>Common equity tier 1 (CET1) capital</t>
  </si>
  <si>
    <t>Additional tier 1 (AT1) capital: instruments</t>
  </si>
  <si>
    <t>Amount of qualifying items referred to in Article 484 (4) of the CRR and the related share premium accounts subject to phase out from AT1</t>
  </si>
  <si>
    <t>Qualifying Tier 1 capital included in consolidated AT1 capital (including minority interests not included in CET1) issued by subsidiaries and held by third parties</t>
  </si>
  <si>
    <t>of which: instruments issued by subsidiaries subject to phase out</t>
  </si>
  <si>
    <t>Additional tier 1 (AT1) capital before regulatory adjustments</t>
  </si>
  <si>
    <t>Tier 1 capital</t>
  </si>
  <si>
    <t>Tier 2 (T2) capital: Instruments and provisions</t>
  </si>
  <si>
    <t>Amount of qualifying items referred to in Article 484 (5) of the CRR and the related share premium accounts subject to phase out from T2</t>
  </si>
  <si>
    <t>Credit risk adjustments</t>
  </si>
  <si>
    <t>Tier 2 (T2) capital</t>
  </si>
  <si>
    <t>Total capital</t>
  </si>
  <si>
    <t>Total risk-weighted assets</t>
  </si>
  <si>
    <t>Capital ratios and buffers</t>
  </si>
  <si>
    <t>Common Equity Tier 1 (as a percentage of risk exposure amount)</t>
  </si>
  <si>
    <t>Tier 1 (as a percentage of risk exposure amount)</t>
  </si>
  <si>
    <t>Total capital (as a percentage of risk exposure amount)</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</si>
  <si>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</si>
  <si>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of which: countercyclical buffer requirement</t>
  </si>
  <si>
    <t>Direct and indirect holdings of the capital of financial sector entities where the Group does not have a significant investment in those entities (amount below 10% threshold and net of eligible short positions)</t>
  </si>
  <si>
    <t>Direct and indirect holdings by the Group of the CET1 instruments of financial sector entities where the Group has a significant investment in those entities (amount below 10% threshold and net of eligible short positions)</t>
  </si>
  <si>
    <t>Deferred tax assets arising from temporary differences (amount below 10% threshold, net of related tax liability where the conditions in 38 (3) of the CRR are met)</t>
  </si>
  <si>
    <t>Applicable caps on the inclusion of provisions in Tier 2</t>
  </si>
  <si>
    <t>Credit risk adjustments included in T2 in respect of exposures subject to internal ratings-based approach (prior to the application of the cap)</t>
  </si>
  <si>
    <t>Cap on inclusion of credit risk adjustments in T2 under internal ratings-based approach</t>
  </si>
  <si>
    <t>Capital instruments subject to phase-out arrangements (only applicable between 1 Jan 2013 and 1 Jan 2022)</t>
  </si>
  <si>
    <t>Current cap on AT1 instruments subject to phase out arrangements</t>
  </si>
  <si>
    <t>Current cap on T2 instruments subject to phase out arrangements</t>
  </si>
  <si>
    <t xml:space="preserve"> </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</si>
  <si>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</si>
  <si>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</si>
  <si>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</si>
  <si>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t>
  </si>
  <si>
    <t>Replacement cost associated with all derivatives transactions (ie net of eligible cash variation margin)</t>
  </si>
  <si>
    <t>Add-on amounts for PFE associated with all derivatives transactions (mark-to-market method)</t>
  </si>
  <si>
    <t>Deductions of receivables assets for cash variation margin provided in derivatives transactions</t>
  </si>
  <si>
    <t xml:space="preserve">Total derivative exposures </t>
  </si>
  <si>
    <t>Gross SFT assets (with no recognition of netting), after adjusting for sales accounting transactions</t>
  </si>
  <si>
    <t>Netted amounts of cash payables and cash receivables of gross SFT assets</t>
  </si>
  <si>
    <t>Counterparty credit risk exposure for SFT assets</t>
  </si>
  <si>
    <t xml:space="preserve">Total securities financing transaction exposures </t>
  </si>
  <si>
    <t>Other off-balance sheet exposures</t>
  </si>
  <si>
    <t>Off-balance sheet exposures at gross notional amount</t>
  </si>
  <si>
    <t>Adjustments for conversion to credit equivalent amounts</t>
  </si>
  <si>
    <t>Exempted exposures in accordance with CRR Article 429 (7) (on and off balance sheet)</t>
  </si>
  <si>
    <t>Capital and total exposure measure</t>
  </si>
  <si>
    <t>Leverage ratio total exposure measure</t>
  </si>
  <si>
    <t>Leverage ratio</t>
  </si>
  <si>
    <t>Breakdown by Country</t>
  </si>
  <si>
    <t>Total</t>
  </si>
  <si>
    <t>Norway</t>
  </si>
  <si>
    <t>Sweden</t>
  </si>
  <si>
    <t>Hong Kong</t>
  </si>
  <si>
    <t>United Kingdom</t>
  </si>
  <si>
    <t>United States of America</t>
  </si>
  <si>
    <t xml:space="preserve">Amount of institution specific countercyclical capital buffer </t>
  </si>
  <si>
    <t xml:space="preserve">Total risk exposure amount </t>
  </si>
  <si>
    <t xml:space="preserve">Institution specific countercyclical buffer rate </t>
  </si>
  <si>
    <t xml:space="preserve">Institution specific countercyclical buffer requirement </t>
  </si>
  <si>
    <t>Credit risk (excluding counterparty credit risk)</t>
  </si>
  <si>
    <t xml:space="preserve">Counterparty credit risk </t>
  </si>
  <si>
    <t>Settlement risk</t>
  </si>
  <si>
    <t>Market risk</t>
  </si>
  <si>
    <t>Large exposures</t>
  </si>
  <si>
    <t>Operational risk</t>
  </si>
  <si>
    <t>Amounts below the thresholds for deduction (subject to 250% risk weight)</t>
  </si>
  <si>
    <t>Floor adjustment</t>
  </si>
  <si>
    <t>Exposures subject to the IRB approach</t>
  </si>
  <si>
    <t>Institutions</t>
  </si>
  <si>
    <t>Non-credit obligation assets</t>
  </si>
  <si>
    <t>Exposures subject to the standardised approach</t>
  </si>
  <si>
    <t>Regional governments or local authorities</t>
  </si>
  <si>
    <t>Public sector entities</t>
  </si>
  <si>
    <t>Multilateral development banks</t>
  </si>
  <si>
    <t>International organisations</t>
  </si>
  <si>
    <t>Corporates</t>
  </si>
  <si>
    <t xml:space="preserve">Retail </t>
  </si>
  <si>
    <t>Secured by mortgages on immovable property</t>
  </si>
  <si>
    <t>Exposures in default</t>
  </si>
  <si>
    <t>OWN FUNDS DISCLOSURE TEMPLATE</t>
  </si>
  <si>
    <t>LEVERAGE DISCLOSURE TEMPLATE</t>
  </si>
  <si>
    <r>
      <t>i) Total</t>
    </r>
    <r>
      <rPr>
        <b/>
        <vertAlign val="superscript"/>
        <sz val="9"/>
        <rFont val="Arial"/>
        <family val="2"/>
      </rPr>
      <t>1</t>
    </r>
  </si>
  <si>
    <r>
      <t>ii) Total</t>
    </r>
    <r>
      <rPr>
        <b/>
        <vertAlign val="superscript"/>
        <sz val="9"/>
        <rFont val="Arial"/>
        <family val="2"/>
      </rPr>
      <t>1</t>
    </r>
  </si>
  <si>
    <r>
      <t>iii) Rest of the World</t>
    </r>
    <r>
      <rPr>
        <b/>
        <vertAlign val="superscript"/>
        <sz val="9"/>
        <rFont val="Arial"/>
        <family val="2"/>
      </rPr>
      <t>1</t>
    </r>
  </si>
  <si>
    <t>Adjustments</t>
  </si>
  <si>
    <t>Balance sheet category</t>
  </si>
  <si>
    <t>Own funds description</t>
  </si>
  <si>
    <t>Items extracted from the consolidated accounting balance sheet(1)
£m</t>
  </si>
  <si>
    <t>Threshold adjustments 
£m</t>
  </si>
  <si>
    <t>Notes</t>
  </si>
  <si>
    <t>Common Equity Tier 1 (CET1) capital: instruments and reserves</t>
  </si>
  <si>
    <t>Share capital</t>
  </si>
  <si>
    <t>Retained profits</t>
  </si>
  <si>
    <t>Other reserves</t>
  </si>
  <si>
    <t>Goodwill and other intangible assets</t>
  </si>
  <si>
    <t>Deferred tax assets</t>
  </si>
  <si>
    <t>Deferred tax assets that rely on future profitability, excluding those arising from temporary differences (net of related tax liability where conditions in Article 38(3) of the CRR are met</t>
  </si>
  <si>
    <t>Common Equity Tier 1 (CET1) capital</t>
  </si>
  <si>
    <t>Additional Tier 1 (AT1) capital: instruments</t>
  </si>
  <si>
    <t>Other equity instruments</t>
  </si>
  <si>
    <t>Capital instruments and the related share premium accounts</t>
  </si>
  <si>
    <t>Subordinated liabilities</t>
  </si>
  <si>
    <t>Additional Tier 1 (AT1) capital</t>
  </si>
  <si>
    <t>Tier 2 (T2) capital: instruments and provisions</t>
  </si>
  <si>
    <t>OWN FUNDS RECONCILIATION</t>
  </si>
  <si>
    <t>Total assets as per the financial statements</t>
  </si>
  <si>
    <t>Adjustments for derivative financial instruments</t>
  </si>
  <si>
    <t>Adjustments for securities financing transactions (SFTs)</t>
  </si>
  <si>
    <t>Adjustment for off-balance sheet items (ie conversion to credit equivalent amounts of off-balance sheet exposures)</t>
  </si>
  <si>
    <t>Adjustment for intragroup exposures excluded from the leverage ratio total exposure measure in accordance with Article 429 (7) of Regulation (EU) No 575/2013</t>
  </si>
  <si>
    <t>Other adjustments</t>
  </si>
  <si>
    <t>Exposure Value for IRB
£m</t>
  </si>
  <si>
    <t>Sum of long and short positions of trading book exposures for SA
£m</t>
  </si>
  <si>
    <t>Value of trading book exposures for internal models
£m</t>
  </si>
  <si>
    <t>Exposure Value for SA
£m</t>
  </si>
  <si>
    <r>
      <t>of which: 
General credit exposures</t>
    </r>
    <r>
      <rPr>
        <b/>
        <vertAlign val="superscript"/>
        <sz val="9"/>
        <color rgb="FF00880B"/>
        <rFont val="Arial"/>
        <family val="2"/>
      </rPr>
      <t xml:space="preserve">2,3
</t>
    </r>
    <r>
      <rPr>
        <b/>
        <sz val="9"/>
        <color rgb="FF00880B"/>
        <rFont val="Arial"/>
        <family val="2"/>
      </rPr>
      <t>£m</t>
    </r>
  </si>
  <si>
    <t>Total – standardised approach</t>
  </si>
  <si>
    <t>Agriculture, forestry and fishing</t>
  </si>
  <si>
    <t>Energy and water supply</t>
  </si>
  <si>
    <t>Manufacturing</t>
  </si>
  <si>
    <t>Construction</t>
  </si>
  <si>
    <t>Transport, distribution and hotels</t>
  </si>
  <si>
    <t>Postal and communications</t>
  </si>
  <si>
    <t>Property companies</t>
  </si>
  <si>
    <t>Financial, business and other services</t>
  </si>
  <si>
    <t>Personal: mortgages</t>
  </si>
  <si>
    <t>Personal: other</t>
  </si>
  <si>
    <t>Lease financing</t>
  </si>
  <si>
    <t>Hire purchase</t>
  </si>
  <si>
    <t>Rest of Europe</t>
  </si>
  <si>
    <t>Asia-Pacific</t>
  </si>
  <si>
    <t>Other</t>
  </si>
  <si>
    <t>Retail</t>
  </si>
  <si>
    <t>Covered bonds</t>
  </si>
  <si>
    <t>Equity exposures</t>
  </si>
  <si>
    <t>OWN FUNDS DISCLOSURE</t>
  </si>
  <si>
    <t>LEVERAGE RATIO</t>
  </si>
  <si>
    <t>ANALYSIS OF CREDIT RISK MITIGATION</t>
  </si>
  <si>
    <t>ANALYSIS OF CREDIT RISK EXPOSURES</t>
  </si>
  <si>
    <t>CONTENTS</t>
  </si>
  <si>
    <t>Amount of qualifying items referred to in Article 484 (5) of the CRR and the related share premium accounts subject to phase out from AT1</t>
  </si>
  <si>
    <t>Own funds template</t>
  </si>
  <si>
    <t>Leverage ratio common disclosure</t>
  </si>
  <si>
    <t>Summary reconciliation of accounting assets and leverage ratio exposures</t>
  </si>
  <si>
    <t>Geographical distribution of credit risk exposures relevant for the calculation of the countercyclical capital buffer</t>
  </si>
  <si>
    <t>Overview of risk-weighted assets (OV1)</t>
  </si>
  <si>
    <t>n/a</t>
  </si>
  <si>
    <t>Consolidated accounting balance sheet total 
£m</t>
  </si>
  <si>
    <t>i) those countries for which a countercyclical capital buffer rate has been set.</t>
  </si>
  <si>
    <t>ii) those countries for which a countercyclical capital buffer rate has not been set and have an own funds requirement weighting of greater than or equal to one per cent, the threshold having been determined by the Group in accordance with the EBA guidelines on materiality for Pillar 3.</t>
  </si>
  <si>
    <t>iii) the aggregate of all remaining countries for which a countercyclical buffer rate has not been set and individually have an own funds requirement weighting of less than one per cent.</t>
  </si>
  <si>
    <r>
      <rPr>
        <vertAlign val="superscript"/>
        <sz val="8"/>
        <color theme="1"/>
        <rFont val="Arial"/>
        <family val="2"/>
      </rPr>
      <t>1</t>
    </r>
    <r>
      <rPr>
        <sz val="8"/>
        <color theme="1"/>
        <rFont val="Arial"/>
        <family val="2"/>
      </rPr>
      <t>The breakdown by country is disclosed on the following basis:</t>
    </r>
  </si>
  <si>
    <t xml:space="preserve"> trading book exposures are limited to those that are subject to the own funds requirement for specific risk or incremental default and migration risk.</t>
  </si>
  <si>
    <r>
      <rPr>
        <vertAlign val="superscript"/>
        <sz val="8"/>
        <color theme="1"/>
        <rFont val="Arial"/>
        <family val="2"/>
      </rPr>
      <t>2</t>
    </r>
    <r>
      <rPr>
        <sz val="8"/>
        <color theme="1"/>
        <rFont val="Arial"/>
        <family val="2"/>
      </rPr>
      <t>For the purposes of the calculation of the countercyclical capital buffer, general credit risk and trading book exposures exclude exposures to central governments, central banks, regional governments, local authorities, public sector entities, multilateral development banks, international organisations and institutions. In addition,</t>
    </r>
  </si>
  <si>
    <r>
      <rPr>
        <vertAlign val="superscript"/>
        <sz val="8"/>
        <color theme="1"/>
        <rFont val="Arial"/>
        <family val="2"/>
      </rPr>
      <t>3</t>
    </r>
    <r>
      <rPr>
        <sz val="8"/>
        <color theme="1"/>
        <rFont val="Arial"/>
        <family val="2"/>
      </rPr>
      <t>General credit and securitisation exposures include counterparty credit risk and are stated on a post CRM basis.</t>
    </r>
  </si>
  <si>
    <r>
      <t>of which: 
General credit exposures</t>
    </r>
    <r>
      <rPr>
        <vertAlign val="superscript"/>
        <sz val="9"/>
        <rFont val="Arial"/>
        <family val="2"/>
      </rPr>
      <t xml:space="preserve">2,3
</t>
    </r>
    <r>
      <rPr>
        <sz val="9"/>
        <rFont val="Arial"/>
        <family val="2"/>
      </rPr>
      <t>£m</t>
    </r>
  </si>
  <si>
    <t>Netherlands</t>
  </si>
  <si>
    <r>
      <t>of which:
Securitisation exposures</t>
    </r>
    <r>
      <rPr>
        <vertAlign val="superscript"/>
        <sz val="9"/>
        <rFont val="Arial"/>
        <family val="2"/>
      </rPr>
      <t xml:space="preserve">3
</t>
    </r>
    <r>
      <rPr>
        <sz val="9"/>
        <rFont val="Arial"/>
        <family val="2"/>
      </rPr>
      <t>£m</t>
    </r>
  </si>
  <si>
    <t>Total
£m</t>
  </si>
  <si>
    <r>
      <t>of which:
Securitisation exposures</t>
    </r>
    <r>
      <rPr>
        <b/>
        <vertAlign val="superscript"/>
        <sz val="9"/>
        <color rgb="FF00880B"/>
        <rFont val="Arial"/>
        <family val="2"/>
      </rPr>
      <t xml:space="preserve">3
</t>
    </r>
    <r>
      <rPr>
        <b/>
        <sz val="9"/>
        <color rgb="FF00880B"/>
        <rFont val="Arial"/>
        <family val="2"/>
      </rPr>
      <t>£m</t>
    </r>
  </si>
  <si>
    <t>Exposures unsecured –
carrying amount
£m</t>
  </si>
  <si>
    <t>Exposures 
secured
by financial guarantees
£m</t>
  </si>
  <si>
    <t>Central governments or central banks</t>
  </si>
  <si>
    <t>of which: Specialised Lending</t>
  </si>
  <si>
    <t xml:space="preserve">of which: SME </t>
  </si>
  <si>
    <t>Secured by real estate property</t>
  </si>
  <si>
    <t>SME</t>
  </si>
  <si>
    <t>Non-SME</t>
  </si>
  <si>
    <t>Qualifying Revolving</t>
  </si>
  <si>
    <t>Other Retail</t>
  </si>
  <si>
    <t>Equity</t>
  </si>
  <si>
    <t>Total – IRB approach</t>
  </si>
  <si>
    <t>Items associated with particularly high risk</t>
  </si>
  <si>
    <t xml:space="preserve">Total exposures </t>
  </si>
  <si>
    <t>of which: defaulted</t>
  </si>
  <si>
    <t>CRM techniques – Overview (CR3)</t>
  </si>
  <si>
    <t xml:space="preserve">Credit quality of exposures by exposure class and instrument (CR1-A) </t>
  </si>
  <si>
    <t xml:space="preserve">Credit quality of exposures by industry types (CR1-B) </t>
  </si>
  <si>
    <t xml:space="preserve">Credit quality of exposures by geographical region (CR1-C) </t>
  </si>
  <si>
    <t>Gross carrying values of</t>
  </si>
  <si>
    <t>Specific credit risk adjustment
£m</t>
  </si>
  <si>
    <t>Net values 
£m</t>
  </si>
  <si>
    <t>Defaulted exposures
£m</t>
  </si>
  <si>
    <t>Non-defaulted exposures
£m</t>
  </si>
  <si>
    <t>of which: Specialised lending</t>
  </si>
  <si>
    <t>of which: SMEs</t>
  </si>
  <si>
    <t>SMEs</t>
  </si>
  <si>
    <t>Non-SMEs</t>
  </si>
  <si>
    <t>Qualifying revolving</t>
  </si>
  <si>
    <t>Other retail</t>
  </si>
  <si>
    <t>Total IRB approach</t>
  </si>
  <si>
    <t>Claims on institutions and corporates with a short-term credit assessment</t>
  </si>
  <si>
    <t>Collective investments undertakings</t>
  </si>
  <si>
    <t>Other exposures</t>
  </si>
  <si>
    <t>Total standardised approach</t>
  </si>
  <si>
    <t>Specific
 credit risk
 adjustment
£m</t>
  </si>
  <si>
    <t>Total and average net amount of exposure (CRB-B)</t>
  </si>
  <si>
    <t>Geographical breakdown of exposures (CRB-C)</t>
  </si>
  <si>
    <t>Concentration of exposures by industry (CRB-D)</t>
  </si>
  <si>
    <t>Maturity of exposures (CRB-E)</t>
  </si>
  <si>
    <t>Net exposure value</t>
  </si>
  <si>
    <t>On demand
£m</t>
  </si>
  <si>
    <t>&lt;= 1 year
£m</t>
  </si>
  <si>
    <t>&gt; 1 year
 &lt;= 5 years
£m</t>
  </si>
  <si>
    <t>&gt; 5 years
£m</t>
  </si>
  <si>
    <t>No stated maturity
£m</t>
  </si>
  <si>
    <t>RISK-WEIGHTED ASSETS AND PILLAR 1 CAPITAL REQUIREMENTS</t>
  </si>
  <si>
    <t xml:space="preserve">Securitisation exposures in banking book </t>
  </si>
  <si>
    <t>Collective investment undertakings</t>
  </si>
  <si>
    <t>Credit risk adjustment charges in the period
£m</t>
  </si>
  <si>
    <t>Table 1</t>
  </si>
  <si>
    <t>Table 2</t>
  </si>
  <si>
    <t>Table 3</t>
  </si>
  <si>
    <t>Table 4</t>
  </si>
  <si>
    <t>Table 5</t>
  </si>
  <si>
    <t>Table 6</t>
  </si>
  <si>
    <t>Table 7</t>
  </si>
  <si>
    <t>Table 8</t>
  </si>
  <si>
    <t>Table 9</t>
  </si>
  <si>
    <t>Table 10</t>
  </si>
  <si>
    <t>Table 11</t>
  </si>
  <si>
    <t>Table 12</t>
  </si>
  <si>
    <t>Table 13</t>
  </si>
  <si>
    <t>Table 14</t>
  </si>
  <si>
    <t>Table 15</t>
  </si>
  <si>
    <t xml:space="preserve">Of which: standardised approach </t>
  </si>
  <si>
    <t>Of which: the foundation rating-based (FIRB) approach</t>
  </si>
  <si>
    <t>Of which: the retail IRB (RIRB) approach</t>
  </si>
  <si>
    <t>Of which: equity IRB under the simple risk-weight or the internal models approach</t>
  </si>
  <si>
    <t>Of which: marked to market</t>
  </si>
  <si>
    <t>Of which: original exposure</t>
  </si>
  <si>
    <t xml:space="preserve">Of which: the standardised approach </t>
  </si>
  <si>
    <t>Of which: internal ratings-based model method (IMM)</t>
  </si>
  <si>
    <t>Of which: comprehensive approach for credit risk mitigation (for SFTs)</t>
  </si>
  <si>
    <t>Of which: exposures to central counterparties (including trades, default fund contributions and initial margin)</t>
  </si>
  <si>
    <t>Of which: credit valuation adjustment (CVA)</t>
  </si>
  <si>
    <t>Of which: IRB ratings-based approach (RBA)</t>
  </si>
  <si>
    <t>Of which: IRB supervisory formula approach (SFA)</t>
  </si>
  <si>
    <t>Of which: internal assessment approach (IAA)</t>
  </si>
  <si>
    <t>Of which: internal model approaches</t>
  </si>
  <si>
    <t>Of which: basic indicator approach</t>
  </si>
  <si>
    <t>Of which: standardised approach</t>
  </si>
  <si>
    <t>Of which: advanced measurement approach</t>
  </si>
  <si>
    <t>Items extracted from the consolidated balance sheet on an accounting consolidation basis and reconciliation of own funds items to audited financial statements</t>
  </si>
  <si>
    <t>The following table provides an analysis of net carrying values of credit risk exposures secured by different CRM techniques split by regulatory approach and asset class.</t>
  </si>
  <si>
    <r>
      <t>Exposures 
to be 
secured</t>
    </r>
    <r>
      <rPr>
        <b/>
        <vertAlign val="superscript"/>
        <sz val="9"/>
        <color rgb="FF00880B"/>
        <rFont val="Arial"/>
        <family val="2"/>
      </rPr>
      <t>1</t>
    </r>
    <r>
      <rPr>
        <b/>
        <sz val="9"/>
        <color rgb="FF00880B"/>
        <rFont val="Arial"/>
        <family val="2"/>
      </rPr>
      <t xml:space="preserve">
£m</t>
    </r>
  </si>
  <si>
    <r>
      <t>Other exposures</t>
    </r>
    <r>
      <rPr>
        <vertAlign val="superscript"/>
        <sz val="9"/>
        <color theme="1"/>
        <rFont val="Arial"/>
        <family val="2"/>
      </rPr>
      <t>1</t>
    </r>
  </si>
  <si>
    <r>
      <t>Non-credit obligation assets</t>
    </r>
    <r>
      <rPr>
        <vertAlign val="superscript"/>
        <sz val="9"/>
        <color theme="1"/>
        <rFont val="Arial"/>
        <family val="2"/>
      </rPr>
      <t>1</t>
    </r>
  </si>
  <si>
    <t>ANALYSIS OF CREDIT QUALITY OF EXPOSURES</t>
  </si>
  <si>
    <t>BASIS OF PREPARATION</t>
  </si>
  <si>
    <t xml:space="preserve">BASIS OF CREDIT RISK EXPOSURES </t>
  </si>
  <si>
    <t xml:space="preserve">The minimum Pillar 1 capital requirements referred to in this document are calculated as 8 per cent of aggregated risk-weighted assets. 
</t>
  </si>
  <si>
    <t>Bank of Scotland Group</t>
  </si>
  <si>
    <t xml:space="preserve">FORWARD LOOKING STATEMENTS </t>
  </si>
  <si>
    <r>
      <t>Derivative exposures</t>
    </r>
    <r>
      <rPr>
        <b/>
        <vertAlign val="superscript"/>
        <sz val="9"/>
        <rFont val="Arial"/>
        <family val="2"/>
      </rPr>
      <t>1</t>
    </r>
  </si>
  <si>
    <r>
      <t>Securities financing transaction exposures</t>
    </r>
    <r>
      <rPr>
        <b/>
        <vertAlign val="superscript"/>
        <sz val="9"/>
        <rFont val="Arial"/>
        <family val="2"/>
      </rPr>
      <t>2</t>
    </r>
  </si>
  <si>
    <r>
      <t>Intragroup exposures exempted in accordance with Article 429(7) of Regulation (EU) No 575/2013 (on and off balance sheet)</t>
    </r>
    <r>
      <rPr>
        <vertAlign val="superscript"/>
        <sz val="9"/>
        <rFont val="Arial"/>
        <family val="2"/>
      </rPr>
      <t>3</t>
    </r>
  </si>
  <si>
    <r>
      <t>Exposures 
secured
by credit 
derivatives</t>
    </r>
    <r>
      <rPr>
        <b/>
        <sz val="9"/>
        <color rgb="FF00880B"/>
        <rFont val="Arial"/>
        <family val="2"/>
      </rPr>
      <t xml:space="preserve">
£m</t>
    </r>
  </si>
  <si>
    <t>Amounts below the threshold for deduction (before risk-weighting)</t>
  </si>
  <si>
    <t xml:space="preserve">    of which: classified as equity under applicable accounting standards</t>
  </si>
  <si>
    <r>
      <t>Exposures 
secured
by collateral</t>
    </r>
    <r>
      <rPr>
        <b/>
        <vertAlign val="superscript"/>
        <sz val="9"/>
        <color rgb="FF00880B"/>
        <rFont val="Arial"/>
        <family val="2"/>
      </rPr>
      <t>2</t>
    </r>
    <r>
      <rPr>
        <b/>
        <sz val="9"/>
        <color rgb="FF00880B"/>
        <rFont val="Arial"/>
        <family val="2"/>
      </rPr>
      <t xml:space="preserve">
£m</t>
    </r>
  </si>
  <si>
    <t>COUNTERCYCLICAL CAPITAL BUFFER (CCyB)</t>
  </si>
  <si>
    <t>British Virgin Islands</t>
  </si>
  <si>
    <t>Czech Republic</t>
  </si>
  <si>
    <t>Iceland</t>
  </si>
  <si>
    <t>Slovakia</t>
  </si>
  <si>
    <t>2018
Minimum capital requirements
£m</t>
  </si>
  <si>
    <t>2018
Average credit risk exposure
£m</t>
  </si>
  <si>
    <t>2018
Risk-weighted assets
£m</t>
  </si>
  <si>
    <t>2018
Average risk weight
%</t>
  </si>
  <si>
    <t>2018
Agriculture,
 forestry and
 fishing
£m</t>
  </si>
  <si>
    <t>2018
Energy and
 water supply
£m</t>
  </si>
  <si>
    <t>2018
Manufacturing
£m</t>
  </si>
  <si>
    <t>2018
Construction
£m</t>
  </si>
  <si>
    <t>2018
Transport,
 distribution
 and hotels
£m</t>
  </si>
  <si>
    <t>2018
Postal and comms
£m</t>
  </si>
  <si>
    <t>2018
Property
 companies
£m</t>
  </si>
  <si>
    <t>2018
Financial,
 business
 and other
 services
£m</t>
  </si>
  <si>
    <t>2018
Personal:
 mortgages
£m</t>
  </si>
  <si>
    <t>2018
Personal:
 other
£m</t>
  </si>
  <si>
    <t>2018
Lease financing
£m</t>
  </si>
  <si>
    <t>2018
Hire purchase
£m</t>
  </si>
  <si>
    <t>2018
Total
£m</t>
  </si>
  <si>
    <t>2018
United Kingdom
£m</t>
  </si>
  <si>
    <t>2018
Rest of Europe
£m</t>
  </si>
  <si>
    <t>2018
United States
 of America
£m</t>
  </si>
  <si>
    <t>2018
Asia-Pacific
£m</t>
  </si>
  <si>
    <t>2018
Other
£m</t>
  </si>
  <si>
    <t>2018
EAD pre CRM and post CCF
£m</t>
  </si>
  <si>
    <t>2018
EAD post CRM and post CCF
£m</t>
  </si>
  <si>
    <t>At 31 Dec
 2018
£m</t>
  </si>
  <si>
    <t>At 31 Dec 
 2018
£m</t>
  </si>
  <si>
    <t>At 31 Dec 2018
Fully loaded
£m</t>
  </si>
  <si>
    <t>2018
Own funds requirements</t>
  </si>
  <si>
    <t>2018
Own funds requirement weights
%</t>
  </si>
  <si>
    <t>2018 
Countercyclical
capital buffer rate
%</t>
  </si>
  <si>
    <t>At 31 Dec 2018</t>
  </si>
  <si>
    <t>Common Equity Tier 1 (CET1) (£m)</t>
  </si>
  <si>
    <t>CET1 capital as if IFRS 9 transitional arrangements had not been applied (£m)</t>
  </si>
  <si>
    <t>Tier 1 (£m)</t>
  </si>
  <si>
    <t>Tier 1 capital as if IFRS 9 transitional arrangements had not been applied (£m)</t>
  </si>
  <si>
    <t>Total capital (£m)</t>
  </si>
  <si>
    <t>Total capital as if IFRS 9 transitional arrangements had not been applied (£m)</t>
  </si>
  <si>
    <t>Total risk-weighted assets (£m)</t>
  </si>
  <si>
    <t>Total risk-weighted assets as if IFRS 9 transitional arrangements had not been applied (£m)</t>
  </si>
  <si>
    <t>Common Equity Tier 1 ratio (%)</t>
  </si>
  <si>
    <t>CET1 ratio as if IFRS 9 transitional arrangements had not been applied (%)</t>
  </si>
  <si>
    <t>Tier 1 ratio (%)</t>
  </si>
  <si>
    <t>Tier 1 ratio as if IFRS 9 transitional arrangements had not been applied (%)</t>
  </si>
  <si>
    <t>Total capital ratio (%)</t>
  </si>
  <si>
    <t>Total capital ratio as if IFRS 9 transitional arrangements had not been applied (%)</t>
  </si>
  <si>
    <t>CRD IV leverage ratio exposure measure (£m)</t>
  </si>
  <si>
    <t>CRD IV leverage ratio (%)</t>
  </si>
  <si>
    <t>CRD IV leverage ratio as if IFRS 9 transitional arrangements had not been applied (%)</t>
  </si>
  <si>
    <t>Comparison of institutions own funds and capital and leverage ratios (IFRS9 - FL)</t>
  </si>
  <si>
    <r>
      <rPr>
        <b/>
        <sz val="12"/>
        <rFont val="Arial"/>
        <family val="2"/>
      </rPr>
      <t xml:space="preserve">Table 2: </t>
    </r>
    <r>
      <rPr>
        <b/>
        <sz val="12"/>
        <color rgb="FF00880B"/>
        <rFont val="Arial"/>
        <family val="2"/>
      </rPr>
      <t xml:space="preserve"> Overview of risk-weighted assets (OV1)</t>
    </r>
  </si>
  <si>
    <r>
      <rPr>
        <b/>
        <sz val="12"/>
        <rFont val="Arial"/>
        <family val="2"/>
      </rPr>
      <t xml:space="preserve">Table 3: </t>
    </r>
    <r>
      <rPr>
        <b/>
        <sz val="12"/>
        <color rgb="FF00880B"/>
        <rFont val="Arial"/>
        <family val="2"/>
      </rPr>
      <t xml:space="preserve"> Total and average net amount of exposures (CRB-B)</t>
    </r>
  </si>
  <si>
    <r>
      <rPr>
        <b/>
        <sz val="12"/>
        <rFont val="Arial"/>
        <family val="2"/>
      </rPr>
      <t xml:space="preserve">Table 4: </t>
    </r>
    <r>
      <rPr>
        <b/>
        <sz val="12"/>
        <color rgb="FF00880B"/>
        <rFont val="Arial"/>
        <family val="2"/>
      </rPr>
      <t xml:space="preserve"> Geographical breakdown of exposures (CRB-C)</t>
    </r>
  </si>
  <si>
    <r>
      <rPr>
        <b/>
        <sz val="12"/>
        <rFont val="Arial"/>
        <family val="2"/>
      </rPr>
      <t xml:space="preserve">Table 5: </t>
    </r>
    <r>
      <rPr>
        <b/>
        <sz val="12"/>
        <color rgb="FF00880B"/>
        <rFont val="Arial"/>
        <family val="2"/>
      </rPr>
      <t xml:space="preserve"> Concentration of exposures by industry (CRB-D)</t>
    </r>
  </si>
  <si>
    <r>
      <rPr>
        <b/>
        <sz val="12"/>
        <rFont val="Arial"/>
        <family val="2"/>
      </rPr>
      <t xml:space="preserve">Table 6: </t>
    </r>
    <r>
      <rPr>
        <b/>
        <sz val="12"/>
        <color rgb="FF00880B"/>
        <rFont val="Arial"/>
        <family val="2"/>
      </rPr>
      <t xml:space="preserve"> Maturity of exposures (CRB-E)</t>
    </r>
  </si>
  <si>
    <r>
      <rPr>
        <b/>
        <sz val="12"/>
        <rFont val="Arial"/>
        <family val="2"/>
      </rPr>
      <t xml:space="preserve">Table 7: </t>
    </r>
    <r>
      <rPr>
        <b/>
        <sz val="12"/>
        <color rgb="FF00880B"/>
        <rFont val="Arial"/>
        <family val="2"/>
      </rPr>
      <t xml:space="preserve"> CRM techniques - Overview (CR3)</t>
    </r>
  </si>
  <si>
    <r>
      <rPr>
        <b/>
        <sz val="12"/>
        <rFont val="Arial"/>
        <family val="2"/>
      </rPr>
      <t xml:space="preserve">Table 8: </t>
    </r>
    <r>
      <rPr>
        <b/>
        <sz val="12"/>
        <color rgb="FF00880B"/>
        <rFont val="Arial"/>
        <family val="2"/>
      </rPr>
      <t xml:space="preserve"> Credit quality of exposures by exposure class and instrument (CR1-A) </t>
    </r>
  </si>
  <si>
    <r>
      <rPr>
        <b/>
        <sz val="12"/>
        <rFont val="Arial"/>
        <family val="2"/>
      </rPr>
      <t xml:space="preserve">Table 9: </t>
    </r>
    <r>
      <rPr>
        <b/>
        <sz val="12"/>
        <color rgb="FF00880B"/>
        <rFont val="Arial"/>
        <family val="2"/>
      </rPr>
      <t xml:space="preserve"> Credit quality of exposures by industry types (CR1-B)</t>
    </r>
  </si>
  <si>
    <r>
      <rPr>
        <b/>
        <sz val="12"/>
        <rFont val="Arial"/>
        <family val="2"/>
      </rPr>
      <t xml:space="preserve">Table 10: </t>
    </r>
    <r>
      <rPr>
        <b/>
        <sz val="12"/>
        <color rgb="FF00880B"/>
        <rFont val="Arial"/>
        <family val="2"/>
      </rPr>
      <t xml:space="preserve"> Credit quality of exposures by geographical region (CR1-C)</t>
    </r>
  </si>
  <si>
    <t>KEY METRICS</t>
  </si>
  <si>
    <t xml:space="preserve">The following table shows the Group’s credit exposures split by Basel exposure class, together with associated risk-weighted assets and average risk weight. </t>
  </si>
  <si>
    <r>
      <t>Multilateral development banks</t>
    </r>
    <r>
      <rPr>
        <vertAlign val="superscript"/>
        <sz val="6.3"/>
        <color theme="1"/>
        <rFont val="Arial"/>
        <family val="2"/>
      </rPr>
      <t>1</t>
    </r>
  </si>
  <si>
    <r>
      <t>General credit risk adjustment</t>
    </r>
    <r>
      <rPr>
        <b/>
        <sz val="9"/>
        <color rgb="FF00880B"/>
        <rFont val="Arial"/>
        <family val="2"/>
      </rPr>
      <t xml:space="preserve">
£m</t>
    </r>
  </si>
  <si>
    <r>
      <t>General credit risk adjustment</t>
    </r>
    <r>
      <rPr>
        <sz val="9"/>
        <color theme="1"/>
        <rFont val="Arial"/>
        <family val="2"/>
      </rPr>
      <t xml:space="preserve">
£m</t>
    </r>
  </si>
  <si>
    <r>
      <t>Exposures in default</t>
    </r>
    <r>
      <rPr>
        <vertAlign val="superscript"/>
        <sz val="6.3"/>
        <rFont val="Arial"/>
        <family val="2"/>
      </rPr>
      <t>1</t>
    </r>
  </si>
  <si>
    <r>
      <rPr>
        <vertAlign val="superscript"/>
        <sz val="6.3"/>
        <color theme="1"/>
        <rFont val="Arial"/>
        <family val="2"/>
      </rPr>
      <t>1</t>
    </r>
    <r>
      <rPr>
        <sz val="9"/>
        <color theme="1"/>
        <rFont val="Arial"/>
        <family val="2"/>
      </rPr>
      <t xml:space="preserve"> Restated.</t>
    </r>
  </si>
  <si>
    <t>Tables below present analysis of credit risk exposures and credit risk adjustments (including charges in the period) analysed by regulatory exposure class, industry types and geography. Gross carrying value comprises both on and off-balance sheet exposures. Net values represent gross carrying values less specific credit risk adjustments. The Group does not recognise any general credit risk adjustments as defined by the EBA.</t>
  </si>
  <si>
    <t>Qualifying own funds instruments included in consolidated T2 capital (including minority interests and AT1 instruments not included in CET1 or AT1) issued by subsidiaries and held by third parties</t>
  </si>
  <si>
    <t xml:space="preserve"> of which: instruments issued by subsidiaries subject to phase out</t>
  </si>
  <si>
    <t>Amount excluded from AT1 due to cap (excess over cap after redemptions and maturities)</t>
  </si>
  <si>
    <t>Reversal of IFRS 9 Transitional arrangements
£m</t>
  </si>
  <si>
    <t>Lithuania</t>
  </si>
  <si>
    <r>
      <rPr>
        <vertAlign val="superscript"/>
        <sz val="9"/>
        <color theme="1"/>
        <rFont val="Arial"/>
        <family val="2"/>
      </rPr>
      <t xml:space="preserve">1 </t>
    </r>
    <r>
      <rPr>
        <sz val="9"/>
        <color theme="1"/>
        <rFont val="Arial"/>
        <family val="2"/>
      </rPr>
      <t>Non-credit obligation assets (IRB approach) and other exposures (Standardised approach) predominantly relate to other balance sheet assets that have no associated credit risk. 
These comprise various non-financial assets, including fixed assets, cash, items in the course of collection, prepayments and sundry debtors.</t>
    </r>
  </si>
  <si>
    <t>Key Metrics</t>
  </si>
  <si>
    <t>The information presented in the Pillar 3 report is not required to, and has not been, subject to external audit.</t>
  </si>
  <si>
    <r>
      <t>of which: 
Trading book exposures</t>
    </r>
    <r>
      <rPr>
        <vertAlign val="superscript"/>
        <sz val="9"/>
        <rFont val="Arial"/>
        <family val="2"/>
      </rPr>
      <t xml:space="preserve">2
</t>
    </r>
    <r>
      <rPr>
        <sz val="9"/>
        <rFont val="Arial"/>
        <family val="2"/>
      </rPr>
      <t>£m</t>
    </r>
  </si>
  <si>
    <r>
      <t>of which: 
Trading book exposures</t>
    </r>
    <r>
      <rPr>
        <b/>
        <vertAlign val="superscript"/>
        <sz val="9"/>
        <color rgb="FF00880B"/>
        <rFont val="Arial"/>
        <family val="2"/>
      </rPr>
      <t xml:space="preserve">2
</t>
    </r>
    <r>
      <rPr>
        <b/>
        <sz val="9"/>
        <color rgb="FF00880B"/>
        <rFont val="Arial"/>
        <family val="2"/>
      </rPr>
      <t>£m</t>
    </r>
  </si>
  <si>
    <t xml:space="preserve">A number of significant differences exist between accounting disclosures published in accordance with International Financial Reporting Standards (IFRS) and Pillar 3 disclosures published in accordance with prudential requirements, which prevent direct comparison in a number of areas. Of particular note are the differences surrounding scope of consolidation, the definition of credit risk exposure and the recognition, classification and valuation of capital securities. Further details are included within the Lloyds Banking Group Pillar 3 report. 
</t>
  </si>
  <si>
    <t xml:space="preserve">Non-credit obligation assets </t>
  </si>
  <si>
    <t>£61,696m</t>
  </si>
  <si>
    <t>£574m</t>
  </si>
  <si>
    <t xml:space="preserve">The implementation of CRD IV is subject to transitional arrangements, with full implementation in the UK required by 1 January 2022. Consequently, the Group's capital position is shown by applying both the transitional arrangements, as implemented in the UK via PS7/13 (PRA transitional rules), and end-point rules.
</t>
  </si>
  <si>
    <t xml:space="preserve">To ensure compliance with CRD IV requirements and subsequent European Banking Authority guidelines, credit risk exposures are presented on different bases throughout this report. Each of the credit risk tables clearly state the basis that has been used.  </t>
  </si>
  <si>
    <t>Transitional own funds
£m</t>
  </si>
  <si>
    <t>Pillar 3 Report</t>
  </si>
  <si>
    <t>31 DECEMBER 2019</t>
  </si>
  <si>
    <t>a</t>
  </si>
  <si>
    <t>c</t>
  </si>
  <si>
    <t>T</t>
  </si>
  <si>
    <t>T-2</t>
  </si>
  <si>
    <r>
      <t>Available capital (amounts)</t>
    </r>
    <r>
      <rPr>
        <b/>
        <vertAlign val="superscript"/>
        <sz val="8.1"/>
        <rFont val="Arial"/>
        <family val="2"/>
      </rPr>
      <t>1</t>
    </r>
  </si>
  <si>
    <r>
      <t>Risk-weighted assets (amounts)</t>
    </r>
    <r>
      <rPr>
        <b/>
        <vertAlign val="superscript"/>
        <sz val="8.1"/>
        <rFont val="Arial"/>
        <family val="2"/>
      </rPr>
      <t>1</t>
    </r>
  </si>
  <si>
    <r>
      <t>Risk-based capital ratios as a percentage of RWA</t>
    </r>
    <r>
      <rPr>
        <b/>
        <vertAlign val="superscript"/>
        <sz val="8.1"/>
        <rFont val="Arial"/>
        <family val="2"/>
      </rPr>
      <t>1</t>
    </r>
  </si>
  <si>
    <r>
      <t>CRD IV leverage ratio</t>
    </r>
    <r>
      <rPr>
        <b/>
        <vertAlign val="superscript"/>
        <sz val="8.1"/>
        <rFont val="Arial"/>
        <family val="2"/>
      </rPr>
      <t>2</t>
    </r>
  </si>
  <si>
    <t>1 CRD IV transitional capital basis.</t>
  </si>
  <si>
    <t>2 CRD IV fully loaded capital basis.</t>
  </si>
  <si>
    <t>Dec 2018
RWA
£m</t>
  </si>
  <si>
    <t>Dec 2018
Minimum capital requirements
£m</t>
  </si>
  <si>
    <t>T-1</t>
  </si>
  <si>
    <t>Dec 2019
RWA
£m</t>
  </si>
  <si>
    <t>Dec 2019
Minimum capital requirements
£m</t>
  </si>
  <si>
    <r>
      <t>Of which: corporates – specialised lending</t>
    </r>
    <r>
      <rPr>
        <vertAlign val="superscript"/>
        <sz val="9"/>
        <rFont val="Arial"/>
        <family val="2"/>
      </rPr>
      <t>1</t>
    </r>
  </si>
  <si>
    <r>
      <t>Of which: non-credit obligation assets</t>
    </r>
    <r>
      <rPr>
        <vertAlign val="superscript"/>
        <sz val="9"/>
        <rFont val="Arial"/>
        <family val="2"/>
      </rPr>
      <t>2</t>
    </r>
  </si>
  <si>
    <t>Of which: revised framework internal ratings based approach</t>
  </si>
  <si>
    <t>Of which: revised framework standardised approach</t>
  </si>
  <si>
    <t>Of which: revised framework external ratings based approach</t>
  </si>
  <si>
    <t>Exposures subject to supervisory slotting.</t>
  </si>
  <si>
    <t>Non-credit obligation assets (IRB approach) predominately relate to other balance sheet assets that have no associated credit risk.</t>
  </si>
  <si>
    <t>Exposures 
secured
by credit 
derivatives
£m</t>
  </si>
  <si>
    <r>
      <t>Exposures 
to be 
secured</t>
    </r>
    <r>
      <rPr>
        <vertAlign val="superscript"/>
        <sz val="9"/>
        <color theme="1"/>
        <rFont val="Arial"/>
        <family val="2"/>
      </rPr>
      <t>1</t>
    </r>
    <r>
      <rPr>
        <sz val="9"/>
        <color theme="1"/>
        <rFont val="Arial"/>
        <family val="2"/>
      </rPr>
      <t xml:space="preserve">
£m</t>
    </r>
  </si>
  <si>
    <r>
      <t>Exposures 
secured
by collateral</t>
    </r>
    <r>
      <rPr>
        <vertAlign val="superscript"/>
        <sz val="9"/>
        <color theme="1"/>
        <rFont val="Arial"/>
        <family val="2"/>
      </rPr>
      <t>2</t>
    </r>
    <r>
      <rPr>
        <sz val="9"/>
        <color theme="1"/>
        <rFont val="Arial"/>
        <family val="2"/>
      </rPr>
      <t xml:space="preserve">
£m</t>
    </r>
  </si>
  <si>
    <t>b</t>
  </si>
  <si>
    <t>e</t>
  </si>
  <si>
    <t>f</t>
  </si>
  <si>
    <t>g</t>
  </si>
  <si>
    <t>2018</t>
  </si>
  <si>
    <t>Credit risk exposures at 31 December 2019, analysed by residual maturity, are provided in the table below. Exposures are presented on a pre CRM and post CCF basis.</t>
  </si>
  <si>
    <t>2019
Agriculture,
 forestry and
 fishing
£m</t>
  </si>
  <si>
    <t>2019
Energy and
 water supply
£m</t>
  </si>
  <si>
    <t>2019
Manufacturing
£m</t>
  </si>
  <si>
    <t>2019
Construction
£m</t>
  </si>
  <si>
    <t>2019
Transport,
 distribution
 and hotels
£m</t>
  </si>
  <si>
    <t>2019
Postal and comms
£m</t>
  </si>
  <si>
    <t>2019
Property
 companies
£m</t>
  </si>
  <si>
    <t>2019
Financial,
 business
 and other
 services
£m</t>
  </si>
  <si>
    <t>2019
Personal:
 mortgages
£m</t>
  </si>
  <si>
    <t>2019
Personal:
 other
£m</t>
  </si>
  <si>
    <t>2019
Lease financing
£m</t>
  </si>
  <si>
    <t>2019
Hire purchase
£m</t>
  </si>
  <si>
    <t>2019
Total
£m</t>
  </si>
  <si>
    <t>Credit risk exposures as at 31 December 2019, analysed by major industrial sector, are provided in the table below. Exposures are presented on a pre CRM and post CCF basis.</t>
  </si>
  <si>
    <t>Credit risk exposures as at 31 December 2019, analysed by geographical region, based on country of residence/incorporation of the customers, are provided in the table below. Exposures are presented on a pre CRM and post CCF basis.</t>
  </si>
  <si>
    <t>2019
United Kingdom
£m</t>
  </si>
  <si>
    <t>2019
Rest of Europe
£m</t>
  </si>
  <si>
    <t>2019
United States
 of America
£m</t>
  </si>
  <si>
    <t>2019
Asia-Pacific
£m</t>
  </si>
  <si>
    <t>2019
Other
£m</t>
  </si>
  <si>
    <t>2019
EAD pre CRM and post CCF
£m</t>
  </si>
  <si>
    <t>2019
EAD post CRM and post CCF
£m</t>
  </si>
  <si>
    <t>2019
Average credit risk exposure
£m</t>
  </si>
  <si>
    <t>2019
Risk-weighted assets
£m</t>
  </si>
  <si>
    <t>2019
Minimum capital requirements
£m</t>
  </si>
  <si>
    <t>2019
Average risk weight
%</t>
  </si>
  <si>
    <t>At 31 Dec
 2019
£m</t>
  </si>
  <si>
    <t>At 31 Dec 
 2019
£m</t>
  </si>
  <si>
    <t>Tier 2 (T2) capital before regulatory adjustments</t>
  </si>
  <si>
    <t>Tier 2 (T2) capital: regulatory adjustments</t>
  </si>
  <si>
    <t>Total regulatory adjustments applied to tier 2 (T2)</t>
  </si>
  <si>
    <t>31 Dec 2018
Fully loaded
£m</t>
  </si>
  <si>
    <t>31 Dec 2019
Fully loaded
£m</t>
  </si>
  <si>
    <t>At 31 Dec 2019
Fully loaded
£m</t>
  </si>
  <si>
    <r>
      <t>2019
General credit exposures</t>
    </r>
    <r>
      <rPr>
        <b/>
        <vertAlign val="superscript"/>
        <sz val="8.1"/>
        <color rgb="FF00880B"/>
        <rFont val="Arial"/>
        <family val="2"/>
      </rPr>
      <t>2,3</t>
    </r>
  </si>
  <si>
    <r>
      <t>2019
Trading book exposures</t>
    </r>
    <r>
      <rPr>
        <b/>
        <vertAlign val="superscript"/>
        <sz val="8.1"/>
        <color rgb="FF00880B"/>
        <rFont val="Arial"/>
        <family val="2"/>
      </rPr>
      <t>2</t>
    </r>
  </si>
  <si>
    <r>
      <t>2019
Securitisation exposures</t>
    </r>
    <r>
      <rPr>
        <b/>
        <vertAlign val="superscript"/>
        <sz val="8.1"/>
        <color rgb="FF00880B"/>
        <rFont val="Arial"/>
        <family val="2"/>
      </rPr>
      <t>3</t>
    </r>
  </si>
  <si>
    <t>2019
Own funds requirements</t>
  </si>
  <si>
    <t>2019
Own funds requirement weights
%</t>
  </si>
  <si>
    <t>2019
Countercyclical
capital buffer rate
%</t>
  </si>
  <si>
    <r>
      <rPr>
        <b/>
        <sz val="12"/>
        <rFont val="Arial"/>
        <family val="2"/>
      </rPr>
      <t xml:space="preserve">Table 1: </t>
    </r>
    <r>
      <rPr>
        <b/>
        <sz val="12"/>
        <color rgb="FF00880B"/>
        <rFont val="Arial"/>
        <family val="2"/>
      </rPr>
      <t xml:space="preserve"> Comparison of institutions’ own funds and capital and leverage ratios with and without the application of transitional arrangements for IFRS 9 or analogous ECLs (IFRS9 - FL).</t>
    </r>
  </si>
  <si>
    <t>d</t>
  </si>
  <si>
    <t>h</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</si>
  <si>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</si>
  <si>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</si>
  <si>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</si>
  <si>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</si>
  <si>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 xml:space="preserve">   Non-performing</t>
  </si>
  <si>
    <t>On performing forborne exposures</t>
  </si>
  <si>
    <t>On non-performing forborne exposures</t>
  </si>
  <si>
    <t>Of which collateral and financial guarantees received on non-performing exposures with forbearance measures</t>
  </si>
  <si>
    <t>Of Which: 
Defaulted</t>
  </si>
  <si>
    <t>Of Which:
Impaired</t>
  </si>
  <si>
    <t>Loans and advances</t>
  </si>
  <si>
    <t>Central banks</t>
  </si>
  <si>
    <t>General governments</t>
  </si>
  <si>
    <t>Credit institutions</t>
  </si>
  <si>
    <t>Other financial corporations</t>
  </si>
  <si>
    <t>Non-financial corporations</t>
  </si>
  <si>
    <t>Households</t>
  </si>
  <si>
    <t>Debt Securities</t>
  </si>
  <si>
    <t>Loans Commitments Given</t>
  </si>
  <si>
    <t>i</t>
  </si>
  <si>
    <t>j</t>
  </si>
  <si>
    <t>k</t>
  </si>
  <si>
    <t>l</t>
  </si>
  <si>
    <t>Gross carrying amount/nominal amount</t>
  </si>
  <si>
    <t>Performing</t>
  </si>
  <si>
    <t>Non-performing</t>
  </si>
  <si>
    <t>Not past due or Past due &lt;= 30 days</t>
  </si>
  <si>
    <t>Past due
&gt; 30 days &lt;= 90 days</t>
  </si>
  <si>
    <t xml:space="preserve">Unlikely to pay  that are not past-due or past-due &lt; = 90 days
</t>
  </si>
  <si>
    <r>
      <t xml:space="preserve">Past due
&gt; 90 days
&lt;= 180 days
</t>
    </r>
    <r>
      <rPr>
        <u/>
        <sz val="10"/>
        <rFont val="Arial"/>
        <family val="2"/>
      </rPr>
      <t/>
    </r>
  </si>
  <si>
    <r>
      <t xml:space="preserve">Past due
&gt; 180 days
&lt;= 1 year
</t>
    </r>
    <r>
      <rPr>
        <u/>
        <sz val="10"/>
        <rFont val="Arial"/>
        <family val="2"/>
      </rPr>
      <t/>
    </r>
  </si>
  <si>
    <r>
      <t xml:space="preserve">Past due
&gt; 1 year &lt;= 2 years
</t>
    </r>
    <r>
      <rPr>
        <u/>
        <sz val="10"/>
        <rFont val="Arial"/>
        <family val="2"/>
      </rPr>
      <t/>
    </r>
  </si>
  <si>
    <r>
      <t xml:space="preserve">Past due
&gt; 2 years &lt;= 5 years
</t>
    </r>
    <r>
      <rPr>
        <u/>
        <sz val="10"/>
        <rFont val="Arial"/>
        <family val="2"/>
      </rPr>
      <t/>
    </r>
  </si>
  <si>
    <r>
      <t xml:space="preserve">Past due
&gt; 5 years &lt;= 7 years
</t>
    </r>
    <r>
      <rPr>
        <u/>
        <sz val="10"/>
        <rFont val="Arial"/>
        <family val="2"/>
      </rPr>
      <t/>
    </r>
  </si>
  <si>
    <t>Past due &gt; 7 years</t>
  </si>
  <si>
    <t>Of which: defaulted</t>
  </si>
  <si>
    <t>Of which: SMEs</t>
  </si>
  <si>
    <t>Debt securities</t>
  </si>
  <si>
    <t>Off-balance-sheet exposures</t>
  </si>
  <si>
    <t>m</t>
  </si>
  <si>
    <t>n</t>
  </si>
  <si>
    <t>o</t>
  </si>
  <si>
    <t>Accumulated partial write-off</t>
  </si>
  <si>
    <t>Collateral and financial guarantees received</t>
  </si>
  <si>
    <t>Performing exposures – accumulated impairment and provisions</t>
  </si>
  <si>
    <t>Non-performing exposures – accumulated impairment, accumulated negative changes in fair value due to credit risk and provisions</t>
  </si>
  <si>
    <t>On performing exposures</t>
  </si>
  <si>
    <t>On non-performing exposures</t>
  </si>
  <si>
    <t>Of which stage 1</t>
  </si>
  <si>
    <t>Of which stage 2</t>
  </si>
  <si>
    <t>Collateral obtained by taking possession</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</si>
  <si>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</si>
  <si>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</si>
  <si>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</si>
  <si>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</si>
  <si>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</si>
  <si>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</si>
  <si>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</si>
  <si>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</si>
  <si>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ANALYSIS OF CREDIT QUALITY OF NON-PERFORMING AND FORBORNE EXPOSURES</t>
  </si>
  <si>
    <t>Table 16</t>
  </si>
  <si>
    <t>Table 17</t>
  </si>
  <si>
    <t>Table 18</t>
  </si>
  <si>
    <r>
      <t>i) Total</t>
    </r>
    <r>
      <rPr>
        <vertAlign val="superscript"/>
        <sz val="9"/>
        <rFont val="Arial"/>
        <family val="2"/>
      </rPr>
      <t>1</t>
    </r>
  </si>
  <si>
    <r>
      <t>ii) Total</t>
    </r>
    <r>
      <rPr>
        <vertAlign val="superscript"/>
        <sz val="9"/>
        <rFont val="Arial"/>
        <family val="2"/>
      </rPr>
      <t>1</t>
    </r>
  </si>
  <si>
    <r>
      <t>iii) Rest of the World</t>
    </r>
    <r>
      <rPr>
        <vertAlign val="superscript"/>
        <sz val="9"/>
        <rFont val="Arial"/>
        <family val="2"/>
      </rPr>
      <t>1</t>
    </r>
  </si>
  <si>
    <t>Supplement to Lloyds Banking Group
Capital and Risk Management Pillar 3 Report</t>
  </si>
  <si>
    <r>
      <t xml:space="preserve">Template 14: </t>
    </r>
    <r>
      <rPr>
        <b/>
        <strike/>
        <sz val="10"/>
        <color rgb="FF00880B"/>
        <rFont val="Arial"/>
        <family val="2"/>
      </rPr>
      <t>Collateral obtained by taking possession and execution processes</t>
    </r>
  </si>
  <si>
    <t>Removed 30th Jan PB confirmed with AW</t>
  </si>
  <si>
    <r>
      <rPr>
        <b/>
        <sz val="12"/>
        <rFont val="Arial"/>
        <family val="2"/>
      </rPr>
      <t xml:space="preserve">Table 14: </t>
    </r>
    <r>
      <rPr>
        <b/>
        <sz val="12"/>
        <color rgb="FF00880B"/>
        <rFont val="Arial"/>
        <family val="2"/>
      </rPr>
      <t xml:space="preserve"> Own funds template</t>
    </r>
  </si>
  <si>
    <r>
      <rPr>
        <b/>
        <sz val="12"/>
        <rFont val="Arial"/>
        <family val="2"/>
      </rPr>
      <t xml:space="preserve">Table 15: </t>
    </r>
    <r>
      <rPr>
        <b/>
        <sz val="12"/>
        <color rgb="FF00880B"/>
        <rFont val="Arial"/>
        <family val="2"/>
      </rPr>
      <t xml:space="preserve"> Items extracted from the consolidated balance sheet on an accounting consolidation basis and reconciliation of own funds items to audited financial statements</t>
    </r>
  </si>
  <si>
    <r>
      <rPr>
        <b/>
        <sz val="12"/>
        <rFont val="Arial"/>
        <family val="2"/>
      </rPr>
      <t xml:space="preserve">Table 16: </t>
    </r>
    <r>
      <rPr>
        <b/>
        <sz val="12"/>
        <color rgb="FF00880B"/>
        <rFont val="Arial"/>
        <family val="2"/>
      </rPr>
      <t xml:space="preserve"> Leverage ratio common disclosure</t>
    </r>
  </si>
  <si>
    <r>
      <rPr>
        <b/>
        <sz val="12"/>
        <rFont val="Arial"/>
        <family val="2"/>
      </rPr>
      <t xml:space="preserve">Table 17:  </t>
    </r>
    <r>
      <rPr>
        <b/>
        <sz val="12"/>
        <color rgb="FF00880B"/>
        <rFont val="Arial"/>
        <family val="2"/>
      </rPr>
      <t>Summary reconciliation of accounting assets and leverage ratio exposures</t>
    </r>
  </si>
  <si>
    <r>
      <rPr>
        <b/>
        <sz val="12"/>
        <rFont val="Arial"/>
        <family val="2"/>
      </rPr>
      <t xml:space="preserve">Table 18: </t>
    </r>
    <r>
      <rPr>
        <b/>
        <sz val="12"/>
        <color rgb="FF00880B"/>
        <rFont val="Arial"/>
        <family val="2"/>
      </rPr>
      <t xml:space="preserve"> Geographical distribution of credit exposures relevant for the calculation of the countercyclical capital buffer</t>
    </r>
  </si>
  <si>
    <t xml:space="preserve">                                                                                                                                                                                                                                                                                                                                                                                                                                                                                                                                                                                                   </t>
  </si>
  <si>
    <t xml:space="preserve">This report presents the consolidated Pillar 3 disclosures of Bank of Scotland plc ('Bank of Scotland Group') as at 31 December 2019, prepared in accordance with the requirements of the Capital Requirements Directive &amp; Regulation (CRD IV) and the European Banking Authority's revised guidelines:
- on materiality, proprietary and confidentiality and on disclosure frequency;
- on Pillar 3 disclosure formats and frequency that were published in December 2016 and;
- on uniform disclosures regarding the transitional period for mitigating the impact of the introduction of IFRS 9 on own funds that were published in January 2018.
These disclosures are provided in fulfilment of the applicable large subsidiary disclosure requirements under Article 13 ‘Application of disclosure requirements on a consolidated basis’ of the revised Capital Requirements Regulation (CRR II). 
These disclosures are provided in fulfilment of the significant subsidiary disclosure requirements under Article 13 ‘Application of disclosure requirements on a consolidated basis’. 
</t>
  </si>
  <si>
    <t xml:space="preserve">The impact of IFRS 9 has been reflected in the consolidated Pillar 3 disclosures as at 31 December 2019. The Group has adopted the transitional arrangements for IFRS 9 as set out under CRR Article 473a.
</t>
  </si>
  <si>
    <t>At 31 Dec 2019</t>
  </si>
  <si>
    <t>At 30 Jun 2019</t>
  </si>
  <si>
    <t>T-4</t>
  </si>
  <si>
    <r>
      <rPr>
        <vertAlign val="superscript"/>
        <sz val="8"/>
        <rFont val="Arial"/>
        <family val="2"/>
      </rPr>
      <t xml:space="preserve">1 </t>
    </r>
    <r>
      <rPr>
        <sz val="8"/>
        <rFont val="Arial"/>
        <family val="2"/>
      </rPr>
      <t xml:space="preserve">Allocation of the carrying amount of multi-secured exposures is made by order of priority to their different CRM techniques.
</t>
    </r>
    <r>
      <rPr>
        <vertAlign val="superscript"/>
        <sz val="8"/>
        <rFont val="Arial"/>
        <family val="2"/>
      </rPr>
      <t>2</t>
    </r>
    <r>
      <rPr>
        <sz val="8"/>
        <rFont val="Arial"/>
        <family val="2"/>
      </rPr>
      <t xml:space="preserve"> At 31 December 2019 the value of exposures secured by eligible financial collateral is £170m (2018: £182m) and the value of exposures secured by other eligible collateral is £253.9bn (2018: £258.2bn).</t>
    </r>
  </si>
  <si>
    <r>
      <rPr>
        <vertAlign val="superscript"/>
        <sz val="8"/>
        <color theme="1"/>
        <rFont val="Arial"/>
        <family val="2"/>
      </rPr>
      <t>1</t>
    </r>
    <r>
      <rPr>
        <sz val="8"/>
        <color theme="1"/>
        <rFont val="Arial"/>
        <family val="2"/>
      </rPr>
      <t xml:space="preserve"> The breakdown of 'Exposure in default' by the exposure class that corresponds to the exposure before default, comprises Corporate £1,165m (2018: £1,146m), and Retail £381m (2018: £529m).</t>
    </r>
  </si>
  <si>
    <t>Denmark</t>
  </si>
  <si>
    <t>France</t>
  </si>
  <si>
    <t>Ireland</t>
  </si>
  <si>
    <t>Bulgaria</t>
  </si>
  <si>
    <t xml:space="preserve">Defined benefit pension fund assets </t>
  </si>
  <si>
    <t>£62,091m</t>
  </si>
  <si>
    <t>£608m</t>
  </si>
  <si>
    <t>Of which stage 3</t>
  </si>
  <si>
    <t>Performing exposures</t>
  </si>
  <si>
    <t>Non-performing exposures</t>
  </si>
  <si>
    <t xml:space="preserve">In December 2018 the EBA published guidelines on the disclosure of non-performing and forborne exposures, to be applied from December 2019. The guidelines introduce ten new reporting templates providing a uniform disclosure format for non-performing exposures, forborne exposures and foreclosed assets. Proportionality is embedded in the guidelines through thresholds based on the size of the Institution and the level of non-performing exposures. The Group has assessed the threshold criteria within the guidelines and has determined that six of the ten templates are not applicable on the basis that its non-performing loan ratio is significantly lower than the reporting threshold. 
The remaining four templates are not subject to threshold criteria, however template CQ7 – Collateral obtained by taking possession and execution process, is not applicable to the Group as no collateral taken into possession is recognised on the Group balance sheet. The remaining three templates are disclosed in tables 11 to 13. 
Tables below present analysis of credit risk exposures and credit risk adjustments (including charges in the period) analysed by regulatory exposure class, industry types and geography. Gross carrying value comprises both on and off-balance sheet exposures. Net values represent gross carrying values less specific credit risk adjustments. The Group does not recognise any general credit risk adjustments as defined by the EBA.
</t>
  </si>
  <si>
    <t>This report supplements the Lloyds Banking Group Capital and Risk Management Pillar 3 Report 2019, available from www.lloydsbankinggroup.com/investors/financial-performance. The report complies with the requirements of Article 13 of the revised Capital Requirements Regulation (CRR II) as applied to large subsidiaries.</t>
  </si>
  <si>
    <t>Credit quality of forborne exposures (CQ1)</t>
  </si>
  <si>
    <t>Credit quality of performing and non-performing exposures by past due days (CQ3)</t>
  </si>
  <si>
    <t>Performing and non-performing exposures and related provisions (CR1)</t>
  </si>
  <si>
    <r>
      <rPr>
        <b/>
        <sz val="10"/>
        <color theme="1"/>
        <rFont val="Arial"/>
        <family val="2"/>
      </rPr>
      <t>Table 11</t>
    </r>
    <r>
      <rPr>
        <sz val="10"/>
        <color theme="1"/>
        <rFont val="Arial"/>
        <family val="2"/>
      </rPr>
      <t xml:space="preserve">: </t>
    </r>
    <r>
      <rPr>
        <b/>
        <sz val="10"/>
        <color rgb="FF00880B"/>
        <rFont val="Arial"/>
        <family val="2"/>
      </rPr>
      <t>Credit quality of forborne exposures (CQ1)</t>
    </r>
  </si>
  <si>
    <r>
      <t>Table 12:</t>
    </r>
    <r>
      <rPr>
        <b/>
        <sz val="10"/>
        <color rgb="FF00880B"/>
        <rFont val="Arial"/>
        <family val="2"/>
      </rPr>
      <t xml:space="preserve"> Credit quality of performing and non-performing exposures by past due days (CQ3)</t>
    </r>
  </si>
  <si>
    <r>
      <t>Table 13:</t>
    </r>
    <r>
      <rPr>
        <b/>
        <sz val="10"/>
        <color rgb="FF00880B"/>
        <rFont val="Arial"/>
        <family val="2"/>
      </rPr>
      <t xml:space="preserve"> Performing and non-performing exposures and related provisions (CR1)</t>
    </r>
  </si>
  <si>
    <t>Defined benefit pension fund assets</t>
  </si>
  <si>
    <t>Deferred tax
£m</t>
  </si>
  <si>
    <r>
      <t>Institutions</t>
    </r>
    <r>
      <rPr>
        <vertAlign val="superscript"/>
        <sz val="9"/>
        <color theme="1"/>
        <rFont val="Arial"/>
        <family val="2"/>
      </rPr>
      <t>2</t>
    </r>
  </si>
  <si>
    <r>
      <t xml:space="preserve">2 </t>
    </r>
    <r>
      <rPr>
        <sz val="9"/>
        <color theme="1"/>
        <rFont val="Arial"/>
        <family val="2"/>
      </rPr>
      <t>Includes exposures to other entities within the same regulatory core group receiving a 0% risk-weight.</t>
    </r>
  </si>
  <si>
    <t>1.   Assets extracted from the consolidated accounting balance sheet are presented as negative amounts, liabilities and equity are presented as positive amounts.</t>
  </si>
  <si>
    <t>3.   The additional value adjustments of £92m reflect the prudent valuation adjustment for all assets measured at fair value in accordance with Articles 34 and 105 of the CRR.</t>
  </si>
  <si>
    <t>5.  Only the deferred tax amounts that rely on future profitability are required to be deducted from CET1, and may be reduced by associated deferred tax liabilities where conditions specified in Article 38 of CRR are met.  £165m of the deferred tax assets relating to temporary differences that may be risk-weighted instead of deducted from capital as presented in the threshold adjustments column.  The  deferred tax assets that relate to temporary differences include an adjustment to reflect the application of the IFRS 9 transitional arrangements.</t>
  </si>
  <si>
    <t xml:space="preserve">7.   In accordance with Articles 36, 62, 158 and 159 of the CRR the excess of expected losses over specific credit risk adjustments (SCRAs) and eligible additional value adjustments are deducted from CET1. </t>
  </si>
  <si>
    <t>8.   CRD IV requires the removal of the impact of any gains or losses recorded as liabilities held at fair value through profit and loss or derivative liabilities due to changes in the credit spreads of Bank of Scotland plc.</t>
  </si>
  <si>
    <t>Adjustments required by regulatory rules to the value of subordinated liabilities presented within the regulatory and other adjustments column on the reconciliation include adjustments for accrued interest and regulatory amortisation.</t>
  </si>
  <si>
    <t>A resultant movement in the DTA deduction of £1m.</t>
  </si>
  <si>
    <t>●</t>
  </si>
  <si>
    <t>Amounts excluded from AT1 due to Cap (9)
£m</t>
  </si>
  <si>
    <t>Non-eligible instruments (9)
£m</t>
  </si>
  <si>
    <t xml:space="preserve">10. The application of the IFRS 9 transitional arrangements for capital is reflected through the regulatory and other adjustments column. These comprise of the following: </t>
  </si>
  <si>
    <t>Transitional own funds (IFRS 9 full impact) (10)
£m</t>
  </si>
  <si>
    <t>BANK OF SCOTLAND plc</t>
  </si>
  <si>
    <t>of which: capital conservation buffer requirement</t>
  </si>
  <si>
    <r>
      <rPr>
        <vertAlign val="superscript"/>
        <sz val="8"/>
        <color rgb="FF000000"/>
        <rFont val="Arial"/>
        <family val="2"/>
      </rPr>
      <t xml:space="preserve">1 </t>
    </r>
    <r>
      <rPr>
        <sz val="8"/>
        <color rgb="FF000000"/>
        <rFont val="Arial"/>
        <family val="2"/>
      </rPr>
      <t>Of which 2.3 per cent is required to meet Pillar 2A requirements.</t>
    </r>
  </si>
  <si>
    <r>
      <t>Common Equity Tier 1 available to meet buffers (as a percentage of risk exposure)</t>
    </r>
    <r>
      <rPr>
        <vertAlign val="superscript"/>
        <sz val="9"/>
        <rFont val="Arial"/>
        <family val="2"/>
      </rPr>
      <t>1</t>
    </r>
  </si>
  <si>
    <r>
      <rPr>
        <vertAlign val="superscript"/>
        <sz val="8"/>
        <color theme="1"/>
        <rFont val="Arial"/>
        <family val="2"/>
      </rPr>
      <t>1</t>
    </r>
    <r>
      <rPr>
        <sz val="8"/>
        <color theme="1"/>
        <rFont val="Arial"/>
        <family val="2"/>
      </rPr>
      <t xml:space="preserve"> Excludes intragroup derivative assets amounting to £6,994m (2018: £6,172m) exempted in accordance with CRR Article 429(7).
</t>
    </r>
    <r>
      <rPr>
        <vertAlign val="superscript"/>
        <sz val="8"/>
        <color theme="1"/>
        <rFont val="Arial"/>
        <family val="2"/>
      </rPr>
      <t xml:space="preserve">2 </t>
    </r>
    <r>
      <rPr>
        <sz val="8"/>
        <color theme="1"/>
        <rFont val="Arial"/>
        <family val="2"/>
      </rPr>
      <t xml:space="preserve">Excludes intragroup SFT assets amounting to £5m (2018: £4m) exempted in accordance with CRR Article 429(7).
</t>
    </r>
    <r>
      <rPr>
        <vertAlign val="superscript"/>
        <sz val="8"/>
        <color theme="1"/>
        <rFont val="Arial"/>
        <family val="2"/>
      </rPr>
      <t>3</t>
    </r>
    <r>
      <rPr>
        <sz val="8"/>
        <color theme="1"/>
        <rFont val="Arial"/>
        <family val="2"/>
      </rPr>
      <t xml:space="preserve"> Relates to exempted intragroup loans and receivables. Total intragroup exposures exempted in accordance with CRR Article 429(7), including derivatives and SFTs,  amounted to £102,667m (2018: £64,133m).</t>
    </r>
  </si>
  <si>
    <t>IFRS 9 transitional arrangements</t>
  </si>
  <si>
    <t>Eligible provisions</t>
  </si>
  <si>
    <t xml:space="preserve">The disclosures should be read in conjunction with both the Bank of Scotland plc Report and Accounts and the Lloyds Banking Group plc Pillar 3 report as at 31 December 2019, standalone copies of which are located on the Lloyds Banking Group plc website (www.lloydsbankinggroup.com/investors/financial-performance/). 
</t>
  </si>
  <si>
    <t>Regulatory and other adjustments 
£m</t>
  </si>
  <si>
    <t>IFRS 9 transitional adjustments</t>
  </si>
  <si>
    <t>The following table presents certain items from the Bank of Scotland Group balance sheet on an accounting basis for the year ended 31 December 2019, that are used to calculate own funds. Where necessary, the balance sheet components under the regulatory scope of consolidation have been expanded such that the components of the transitional own funds disclosure template appear separately.</t>
  </si>
  <si>
    <t>2.   Retained earnings are adjusted to reflect the application of the IFRS 9 transitional arrangements - refer to note 10.</t>
  </si>
  <si>
    <t>4.   Own funds intangible assets of £463m extracted from the consolidated accounting balance sheet, representing £325m of goodwill and £138m of other intangible assets. CRD IV rules require the amount to be deducted from own funds to be reduced by the amount of associated deferred tax liabilities.</t>
  </si>
  <si>
    <t>Additional Tier 1 instruments presented in own funds include instruments issued by either Bank of Scotland plc or its subsidiaries that qualified as Tier 1 under regulation that preceded CRD IV, subject to certain restrictions, including a cap set at 30 per cent of the value of such Tier 1 instruments that were in issue at 31  December 2012.  Any excess over the cap is included in Tier 2 capital.</t>
  </si>
  <si>
    <t>An increase in retained earnings of £264m, predominantly reflecting 85 per cent of the tax adjusted add-back for the increase in non-defaulted impairment provisions at 1 January 2018 that either could not be absorbed by regulatory expected losses (IRB portfolio) or that were netted against gross credit risk exposures (Standardised portfolio).</t>
  </si>
  <si>
    <r>
      <t>2018
General credit exposures</t>
    </r>
    <r>
      <rPr>
        <vertAlign val="superscript"/>
        <sz val="6.3"/>
        <rFont val="Arial"/>
        <family val="2"/>
      </rPr>
      <t>2,3</t>
    </r>
  </si>
  <si>
    <r>
      <t>2018
Trading book exposures</t>
    </r>
    <r>
      <rPr>
        <vertAlign val="superscript"/>
        <sz val="6.3"/>
        <rFont val="Arial"/>
        <family val="2"/>
      </rPr>
      <t>2</t>
    </r>
  </si>
  <si>
    <r>
      <t>2018
Securitisation exposures</t>
    </r>
    <r>
      <rPr>
        <vertAlign val="superscript"/>
        <sz val="6.3"/>
        <rFont val="Arial"/>
        <family val="2"/>
      </rPr>
      <t>3</t>
    </r>
  </si>
  <si>
    <t xml:space="preserve">The table above excludes loans and advances classified as held for sale, cash balances at central banks and other demand deposits to allow calculation of the NPL ratio in line with EBA definitions. </t>
  </si>
  <si>
    <t>9.   A reconciliation of subordinated liabilities from the consolidated accounting balance sheet to the amount recognised against each own funds description is presented in the table below.</t>
  </si>
  <si>
    <t>Total subordinated liabilities as presented on the consolidated accounting balance sheet</t>
  </si>
  <si>
    <t>6.   Cash flow hedge reserve forms part of other reserves in the consolidated accounting balance sheet. Refer to note 32 Other Reserves in the 2019 Bank of Scotland plc Annual Report and Accounts.</t>
  </si>
  <si>
    <t xml:space="preserve">A consequential adjustment to reduce tier 2 capital by £309m. As at 31 December 2019, the consequential adjustment applied to tier 2 capital reflects 85 per cent of the 'static' adjustment arising under the transitional arrangements on 1 January 2018. This adjustment is based on the increase in tier 2 eligible provisions on 1 January 2018 which have since reduced to £67m at 31 December 2019. The resultant net impact on tier 2 capital from applying the consequential adjustment against the eligible provisions at 31 December 2019 is a reduction of £242m.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</si>
</sst>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_);_(* \(#,##0.00\);_(* &quot;-&quot;??_);_(@_)"/>
    <numFmt numFmtId="165" formatCode="_(* #,##0_);_(* \(#,##0\);_(* &quot;–&quot;??_);_(@_)"/>
    <numFmt numFmtId="166" formatCode="_-* #,##0_-;* \(#,##0\)_-;_-* &quot;-&quot;_-;_-@_-"/>
    <numFmt numFmtId="167" formatCode="0.0%"/>
    <numFmt numFmtId="168" formatCode="0.000%"/>
    <numFmt numFmtId="169" formatCode="###,000"/>
    <numFmt numFmtId="170" formatCode="0.0000%"/>
    <numFmt numFmtId="171" formatCode="_-* #,##0_-;\-* #,##0_-;_-* &quot;-&quot;??_-;_-@_-"/>
    <numFmt numFmtId="172" formatCode="#,##0_ ;\(#,##0\)"/>
    <numFmt numFmtId="173" formatCode="_(* #,##0.0_);_(* \(#,##0.0\);_(* &quot;–&quot;??_);_(@_)"/>
    <numFmt numFmtId="174" formatCode="_(* #,##0.000_);_(* \(#,##0.000\);_(* &quot;–&quot;??_);_(@_)"/>
    <numFmt numFmtId="175" formatCode="_(* #,##0.00000_);_(* \(#,##0.00000\);_(* &quot;–&quot;??_);_(@_)"/>
    <numFmt numFmtId="176" formatCode="\ #,##0;\(#,##0\);_(&quot;-&quot;_)"/>
    <numFmt numFmtId="177" formatCode="_(* #,##0_);_(* \(#,##0\);_(* &quot;&quot;??_);_(@_)"/>
  </numFmts>
  <fonts count="93" x14ac:knownFonts="1">
    <font>
      <sz val="11"/>
      <color theme="1"/>
      <name val="Calibri"/>
      <family val="2"/>
      <scheme val="minor"/>
    </font>
    <font>
      <sz val="11"/>
      <color theme="1"/>
      <name val="Calibri"/>
      <family val="2"/>
      <scheme val="minor"/>
    </font>
    <font>
      <sz val="12"/>
      <color theme="1"/>
      <name val="Calibri"/>
      <family val="2"/>
      <scheme val="minor"/>
    </font>
    <font>
      <b/>
      <sz val="9"/>
      <name val="Arial"/>
      <family val="2"/>
    </font>
    <font>
      <sz val="7"/>
      <name val="Arial"/>
      <family val="2"/>
    </font>
    <font>
      <sz val="7"/>
      <color theme="1"/>
      <name val="Arial"/>
      <family val="2"/>
    </font>
    <font>
      <sz val="9"/>
      <name val="Arial"/>
      <family val="2"/>
    </font>
    <font>
      <b/>
      <sz val="6"/>
      <color rgb="FF00880B"/>
      <name val="Arial"/>
      <family val="2"/>
    </font>
    <font>
      <b/>
      <sz val="9"/>
      <color rgb="FF00880B"/>
      <name val="Arial"/>
      <family val="2"/>
    </font>
    <font>
      <sz val="6"/>
      <color theme="1"/>
      <name val="Arial"/>
      <family val="2"/>
    </font>
    <font>
      <b/>
      <sz val="7"/>
      <name val="Arial"/>
      <family val="2"/>
    </font>
    <font>
      <b/>
      <sz val="7"/>
      <color rgb="FF00880B"/>
      <name val="Arial"/>
      <family val="2"/>
    </font>
    <font>
      <vertAlign val="superscript"/>
      <sz val="9"/>
      <name val="Arial"/>
      <family val="2"/>
    </font>
    <font>
      <sz val="8"/>
      <name val="Arial"/>
      <family val="2"/>
    </font>
    <font>
      <sz val="10"/>
      <name val="Arial"/>
      <family val="2"/>
    </font>
    <font>
      <b/>
      <sz val="7.5"/>
      <name val="Arial"/>
      <family val="2"/>
    </font>
    <font>
      <b/>
      <sz val="7.5"/>
      <color rgb="FF00880B"/>
      <name val="Arial"/>
      <family val="2"/>
    </font>
    <font>
      <sz val="6.5"/>
      <color indexed="8"/>
      <name val="Arial"/>
      <family val="2"/>
    </font>
    <font>
      <sz val="6"/>
      <color indexed="8"/>
      <name val="Arial"/>
      <family val="2"/>
    </font>
    <font>
      <b/>
      <sz val="20"/>
      <name val="Arial"/>
      <family val="2"/>
    </font>
    <font>
      <b/>
      <sz val="12"/>
      <name val="Arial"/>
      <family val="2"/>
    </font>
    <font>
      <sz val="8"/>
      <color rgb="FF000000"/>
      <name val="Verdana"/>
      <family val="2"/>
    </font>
    <font>
      <sz val="7.5"/>
      <name val="Arial"/>
      <family val="2"/>
    </font>
    <font>
      <sz val="7.5"/>
      <color theme="1"/>
      <name val="Arial"/>
      <family val="2"/>
    </font>
    <font>
      <sz val="12"/>
      <name val="Calibri"/>
      <family val="2"/>
      <scheme val="minor"/>
    </font>
    <font>
      <b/>
      <vertAlign val="superscript"/>
      <sz val="9"/>
      <name val="Arial"/>
      <family val="2"/>
    </font>
    <font>
      <sz val="8"/>
      <color theme="1"/>
      <name val="Arial"/>
      <family val="2"/>
    </font>
    <font>
      <sz val="9"/>
      <color theme="1"/>
      <name val="Arial"/>
      <family val="2"/>
    </font>
    <font>
      <b/>
      <sz val="12"/>
      <color rgb="FF00880B"/>
      <name val="Arial"/>
      <family val="2"/>
    </font>
    <font>
      <b/>
      <vertAlign val="superscript"/>
      <sz val="9"/>
      <color rgb="FF00880B"/>
      <name val="Arial"/>
      <family val="2"/>
    </font>
    <font>
      <b/>
      <sz val="9"/>
      <color theme="1"/>
      <name val="Arial"/>
      <family val="2"/>
    </font>
    <font>
      <sz val="8"/>
      <color rgb="FF000000"/>
      <name val="Arial"/>
      <family val="2"/>
    </font>
    <font>
      <vertAlign val="superscript"/>
      <sz val="8"/>
      <color rgb="FF000000"/>
      <name val="Arial"/>
      <family val="2"/>
    </font>
    <font>
      <sz val="8"/>
      <name val="Calibri"/>
      <family val="2"/>
      <scheme val="minor"/>
    </font>
    <font>
      <b/>
      <sz val="8"/>
      <name val="Calibri"/>
      <family val="2"/>
      <scheme val="minor"/>
    </font>
    <font>
      <b/>
      <sz val="8"/>
      <color rgb="FF00880B"/>
      <name val="Arial"/>
      <family val="2"/>
    </font>
    <font>
      <b/>
      <sz val="8"/>
      <name val="Arial"/>
      <family val="2"/>
    </font>
    <font>
      <vertAlign val="superscript"/>
      <sz val="8"/>
      <color theme="1"/>
      <name val="Arial"/>
      <family val="2"/>
    </font>
    <font>
      <sz val="10"/>
      <color rgb="FF00880B"/>
      <name val="Arial"/>
      <family val="2"/>
    </font>
    <font>
      <sz val="10"/>
      <color theme="1"/>
      <name val="Arial"/>
      <family val="2"/>
    </font>
    <font>
      <sz val="10"/>
      <color rgb="FF00864F"/>
      <name val="Arial"/>
      <family val="2"/>
    </font>
    <font>
      <sz val="10"/>
      <color theme="1"/>
      <name val="Calibri"/>
      <family val="2"/>
      <scheme val="minor"/>
    </font>
    <font>
      <sz val="9"/>
      <color rgb="FFFF0000"/>
      <name val="Arial"/>
      <family val="2"/>
    </font>
    <font>
      <b/>
      <sz val="26"/>
      <color rgb="FF00864F"/>
      <name val="Arial"/>
      <family val="2"/>
    </font>
    <font>
      <b/>
      <sz val="10"/>
      <color rgb="FF00864F"/>
      <name val="Arial"/>
      <family val="2"/>
    </font>
    <font>
      <b/>
      <sz val="22"/>
      <color rgb="FF00864F"/>
      <name val="Arial"/>
      <family val="2"/>
    </font>
    <font>
      <b/>
      <sz val="18"/>
      <color rgb="FF00864F"/>
      <name val="Arial"/>
      <family val="2"/>
    </font>
    <font>
      <sz val="9"/>
      <color theme="1"/>
      <name val="Calibri"/>
      <family val="2"/>
      <scheme val="minor"/>
    </font>
    <font>
      <sz val="9"/>
      <color rgb="FF00864F"/>
      <name val="Arial"/>
      <family val="2"/>
    </font>
    <font>
      <sz val="9"/>
      <color rgb="FFFF0000"/>
      <name val="Calibri"/>
      <family val="2"/>
      <scheme val="minor"/>
    </font>
    <font>
      <vertAlign val="superscript"/>
      <sz val="9"/>
      <color theme="1"/>
      <name val="Arial"/>
      <family val="2"/>
    </font>
    <font>
      <sz val="12"/>
      <color theme="1"/>
      <name val="Arial"/>
      <family val="2"/>
    </font>
    <font>
      <b/>
      <sz val="12"/>
      <color rgb="FF00864F"/>
      <name val="Arial"/>
      <family val="2"/>
    </font>
    <font>
      <sz val="9"/>
      <name val="Calibri"/>
      <family val="2"/>
      <scheme val="minor"/>
    </font>
    <font>
      <sz val="8"/>
      <color rgb="FFFF0000"/>
      <name val="Arial"/>
      <family val="2"/>
    </font>
    <font>
      <sz val="12"/>
      <color rgb="FFFF0000"/>
      <name val="Calibri"/>
      <family val="2"/>
      <scheme val="minor"/>
    </font>
    <font>
      <b/>
      <sz val="10"/>
      <color rgb="FF00880B"/>
      <name val="Arial"/>
      <family val="2"/>
    </font>
    <font>
      <sz val="8"/>
      <color theme="1"/>
      <name val="Calibri"/>
      <family val="2"/>
      <scheme val="minor"/>
    </font>
    <font>
      <vertAlign val="superscript"/>
      <sz val="8"/>
      <name val="Arial"/>
      <family val="2"/>
    </font>
    <font>
      <sz val="11"/>
      <name val="Calibri"/>
      <family val="2"/>
      <scheme val="minor"/>
    </font>
    <font>
      <b/>
      <vertAlign val="superscript"/>
      <sz val="8.1"/>
      <name val="Arial"/>
      <family val="2"/>
    </font>
    <font>
      <vertAlign val="superscript"/>
      <sz val="6.3"/>
      <color theme="1"/>
      <name val="Arial"/>
      <family val="2"/>
    </font>
    <font>
      <vertAlign val="superscript"/>
      <sz val="6.3"/>
      <name val="Arial"/>
      <family val="2"/>
    </font>
    <font>
      <b/>
      <vertAlign val="superscript"/>
      <sz val="8.1"/>
      <color rgb="FF00880B"/>
      <name val="Arial"/>
      <family val="2"/>
    </font>
    <font>
      <sz val="9"/>
      <name val="Calibri"/>
      <family val="2"/>
    </font>
    <font>
      <b/>
      <sz val="6"/>
      <name val="Arial"/>
      <family val="2"/>
    </font>
    <font>
      <sz val="9"/>
      <color rgb="FF00880B"/>
      <name val="Arial"/>
      <family val="2"/>
    </font>
    <font>
      <b/>
      <sz val="10"/>
      <name val="Arial"/>
      <family val="2"/>
    </font>
    <font>
      <sz val="8"/>
      <name val="Verdana"/>
      <family val="2"/>
    </font>
    <font>
      <b/>
      <strike/>
      <sz val="8"/>
      <name val="Verdana"/>
      <family val="2"/>
    </font>
    <font>
      <b/>
      <strike/>
      <sz val="6"/>
      <color rgb="FF00880B"/>
      <name val="Arial"/>
      <family val="2"/>
    </font>
    <font>
      <b/>
      <sz val="8"/>
      <name val="Verdana"/>
      <family val="2"/>
    </font>
    <font>
      <u/>
      <sz val="10"/>
      <name val="Arial"/>
      <family val="2"/>
    </font>
    <font>
      <strike/>
      <sz val="11"/>
      <color theme="1"/>
      <name val="Calibri"/>
      <family val="2"/>
      <scheme val="minor"/>
    </font>
    <font>
      <b/>
      <strike/>
      <sz val="10"/>
      <name val="Arial"/>
      <family val="2"/>
    </font>
    <font>
      <b/>
      <strike/>
      <sz val="10"/>
      <color rgb="FF00880B"/>
      <name val="Arial"/>
      <family val="2"/>
    </font>
    <font>
      <b/>
      <strike/>
      <sz val="9"/>
      <color rgb="FF00880B"/>
      <name val="Arial"/>
      <family val="2"/>
    </font>
    <font>
      <b/>
      <strike/>
      <sz val="7.5"/>
      <color rgb="FF00880B"/>
      <name val="Arial"/>
      <family val="2"/>
    </font>
    <font>
      <b/>
      <strike/>
      <sz val="6"/>
      <color theme="1"/>
      <name val="Arial"/>
      <family val="2"/>
    </font>
    <font>
      <b/>
      <strike/>
      <sz val="7.5"/>
      <name val="Arial"/>
      <family val="2"/>
    </font>
    <font>
      <strike/>
      <sz val="7.5"/>
      <name val="Arial"/>
      <family val="2"/>
    </font>
    <font>
      <b/>
      <u/>
      <sz val="10"/>
      <name val="Arial"/>
      <family val="2"/>
    </font>
    <font>
      <b/>
      <sz val="9"/>
      <color rgb="FFFF0000"/>
      <name val="Arial"/>
      <family val="2"/>
    </font>
    <font>
      <b/>
      <sz val="10"/>
      <color rgb="FFFF0000"/>
      <name val="Calibri"/>
      <family val="2"/>
      <scheme val="minor"/>
    </font>
    <font>
      <b/>
      <sz val="10"/>
      <color theme="1"/>
      <name val="Arial"/>
      <family val="2"/>
    </font>
    <font>
      <sz val="9"/>
      <color rgb="FF00880B"/>
      <name val="Calibri"/>
      <family val="2"/>
      <scheme val="minor"/>
    </font>
    <font>
      <b/>
      <sz val="8"/>
      <color rgb="FF000000"/>
      <name val="Verdana"/>
      <family val="2"/>
    </font>
    <font>
      <b/>
      <sz val="8"/>
      <color rgb="FF00CC00"/>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11"/>
      <color rgb="FFFF0000"/>
      <name val="Calibri"/>
      <family val="2"/>
      <scheme val="minor"/>
    </font>
  </fonts>
  <fills count="2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gradientFill degree="90">
        <stop position="0">
          <color rgb="FFDDE2E7"/>
        </stop>
        <stop position="1">
          <color rgb="FFCED3D8"/>
        </stop>
      </gradientFill>
    </fill>
    <fill>
      <patternFill patternType="solid">
        <fgColor rgb="FFFFFDBF"/>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FFFDBF"/>
        <bgColor rgb="FF000000"/>
      </patternFill>
    </fill>
    <fill>
      <gradientFill degree="90">
        <stop position="0">
          <color rgb="FFF7F7F7"/>
        </stop>
        <stop position="1">
          <color rgb="FFFCFCFC"/>
        </stop>
      </gradient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s>
  <borders count="65">
    <border>
      <left/>
      <right/>
      <top/>
      <bottom/>
      <diagonal/>
    </border>
    <border>
      <left/>
      <right/>
      <top style="medium">
        <color rgb="FF00880B"/>
      </top>
      <bottom style="thick">
        <color rgb="FF00880B"/>
      </bottom>
      <diagonal/>
    </border>
    <border>
      <left/>
      <right/>
      <top style="thin">
        <color rgb="FF000000"/>
      </top>
      <bottom style="thin">
        <color rgb="FF000000"/>
      </bottom>
      <diagonal/>
    </border>
    <border>
      <left/>
      <right/>
      <top/>
      <bottom style="medium">
        <color rgb="FF00880B"/>
      </bottom>
      <diagonal/>
    </border>
    <border>
      <left/>
      <right/>
      <top style="medium">
        <color rgb="FF000000"/>
      </top>
      <bottom style="medium">
        <color rgb="FF000000"/>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rgb="FFC0C0C0"/>
      </left>
      <right style="hair">
        <color rgb="FFC0C0C0"/>
      </right>
      <top style="hair">
        <color rgb="FFC0C0C0"/>
      </top>
      <bottom style="hair">
        <color rgb="FFC0C0C0"/>
      </bottom>
      <diagonal/>
    </border>
    <border>
      <left/>
      <right/>
      <top/>
      <bottom style="thin">
        <color rgb="FF00880B"/>
      </bottom>
      <diagonal/>
    </border>
    <border>
      <left/>
      <right/>
      <top style="thin">
        <color rgb="FF00880B"/>
      </top>
      <bottom style="thick">
        <color rgb="FF00880B"/>
      </bottom>
      <diagonal/>
    </border>
    <border>
      <left/>
      <right/>
      <top style="thin">
        <color auto="1"/>
      </top>
      <bottom style="thin">
        <color rgb="FF00880B"/>
      </bottom>
      <diagonal/>
    </border>
    <border>
      <left/>
      <right/>
      <top style="thin">
        <color theme="0" tint="-0.14996795556505021"/>
      </top>
      <bottom/>
      <diagonal/>
    </border>
    <border>
      <left/>
      <right/>
      <top style="thin">
        <color rgb="FF00880B"/>
      </top>
      <bottom style="medium">
        <color rgb="FF00880B"/>
      </bottom>
      <diagonal/>
    </border>
    <border>
      <left/>
      <right/>
      <top style="thin">
        <color rgb="FF00880B"/>
      </top>
      <bottom/>
      <diagonal/>
    </border>
    <border>
      <left/>
      <right/>
      <top style="medium">
        <color theme="0" tint="-0.14996795556505021"/>
      </top>
      <bottom style="medium">
        <color theme="0" tint="-0.14993743705557422"/>
      </bottom>
      <diagonal/>
    </border>
    <border>
      <left/>
      <right/>
      <top style="medium">
        <color theme="0" tint="-0.14996795556505021"/>
      </top>
      <bottom/>
      <diagonal/>
    </border>
    <border>
      <left/>
      <right/>
      <top style="thin">
        <color rgb="FF000000"/>
      </top>
      <bottom/>
      <diagonal/>
    </border>
    <border>
      <left/>
      <right/>
      <top/>
      <bottom style="thin">
        <color rgb="FF000000"/>
      </bottom>
      <diagonal/>
    </border>
    <border>
      <left/>
      <right/>
      <top style="medium">
        <color theme="0" tint="-0.14996795556505021"/>
      </top>
      <bottom style="medium">
        <color theme="0" tint="-0.14996795556505021"/>
      </bottom>
      <diagonal/>
    </border>
    <border>
      <left/>
      <right/>
      <top/>
      <bottom style="medium">
        <color theme="0" tint="-0.14996795556505021"/>
      </bottom>
      <diagonal/>
    </border>
    <border>
      <left/>
      <right/>
      <top/>
      <bottom style="thick">
        <color rgb="FF00880B"/>
      </bottom>
      <diagonal/>
    </border>
    <border>
      <left/>
      <right/>
      <top style="thin">
        <color rgb="FF00880B"/>
      </top>
      <bottom style="thin">
        <color rgb="FF00880B"/>
      </bottom>
      <diagonal/>
    </border>
    <border>
      <left/>
      <right/>
      <top style="thin">
        <color rgb="FF00880B"/>
      </top>
      <bottom style="medium">
        <color theme="0" tint="-0.14996795556505021"/>
      </bottom>
      <diagonal/>
    </border>
    <border>
      <left/>
      <right/>
      <top style="thick">
        <color rgb="FF00880B"/>
      </top>
      <bottom style="thick">
        <color rgb="FF00880B"/>
      </bottom>
      <diagonal/>
    </border>
    <border>
      <left/>
      <right/>
      <top style="thick">
        <color rgb="FF00880B"/>
      </top>
      <bottom/>
      <diagonal/>
    </border>
    <border>
      <left/>
      <right/>
      <top style="medium">
        <color theme="0" tint="-0.14993743705557422"/>
      </top>
      <bottom style="medium">
        <color theme="0" tint="-0.14993743705557422"/>
      </bottom>
      <diagonal/>
    </border>
    <border>
      <left/>
      <right/>
      <top style="medium">
        <color theme="0" tint="-0.14993743705557422"/>
      </top>
      <bottom/>
      <diagonal/>
    </border>
    <border>
      <left/>
      <right/>
      <top style="medium">
        <color theme="0" tint="-0.14993743705557422"/>
      </top>
      <bottom style="thin">
        <color rgb="FF00880B"/>
      </bottom>
      <diagonal/>
    </border>
    <border>
      <left/>
      <right/>
      <top style="thin">
        <color rgb="FF00880B"/>
      </top>
      <bottom style="medium">
        <color theme="0" tint="-0.14993743705557422"/>
      </bottom>
      <diagonal/>
    </border>
    <border>
      <left/>
      <right/>
      <top/>
      <bottom style="medium">
        <color theme="0" tint="-0.14993743705557422"/>
      </bottom>
      <diagonal/>
    </border>
    <border>
      <left/>
      <right/>
      <top style="medium">
        <color theme="0" tint="-0.14996795556505021"/>
      </top>
      <bottom style="thin">
        <color rgb="FF00880B"/>
      </bottom>
      <diagonal/>
    </border>
    <border>
      <left/>
      <right/>
      <top style="thick">
        <color rgb="FF00880B"/>
      </top>
      <bottom style="medium">
        <color theme="0" tint="-0.14993743705557422"/>
      </bottom>
      <diagonal/>
    </border>
    <border>
      <left/>
      <right/>
      <top style="medium">
        <color theme="0" tint="-0.14993743705557422"/>
      </top>
      <bottom style="medium">
        <color theme="0" tint="-0.14996795556505021"/>
      </bottom>
      <diagonal/>
    </border>
    <border>
      <left/>
      <right/>
      <top style="thin">
        <color theme="0" tint="-0.14993743705557422"/>
      </top>
      <bottom style="thin">
        <color rgb="FF00880B"/>
      </bottom>
      <diagonal/>
    </border>
    <border>
      <left/>
      <right/>
      <top style="thin">
        <color theme="0" tint="-0.14996795556505021"/>
      </top>
      <bottom style="thin">
        <color theme="0" tint="-0.14993743705557422"/>
      </bottom>
      <diagonal/>
    </border>
    <border>
      <left/>
      <right/>
      <top/>
      <bottom style="thin">
        <color theme="0" tint="-0.14996795556505021"/>
      </bottom>
      <diagonal/>
    </border>
    <border>
      <left/>
      <right/>
      <top style="thin">
        <color theme="0" tint="-0.14996795556505021"/>
      </top>
      <bottom style="thin">
        <color rgb="FF00880B"/>
      </bottom>
      <diagonal/>
    </border>
    <border>
      <left/>
      <right/>
      <top style="thin">
        <color theme="0" tint="-0.14996795556505021"/>
      </top>
      <bottom style="thin">
        <color theme="0" tint="-0.14996795556505021"/>
      </bottom>
      <diagonal/>
    </border>
    <border>
      <left/>
      <right/>
      <top style="thin">
        <color rgb="FF00880B"/>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auto="1"/>
      </left>
      <right style="thin">
        <color auto="1"/>
      </right>
      <top style="thin">
        <color auto="1"/>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3743705557422"/>
      </top>
      <bottom style="thin">
        <color theme="0" tint="-0.14993743705557422"/>
      </bottom>
      <diagonal/>
    </border>
    <border>
      <left/>
      <right/>
      <top style="thick">
        <color rgb="FF00880B"/>
      </top>
      <bottom style="thin">
        <color theme="0" tint="-0.14993743705557422"/>
      </bottom>
      <diagonal/>
    </border>
    <border>
      <left/>
      <right/>
      <top style="thick">
        <color rgb="FF00880B"/>
      </top>
      <bottom style="thin">
        <color theme="0" tint="-0.14996795556505021"/>
      </bottom>
      <diagonal/>
    </border>
    <border>
      <left/>
      <right style="thin">
        <color indexed="64"/>
      </right>
      <top style="thin">
        <color theme="0" tint="-0.14996795556505021"/>
      </top>
      <bottom style="thin">
        <color rgb="FF00880B"/>
      </bottom>
      <diagonal/>
    </border>
    <border>
      <left/>
      <right/>
      <top style="medium">
        <color theme="0" tint="-0.14990691854609822"/>
      </top>
      <bottom style="medium">
        <color theme="0" tint="-0.14993743705557422"/>
      </bottom>
      <diagonal/>
    </border>
    <border>
      <left/>
      <right/>
      <top style="medium">
        <color theme="0" tint="-0.14990691854609822"/>
      </top>
      <bottom/>
      <diagonal/>
    </border>
    <border>
      <left/>
      <right/>
      <top style="thin">
        <color rgb="FF00880B"/>
      </top>
      <bottom style="medium">
        <color theme="0" tint="-0.14990691854609822"/>
      </bottom>
      <diagonal/>
    </border>
    <border>
      <left/>
      <right/>
      <top style="medium">
        <color theme="0" tint="-0.14993743705557422"/>
      </top>
      <bottom style="medium">
        <color theme="0" tint="-0.14990691854609822"/>
      </bottom>
      <diagonal/>
    </border>
    <border>
      <left/>
      <right/>
      <top style="medium">
        <color theme="0" tint="-0.14993743705557422"/>
      </top>
      <bottom style="medium">
        <color theme="0" tint="-0.1498764000366222"/>
      </bottom>
      <diagonal/>
    </border>
    <border>
      <left/>
      <right/>
      <top style="medium">
        <color theme="0" tint="-0.1498764000366222"/>
      </top>
      <bottom style="medium">
        <color theme="0" tint="-0.14990691854609822"/>
      </bottom>
      <diagonal/>
    </border>
    <border>
      <left/>
      <right/>
      <top style="medium">
        <color theme="0" tint="-0.1498458815271462"/>
      </top>
      <bottom style="medium">
        <color theme="0" tint="-0.1498764000366222"/>
      </bottom>
      <diagonal/>
    </border>
    <border>
      <left/>
      <right/>
      <top/>
      <bottom style="medium">
        <color rgb="FF339966"/>
      </bottom>
      <diagonal/>
    </border>
    <border>
      <left/>
      <right/>
      <top style="medium">
        <color rgb="FF00880B"/>
      </top>
      <bottom style="medium">
        <color rgb="FF00880B"/>
      </bottom>
      <diagonal/>
    </border>
    <border>
      <left/>
      <right/>
      <top style="medium">
        <color rgb="FF00880B"/>
      </top>
      <bottom/>
      <diagonal/>
    </border>
    <border>
      <left/>
      <right/>
      <top style="medium">
        <color rgb="FF00880B"/>
      </top>
      <bottom style="thin">
        <color rgb="FF00880B"/>
      </bottom>
      <diagonal/>
    </border>
    <border>
      <left/>
      <right/>
      <top/>
      <bottom style="thin">
        <color theme="2"/>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s>
  <cellStyleXfs count="91">
    <xf numFmtId="0" fontId="0" fillId="0" borderId="0"/>
    <xf numFmtId="0" fontId="2" fillId="0" borderId="0"/>
    <xf numFmtId="0" fontId="5" fillId="0" borderId="1"/>
    <xf numFmtId="165" fontId="4" fillId="0" borderId="2">
      <alignment vertical="center" wrapText="1"/>
    </xf>
    <xf numFmtId="0" fontId="7" fillId="0" borderId="3">
      <alignment horizontal="right" wrapText="1"/>
    </xf>
    <xf numFmtId="0" fontId="9" fillId="0" borderId="3">
      <alignment horizontal="right" wrapText="1"/>
    </xf>
    <xf numFmtId="0" fontId="10" fillId="0" borderId="4">
      <alignment horizontal="right" vertical="center" wrapText="1"/>
    </xf>
    <xf numFmtId="165" fontId="11" fillId="0" borderId="4">
      <alignment horizontal="right" wrapText="1"/>
    </xf>
    <xf numFmtId="0" fontId="14" fillId="0" borderId="0">
      <alignment vertical="center"/>
    </xf>
    <xf numFmtId="0" fontId="15" fillId="0" borderId="4" applyNumberFormat="0" applyFill="0" applyBorder="0" applyAlignment="0" applyProtection="0">
      <alignment horizontal="right" vertical="center" wrapText="1"/>
    </xf>
    <xf numFmtId="165" fontId="16" fillId="0" borderId="4" applyFill="0" applyBorder="0" applyProtection="0">
      <alignment horizontal="right" wrapText="1"/>
    </xf>
    <xf numFmtId="0" fontId="7" fillId="0" borderId="3" applyFill="0" applyProtection="0">
      <alignment horizontal="right" wrapText="1"/>
    </xf>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4" fillId="0" borderId="0"/>
    <xf numFmtId="0" fontId="17" fillId="0" borderId="0">
      <alignment horizontal="left" wrapText="1"/>
    </xf>
    <xf numFmtId="0" fontId="18" fillId="0" borderId="0">
      <alignment horizontal="left" wrapText="1"/>
    </xf>
    <xf numFmtId="0" fontId="19" fillId="2" borderId="7" applyNumberFormat="0" applyFill="0" applyBorder="0" applyAlignment="0" applyProtection="0">
      <alignment horizontal="left"/>
    </xf>
    <xf numFmtId="0" fontId="20" fillId="0" borderId="0" applyNumberFormat="0" applyFill="0" applyBorder="0" applyAlignment="0" applyProtection="0"/>
    <xf numFmtId="0" fontId="14" fillId="0" borderId="0"/>
    <xf numFmtId="0" fontId="1" fillId="0" borderId="0"/>
    <xf numFmtId="0" fontId="1" fillId="0" borderId="0"/>
    <xf numFmtId="0" fontId="1" fillId="0" borderId="0"/>
    <xf numFmtId="0" fontId="14" fillId="0" borderId="0"/>
    <xf numFmtId="0" fontId="14" fillId="0" borderId="0">
      <alignment vertical="center"/>
    </xf>
    <xf numFmtId="0" fontId="2" fillId="0" borderId="0" applyFont="0" applyFill="0" applyBorder="0" applyAlignment="0" applyProtection="0"/>
    <xf numFmtId="0" fontId="14" fillId="0" borderId="0"/>
    <xf numFmtId="0" fontId="2" fillId="0" borderId="0"/>
    <xf numFmtId="0" fontId="1" fillId="0" borderId="0"/>
    <xf numFmtId="0" fontId="1" fillId="0" borderId="0"/>
    <xf numFmtId="9" fontId="2" fillId="0" borderId="0" applyFont="0" applyFill="0" applyBorder="0" applyAlignment="0" applyProtection="0"/>
    <xf numFmtId="9" fontId="2" fillId="0" borderId="0"/>
    <xf numFmtId="169" fontId="21" fillId="0" borderId="8" applyNumberFormat="0" applyAlignment="0" applyProtection="0">
      <alignment horizontal="right" vertical="center" indent="1"/>
    </xf>
    <xf numFmtId="0" fontId="14" fillId="0" borderId="0"/>
    <xf numFmtId="165" fontId="22" fillId="0" borderId="2">
      <alignment vertical="center" wrapText="1"/>
    </xf>
    <xf numFmtId="0" fontId="23" fillId="0" borderId="1" applyNumberFormat="0" applyFont="0" applyFill="0" applyAlignment="0" applyProtection="0"/>
    <xf numFmtId="0" fontId="1" fillId="0" borderId="0"/>
    <xf numFmtId="0"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2" fillId="0" borderId="0" applyFont="0" applyFill="0" applyBorder="0" applyAlignment="0" applyProtection="0"/>
    <xf numFmtId="0" fontId="1" fillId="0" borderId="0"/>
    <xf numFmtId="0" fontId="14" fillId="0" borderId="0"/>
    <xf numFmtId="0" fontId="14" fillId="0" borderId="0"/>
    <xf numFmtId="0" fontId="86" fillId="9" borderId="59" applyNumberFormat="0" applyAlignment="0" applyProtection="0">
      <alignment horizontal="left" vertical="center" indent="1"/>
    </xf>
    <xf numFmtId="169" fontId="86" fillId="10" borderId="60" applyNumberFormat="0" applyAlignment="0" applyProtection="0">
      <alignment horizontal="right" vertical="center" indent="1"/>
    </xf>
    <xf numFmtId="169" fontId="21" fillId="9" borderId="61" applyNumberFormat="0" applyAlignment="0" applyProtection="0">
      <alignment horizontal="left" vertical="center" indent="1"/>
    </xf>
    <xf numFmtId="169" fontId="21" fillId="11" borderId="59" applyNumberFormat="0" applyAlignment="0">
      <alignment horizontal="left" vertical="center" indent="1"/>
      <protection locked="0"/>
    </xf>
    <xf numFmtId="0" fontId="21" fillId="12" borderId="59" applyNumberFormat="0" applyAlignment="0" applyProtection="0">
      <alignment horizontal="left" vertical="center" indent="1"/>
    </xf>
    <xf numFmtId="169" fontId="21" fillId="13" borderId="8" applyNumberFormat="0" applyBorder="0" applyAlignment="0">
      <alignment horizontal="right" vertical="center" indent="1"/>
      <protection locked="0"/>
    </xf>
    <xf numFmtId="0" fontId="21" fillId="11" borderId="59" applyNumberFormat="0" applyAlignment="0">
      <alignment horizontal="left" vertical="center" indent="1"/>
      <protection locked="0"/>
    </xf>
    <xf numFmtId="169" fontId="86" fillId="10" borderId="60" applyNumberFormat="0" applyAlignment="0" applyProtection="0">
      <alignment horizontal="right" vertical="center" indent="1"/>
    </xf>
    <xf numFmtId="169" fontId="86" fillId="13" borderId="60" applyNumberFormat="0" applyAlignment="0">
      <alignment horizontal="right" vertical="center" indent="1"/>
      <protection locked="0"/>
    </xf>
    <xf numFmtId="169" fontId="87" fillId="14" borderId="62" applyNumberFormat="0" applyBorder="0" applyAlignment="0" applyProtection="0">
      <alignment horizontal="right" vertical="center" indent="1"/>
    </xf>
    <xf numFmtId="169" fontId="87" fillId="15" borderId="62" applyNumberFormat="0" applyBorder="0" applyAlignment="0" applyProtection="0">
      <alignment horizontal="right" vertical="center" indent="1"/>
    </xf>
    <xf numFmtId="169" fontId="87" fillId="16" borderId="62" applyNumberFormat="0" applyBorder="0" applyAlignment="0" applyProtection="0">
      <alignment horizontal="right" vertical="center" indent="1"/>
    </xf>
    <xf numFmtId="169" fontId="88" fillId="17" borderId="62" applyNumberFormat="0" applyBorder="0" applyAlignment="0" applyProtection="0">
      <alignment horizontal="right" vertical="center" indent="1"/>
    </xf>
    <xf numFmtId="169" fontId="88" fillId="18" borderId="62" applyNumberFormat="0" applyBorder="0" applyAlignment="0" applyProtection="0">
      <alignment horizontal="right" vertical="center" indent="1"/>
    </xf>
    <xf numFmtId="169" fontId="88" fillId="19" borderId="62" applyNumberFormat="0" applyBorder="0" applyAlignment="0" applyProtection="0">
      <alignment horizontal="right" vertical="center" indent="1"/>
    </xf>
    <xf numFmtId="169" fontId="89" fillId="20" borderId="62" applyNumberFormat="0" applyBorder="0" applyAlignment="0" applyProtection="0">
      <alignment horizontal="right" vertical="center" indent="1"/>
    </xf>
    <xf numFmtId="169" fontId="89" fillId="21" borderId="62" applyNumberFormat="0" applyBorder="0" applyAlignment="0" applyProtection="0">
      <alignment horizontal="right" vertical="center" indent="1"/>
    </xf>
    <xf numFmtId="169" fontId="89" fillId="22" borderId="62" applyNumberFormat="0" applyBorder="0" applyAlignment="0" applyProtection="0">
      <alignment horizontal="right" vertical="center" indent="1"/>
    </xf>
    <xf numFmtId="0" fontId="31" fillId="0" borderId="61" applyNumberFormat="0" applyFont="0" applyFill="0" applyAlignment="0" applyProtection="0"/>
    <xf numFmtId="169" fontId="21" fillId="9" borderId="61" applyNumberFormat="0" applyAlignment="0" applyProtection="0">
      <alignment horizontal="left" vertical="center" indent="1"/>
    </xf>
    <xf numFmtId="0" fontId="86" fillId="23" borderId="59" applyNumberFormat="0" applyAlignment="0" applyProtection="0">
      <alignment horizontal="left" vertical="center" indent="1"/>
    </xf>
    <xf numFmtId="0" fontId="21" fillId="9" borderId="60" applyNumberFormat="0" applyAlignment="0" applyProtection="0">
      <alignment horizontal="left" vertical="center" indent="1"/>
    </xf>
    <xf numFmtId="0" fontId="21" fillId="24" borderId="60" applyNumberFormat="0" applyAlignment="0" applyProtection="0">
      <alignment horizontal="left" vertical="center" indent="1"/>
    </xf>
    <xf numFmtId="0" fontId="21" fillId="25" borderId="59" applyNumberFormat="0" applyAlignment="0" applyProtection="0">
      <alignment horizontal="left" vertical="center" indent="1"/>
    </xf>
    <xf numFmtId="0" fontId="21" fillId="26" borderId="59" applyNumberFormat="0" applyAlignment="0" applyProtection="0">
      <alignment horizontal="left" vertical="center" indent="1"/>
    </xf>
    <xf numFmtId="0" fontId="21" fillId="27" borderId="59" applyNumberFormat="0" applyAlignment="0" applyProtection="0">
      <alignment horizontal="left" vertical="center" indent="1"/>
    </xf>
    <xf numFmtId="0" fontId="21" fillId="28" borderId="59" applyNumberFormat="0" applyAlignment="0" applyProtection="0">
      <alignment horizontal="left" vertical="center" indent="1"/>
    </xf>
    <xf numFmtId="0" fontId="21" fillId="12" borderId="59" applyNumberFormat="0" applyAlignment="0" applyProtection="0">
      <alignment horizontal="left" vertical="center" indent="1"/>
    </xf>
    <xf numFmtId="0" fontId="90" fillId="0" borderId="63" applyNumberFormat="0" applyFill="0" applyBorder="0" applyAlignment="0" applyProtection="0"/>
    <xf numFmtId="169" fontId="91" fillId="10" borderId="60" applyNumberFormat="0" applyAlignment="0" applyProtection="0">
      <alignment horizontal="right" vertical="center" indent="1"/>
    </xf>
    <xf numFmtId="169" fontId="90" fillId="11" borderId="59" applyNumberFormat="0" applyAlignment="0">
      <alignment horizontal="left" vertical="center" indent="1"/>
      <protection locked="0"/>
    </xf>
    <xf numFmtId="0" fontId="90" fillId="11" borderId="59" applyNumberFormat="0" applyAlignment="0">
      <alignment horizontal="left" vertical="center" indent="1"/>
      <protection locked="0"/>
    </xf>
    <xf numFmtId="0" fontId="90" fillId="12" borderId="59" applyNumberFormat="0" applyAlignment="0" applyProtection="0">
      <alignment horizontal="left" vertical="center" indent="1"/>
    </xf>
    <xf numFmtId="169" fontId="91" fillId="10" borderId="60" applyNumberFormat="0" applyAlignment="0" applyProtection="0">
      <alignment horizontal="right" vertical="center" indent="1"/>
    </xf>
    <xf numFmtId="169" fontId="90" fillId="13" borderId="8" applyNumberFormat="0" applyBorder="0" applyAlignment="0">
      <alignment horizontal="right" vertical="center" indent="1"/>
      <protection locked="0"/>
    </xf>
    <xf numFmtId="169" fontId="91" fillId="13" borderId="60" applyNumberFormat="0" applyAlignment="0">
      <alignment horizontal="right" vertical="center" indent="1"/>
      <protection locked="0"/>
    </xf>
    <xf numFmtId="169" fontId="21" fillId="0" borderId="8" applyNumberFormat="0" applyFill="0" applyBorder="0" applyAlignment="0" applyProtection="0">
      <alignment horizontal="right" vertical="center" indent="1"/>
    </xf>
    <xf numFmtId="169" fontId="21" fillId="0" borderId="8" applyNumberFormat="0" applyFill="0" applyBorder="0" applyAlignment="0" applyProtection="0">
      <alignment horizontal="right" vertical="center" indent="1"/>
    </xf>
    <xf numFmtId="0" fontId="31" fillId="0" borderId="64" applyNumberFormat="0" applyFont="0" applyFill="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9">
    <xf numFmtId="0" fontId="0" fillId="0" borderId="0" xfId="0"/>
    <xf numFmtId="0" fontId="3" fillId="0" borderId="0" xfId="1" applyFont="1" applyBorder="1" applyAlignment="1">
      <alignment horizontal="left" vertical="center"/>
    </xf>
    <xf numFmtId="0" fontId="4" fillId="0" borderId="0" xfId="1" applyFont="1"/>
    <xf numFmtId="165" fontId="6" fillId="0" borderId="0" xfId="2" applyNumberFormat="1" applyFont="1" applyBorder="1" applyAlignment="1">
      <alignment vertical="center" wrapText="1"/>
    </xf>
    <xf numFmtId="0" fontId="2" fillId="0" borderId="0" xfId="1"/>
    <xf numFmtId="165" fontId="6" fillId="0" borderId="0" xfId="3" applyFont="1" applyBorder="1">
      <alignment vertical="center" wrapText="1"/>
    </xf>
    <xf numFmtId="165" fontId="8" fillId="0" borderId="0" xfId="7" applyFont="1" applyBorder="1">
      <alignment horizontal="right" wrapText="1"/>
    </xf>
    <xf numFmtId="165" fontId="6" fillId="0" borderId="0" xfId="3" applyFont="1" applyBorder="1" applyAlignment="1">
      <alignment horizontal="right" vertical="center" wrapText="1"/>
    </xf>
    <xf numFmtId="0" fontId="2" fillId="0" borderId="0" xfId="1" applyBorder="1"/>
    <xf numFmtId="0" fontId="6" fillId="0" borderId="0" xfId="1" applyFont="1" applyBorder="1" applyAlignment="1">
      <alignment vertical="center" wrapText="1"/>
    </xf>
    <xf numFmtId="165" fontId="8" fillId="0" borderId="0" xfId="3" applyFont="1" applyBorder="1" applyAlignment="1">
      <alignment horizontal="right" vertical="center" wrapText="1"/>
    </xf>
    <xf numFmtId="165" fontId="8" fillId="0" borderId="6" xfId="3" applyFont="1" applyBorder="1" applyAlignment="1">
      <alignment horizontal="right" vertical="center" wrapText="1"/>
    </xf>
    <xf numFmtId="165" fontId="6" fillId="0" borderId="6" xfId="3" applyFont="1" applyBorder="1" applyAlignment="1">
      <alignment horizontal="right" vertical="center" wrapText="1"/>
    </xf>
    <xf numFmtId="165" fontId="6" fillId="0" borderId="0" xfId="3" applyFont="1" applyFill="1" applyBorder="1" applyAlignment="1">
      <alignment horizontal="right" vertical="center" wrapText="1"/>
    </xf>
    <xf numFmtId="0" fontId="2" fillId="0" borderId="0" xfId="1" applyFill="1" applyBorder="1"/>
    <xf numFmtId="166" fontId="8" fillId="0" borderId="0" xfId="1" applyNumberFormat="1" applyFont="1" applyFill="1" applyBorder="1" applyAlignment="1">
      <alignment horizontal="right" wrapText="1"/>
    </xf>
    <xf numFmtId="166" fontId="6" fillId="0" borderId="0" xfId="1" applyNumberFormat="1" applyFont="1" applyFill="1" applyBorder="1" applyAlignment="1">
      <alignment horizontal="right" wrapText="1"/>
    </xf>
    <xf numFmtId="0" fontId="2" fillId="0" borderId="0" xfId="1" applyFill="1"/>
    <xf numFmtId="166" fontId="8" fillId="0" borderId="6" xfId="1" applyNumberFormat="1" applyFont="1" applyFill="1" applyBorder="1" applyAlignment="1">
      <alignment horizontal="right" wrapText="1"/>
    </xf>
    <xf numFmtId="166" fontId="6" fillId="0" borderId="6" xfId="1" applyNumberFormat="1" applyFont="1" applyFill="1" applyBorder="1" applyAlignment="1">
      <alignment horizontal="right" wrapText="1"/>
    </xf>
    <xf numFmtId="165" fontId="8" fillId="0" borderId="0" xfId="3" applyFont="1" applyFill="1" applyBorder="1" applyAlignment="1">
      <alignment horizontal="right" vertical="center" wrapText="1"/>
    </xf>
    <xf numFmtId="165" fontId="3" fillId="0" borderId="0" xfId="7" applyFont="1" applyBorder="1">
      <alignment horizontal="right" wrapText="1"/>
    </xf>
    <xf numFmtId="165" fontId="6" fillId="0" borderId="0" xfId="2" applyNumberFormat="1" applyFont="1" applyBorder="1" applyAlignment="1">
      <alignment horizontal="right" vertical="center" wrapText="1"/>
    </xf>
    <xf numFmtId="165" fontId="8" fillId="0" borderId="0" xfId="2" applyNumberFormat="1" applyFont="1" applyBorder="1" applyAlignment="1">
      <alignment horizontal="right" wrapText="1"/>
    </xf>
    <xf numFmtId="168" fontId="8" fillId="0" borderId="0" xfId="3" applyNumberFormat="1" applyFont="1" applyBorder="1" applyAlignment="1">
      <alignment horizontal="right" wrapText="1"/>
    </xf>
    <xf numFmtId="168" fontId="6" fillId="0" borderId="0" xfId="3" applyNumberFormat="1" applyFont="1" applyBorder="1" applyAlignment="1">
      <alignment horizontal="right" wrapText="1"/>
    </xf>
    <xf numFmtId="0" fontId="8" fillId="0" borderId="0" xfId="4" applyFont="1" applyBorder="1">
      <alignment horizontal="right" wrapText="1"/>
    </xf>
    <xf numFmtId="0" fontId="6" fillId="0" borderId="0" xfId="5" applyFont="1" applyBorder="1">
      <alignment horizontal="right" wrapText="1"/>
    </xf>
    <xf numFmtId="0" fontId="24" fillId="0" borderId="0" xfId="1" applyFont="1" applyBorder="1"/>
    <xf numFmtId="0" fontId="2" fillId="0" borderId="0" xfId="28" applyFill="1"/>
    <xf numFmtId="0" fontId="6" fillId="0" borderId="0" xfId="30" applyFont="1"/>
    <xf numFmtId="0" fontId="27" fillId="0" borderId="0" xfId="30" applyFont="1"/>
    <xf numFmtId="0" fontId="26" fillId="0" borderId="0" xfId="30" applyFont="1"/>
    <xf numFmtId="0" fontId="2" fillId="0" borderId="0" xfId="28"/>
    <xf numFmtId="0" fontId="28" fillId="0" borderId="0" xfId="1" applyFont="1" applyBorder="1" applyAlignment="1">
      <alignment horizontal="left" vertical="center"/>
    </xf>
    <xf numFmtId="0" fontId="3" fillId="0" borderId="9" xfId="4" applyFont="1" applyBorder="1">
      <alignment horizontal="right" wrapText="1"/>
    </xf>
    <xf numFmtId="0" fontId="8" fillId="0" borderId="9" xfId="4" applyFont="1" applyBorder="1">
      <alignment horizontal="right" wrapText="1"/>
    </xf>
    <xf numFmtId="0" fontId="6" fillId="0" borderId="9" xfId="5" applyFont="1" applyBorder="1">
      <alignment horizontal="right" wrapText="1"/>
    </xf>
    <xf numFmtId="0" fontId="3" fillId="0" borderId="10" xfId="2" applyFont="1" applyBorder="1" applyAlignment="1">
      <alignment vertical="center" wrapText="1"/>
    </xf>
    <xf numFmtId="165" fontId="8" fillId="0" borderId="10" xfId="2" applyNumberFormat="1" applyFont="1" applyBorder="1" applyAlignment="1">
      <alignment horizontal="right" vertical="center" wrapText="1"/>
    </xf>
    <xf numFmtId="165" fontId="6" fillId="0" borderId="10" xfId="2" applyNumberFormat="1" applyFont="1" applyBorder="1" applyAlignment="1">
      <alignment horizontal="right" vertical="center" wrapText="1"/>
    </xf>
    <xf numFmtId="0" fontId="6" fillId="0" borderId="9" xfId="1" applyFont="1" applyBorder="1" applyAlignment="1">
      <alignment vertical="center" wrapText="1"/>
    </xf>
    <xf numFmtId="167" fontId="8" fillId="0" borderId="11" xfId="3" applyNumberFormat="1" applyFont="1" applyBorder="1" applyAlignment="1">
      <alignment horizontal="right" vertical="center" wrapText="1"/>
    </xf>
    <xf numFmtId="167" fontId="6" fillId="0" borderId="11" xfId="3" applyNumberFormat="1" applyFont="1" applyBorder="1" applyAlignment="1">
      <alignment horizontal="right" vertical="center" wrapText="1"/>
    </xf>
    <xf numFmtId="165" fontId="6" fillId="0" borderId="9" xfId="3" applyFont="1" applyBorder="1" applyAlignment="1">
      <alignment horizontal="right" vertical="center" wrapText="1"/>
    </xf>
    <xf numFmtId="165" fontId="8" fillId="0" borderId="14" xfId="3" applyFont="1" applyBorder="1" applyAlignment="1">
      <alignment horizontal="right" vertical="center" wrapText="1"/>
    </xf>
    <xf numFmtId="165" fontId="6" fillId="0" borderId="14" xfId="3" applyFont="1" applyBorder="1" applyAlignment="1">
      <alignment horizontal="right" vertical="center" wrapText="1"/>
    </xf>
    <xf numFmtId="0" fontId="6" fillId="0" borderId="15" xfId="1" applyFont="1" applyBorder="1" applyAlignment="1">
      <alignment vertical="center" wrapText="1"/>
    </xf>
    <xf numFmtId="0" fontId="6" fillId="0" borderId="16" xfId="1" applyFont="1" applyBorder="1" applyAlignment="1">
      <alignment vertical="center" wrapText="1"/>
    </xf>
    <xf numFmtId="165" fontId="8" fillId="0" borderId="16" xfId="3" applyFont="1" applyBorder="1" applyAlignment="1">
      <alignment horizontal="right" vertical="center" wrapText="1"/>
    </xf>
    <xf numFmtId="165" fontId="6" fillId="0" borderId="16" xfId="3" applyFont="1" applyBorder="1" applyAlignment="1">
      <alignment horizontal="right" vertical="center" wrapText="1"/>
    </xf>
    <xf numFmtId="0" fontId="2" fillId="0" borderId="0" xfId="28" applyFill="1" applyBorder="1"/>
    <xf numFmtId="0" fontId="27" fillId="0" borderId="0" xfId="28" applyFont="1" applyFill="1"/>
    <xf numFmtId="0" fontId="8" fillId="0" borderId="0" xfId="11" applyFont="1" applyFill="1" applyBorder="1">
      <alignment horizontal="right" wrapText="1"/>
    </xf>
    <xf numFmtId="0" fontId="8" fillId="0" borderId="0" xfId="11" applyFont="1" applyFill="1" applyBorder="1" applyAlignment="1">
      <alignment horizontal="center" wrapText="1"/>
    </xf>
    <xf numFmtId="0" fontId="6" fillId="0" borderId="17" xfId="28" applyFont="1" applyFill="1" applyBorder="1" applyAlignment="1">
      <alignment vertical="center" wrapText="1"/>
    </xf>
    <xf numFmtId="165" fontId="8" fillId="0" borderId="17" xfId="10" applyFont="1" applyFill="1" applyBorder="1">
      <alignment horizontal="right" wrapText="1"/>
    </xf>
    <xf numFmtId="165" fontId="8" fillId="0" borderId="0" xfId="10" applyFont="1" applyFill="1" applyBorder="1">
      <alignment horizontal="right" wrapText="1"/>
    </xf>
    <xf numFmtId="10" fontId="8" fillId="0" borderId="17" xfId="33" applyNumberFormat="1" applyFont="1" applyFill="1" applyBorder="1" applyAlignment="1">
      <alignment horizontal="right" wrapText="1"/>
    </xf>
    <xf numFmtId="0" fontId="6" fillId="0" borderId="18" xfId="28" applyFont="1" applyFill="1" applyBorder="1" applyAlignment="1">
      <alignment vertical="center" wrapText="1"/>
    </xf>
    <xf numFmtId="165" fontId="6" fillId="0" borderId="17" xfId="37" applyFont="1" applyFill="1" applyBorder="1">
      <alignment vertical="center" wrapText="1"/>
    </xf>
    <xf numFmtId="165" fontId="6" fillId="0" borderId="0" xfId="37" applyFont="1" applyFill="1" applyBorder="1">
      <alignment vertical="center" wrapText="1"/>
    </xf>
    <xf numFmtId="165" fontId="6" fillId="0" borderId="0" xfId="37" applyFont="1" applyFill="1" applyBorder="1" applyAlignment="1">
      <alignment horizontal="right" vertical="center" wrapText="1"/>
    </xf>
    <xf numFmtId="170" fontId="6" fillId="0" borderId="0" xfId="33" applyNumberFormat="1" applyFont="1" applyFill="1" applyBorder="1" applyAlignment="1">
      <alignment horizontal="right" vertical="center" wrapText="1"/>
    </xf>
    <xf numFmtId="0" fontId="27" fillId="0" borderId="0" xfId="28" applyFont="1"/>
    <xf numFmtId="0" fontId="27" fillId="0" borderId="0" xfId="28" applyFont="1" applyBorder="1"/>
    <xf numFmtId="0" fontId="27" fillId="0" borderId="0" xfId="5" applyFont="1" applyBorder="1" applyAlignment="1">
      <alignment horizontal="right" wrapText="1"/>
    </xf>
    <xf numFmtId="0" fontId="8" fillId="0" borderId="0" xfId="4" applyFont="1" applyBorder="1" applyAlignment="1">
      <alignment horizontal="right" wrapText="1"/>
    </xf>
    <xf numFmtId="0" fontId="24" fillId="0" borderId="0" xfId="1" applyFont="1"/>
    <xf numFmtId="165" fontId="8" fillId="0" borderId="10" xfId="2" applyNumberFormat="1" applyFont="1" applyBorder="1" applyAlignment="1">
      <alignment horizontal="right" wrapText="1"/>
    </xf>
    <xf numFmtId="165" fontId="6" fillId="0" borderId="10" xfId="2" applyNumberFormat="1" applyFont="1" applyBorder="1" applyAlignment="1">
      <alignment horizontal="right" wrapText="1"/>
    </xf>
    <xf numFmtId="0" fontId="27" fillId="0" borderId="0" xfId="0" applyFont="1"/>
    <xf numFmtId="10" fontId="8" fillId="0" borderId="0" xfId="33" applyNumberFormat="1" applyFont="1" applyFill="1" applyBorder="1" applyAlignment="1">
      <alignment horizontal="right" wrapText="1"/>
    </xf>
    <xf numFmtId="165" fontId="8" fillId="0" borderId="21" xfId="2" applyNumberFormat="1" applyFont="1" applyBorder="1" applyAlignment="1">
      <alignment horizontal="right" vertical="center" wrapText="1"/>
    </xf>
    <xf numFmtId="165" fontId="6" fillId="0" borderId="21" xfId="2" applyNumberFormat="1" applyFont="1" applyBorder="1" applyAlignment="1">
      <alignment horizontal="right" vertical="center" wrapText="1"/>
    </xf>
    <xf numFmtId="165" fontId="8" fillId="0" borderId="22" xfId="2" applyNumberFormat="1" applyFont="1" applyBorder="1" applyAlignment="1">
      <alignment horizontal="right" vertical="center" wrapText="1"/>
    </xf>
    <xf numFmtId="165" fontId="6" fillId="0" borderId="22" xfId="2" applyNumberFormat="1" applyFont="1" applyBorder="1" applyAlignment="1">
      <alignment horizontal="right" vertical="center" wrapText="1"/>
    </xf>
    <xf numFmtId="165" fontId="8" fillId="0" borderId="10" xfId="38" applyNumberFormat="1" applyFont="1" applyFill="1" applyBorder="1" applyAlignment="1">
      <alignment horizontal="right" wrapText="1"/>
    </xf>
    <xf numFmtId="0" fontId="8" fillId="0" borderId="22" xfId="11" applyFont="1" applyFill="1" applyBorder="1">
      <alignment horizontal="right" wrapText="1"/>
    </xf>
    <xf numFmtId="0" fontId="8" fillId="0" borderId="9" xfId="11" applyFont="1" applyFill="1" applyBorder="1">
      <alignment horizontal="right" wrapText="1"/>
    </xf>
    <xf numFmtId="0" fontId="6" fillId="0" borderId="0" xfId="28" applyFont="1" applyFill="1" applyBorder="1" applyAlignment="1">
      <alignment vertical="center" wrapText="1"/>
    </xf>
    <xf numFmtId="0" fontId="8" fillId="0" borderId="9" xfId="11" applyFont="1" applyFill="1" applyBorder="1" applyAlignment="1">
      <alignment horizontal="left" wrapText="1"/>
    </xf>
    <xf numFmtId="0" fontId="3" fillId="0" borderId="10" xfId="38" applyFont="1" applyFill="1" applyBorder="1" applyAlignment="1">
      <alignment vertical="center" wrapText="1"/>
    </xf>
    <xf numFmtId="10" fontId="8" fillId="0" borderId="10" xfId="33" applyNumberFormat="1" applyFont="1" applyFill="1" applyBorder="1" applyAlignment="1">
      <alignment horizontal="right" wrapText="1"/>
    </xf>
    <xf numFmtId="0" fontId="3" fillId="0" borderId="17" xfId="9" applyFont="1" applyFill="1" applyBorder="1" applyAlignment="1">
      <alignment vertical="center" wrapText="1"/>
    </xf>
    <xf numFmtId="0" fontId="8" fillId="0" borderId="9" xfId="11" applyFont="1" applyFill="1" applyBorder="1" applyAlignment="1">
      <alignment horizontal="right" vertical="center" wrapText="1"/>
    </xf>
    <xf numFmtId="0" fontId="6" fillId="0" borderId="9" xfId="11" applyFont="1" applyFill="1" applyBorder="1">
      <alignment horizontal="right" wrapText="1"/>
    </xf>
    <xf numFmtId="0" fontId="27" fillId="0" borderId="0" xfId="0" applyFont="1" applyAlignment="1">
      <alignment horizontal="center"/>
    </xf>
    <xf numFmtId="0" fontId="28" fillId="0" borderId="0" xfId="0" applyFont="1"/>
    <xf numFmtId="0" fontId="27" fillId="0" borderId="0" xfId="0" applyFont="1" applyBorder="1" applyAlignment="1">
      <alignment horizontal="left" indent="1"/>
    </xf>
    <xf numFmtId="0" fontId="27" fillId="0" borderId="0" xfId="0" applyFont="1" applyBorder="1" applyAlignment="1">
      <alignment horizontal="center"/>
    </xf>
    <xf numFmtId="0" fontId="27" fillId="0" borderId="0" xfId="0" applyFont="1" applyBorder="1"/>
    <xf numFmtId="0" fontId="8" fillId="0" borderId="9" xfId="0" applyFont="1" applyBorder="1"/>
    <xf numFmtId="0" fontId="27" fillId="0" borderId="9" xfId="0" applyFont="1" applyBorder="1" applyAlignment="1">
      <alignment horizontal="center"/>
    </xf>
    <xf numFmtId="0" fontId="3" fillId="0" borderId="22" xfId="2" applyFont="1" applyBorder="1" applyAlignment="1">
      <alignment vertical="center" wrapText="1"/>
    </xf>
    <xf numFmtId="0" fontId="6" fillId="0" borderId="20" xfId="1" applyFont="1" applyBorder="1" applyAlignment="1">
      <alignment vertical="center" wrapText="1"/>
    </xf>
    <xf numFmtId="165" fontId="8" fillId="0" borderId="20" xfId="3" applyFont="1" applyBorder="1" applyAlignment="1">
      <alignment horizontal="right" vertical="center" wrapText="1"/>
    </xf>
    <xf numFmtId="165" fontId="6" fillId="0" borderId="20" xfId="3" applyFont="1" applyBorder="1" applyAlignment="1">
      <alignment horizontal="right" vertical="center" wrapText="1"/>
    </xf>
    <xf numFmtId="0" fontId="3" fillId="0" borderId="22" xfId="6" applyFont="1" applyBorder="1" applyAlignment="1">
      <alignment vertical="center" wrapText="1"/>
    </xf>
    <xf numFmtId="165" fontId="8" fillId="0" borderId="22" xfId="7" applyFont="1" applyBorder="1">
      <alignment horizontal="right" wrapText="1"/>
    </xf>
    <xf numFmtId="165" fontId="6" fillId="0" borderId="22" xfId="3" applyFont="1" applyBorder="1" applyAlignment="1">
      <alignment horizontal="right" vertical="center" wrapText="1"/>
    </xf>
    <xf numFmtId="165" fontId="8" fillId="0" borderId="9" xfId="3" applyFont="1" applyBorder="1" applyAlignment="1">
      <alignment horizontal="right" vertical="center" wrapText="1"/>
    </xf>
    <xf numFmtId="165" fontId="6" fillId="0" borderId="0" xfId="3" applyFont="1" applyBorder="1" applyAlignment="1">
      <alignment horizontal="left" vertical="center" wrapText="1"/>
    </xf>
    <xf numFmtId="0" fontId="2" fillId="0" borderId="12" xfId="1" applyBorder="1"/>
    <xf numFmtId="0" fontId="6" fillId="0" borderId="21" xfId="2" applyFont="1" applyBorder="1" applyAlignment="1">
      <alignment vertical="center" wrapText="1"/>
    </xf>
    <xf numFmtId="167" fontId="8" fillId="0" borderId="21" xfId="2" applyNumberFormat="1" applyFont="1" applyBorder="1" applyAlignment="1">
      <alignment horizontal="right" vertical="center" wrapText="1"/>
    </xf>
    <xf numFmtId="167" fontId="6" fillId="0" borderId="21" xfId="2" applyNumberFormat="1" applyFont="1" applyBorder="1" applyAlignment="1">
      <alignment horizontal="right" vertical="center" wrapText="1"/>
    </xf>
    <xf numFmtId="165" fontId="6" fillId="0" borderId="26" xfId="3" applyFont="1" applyBorder="1" applyAlignment="1">
      <alignment horizontal="right" vertical="center" wrapText="1"/>
    </xf>
    <xf numFmtId="165" fontId="8" fillId="0" borderId="26" xfId="7" applyFont="1" applyBorder="1">
      <alignment horizontal="right" wrapText="1"/>
    </xf>
    <xf numFmtId="165" fontId="6" fillId="0" borderId="26" xfId="3" applyFont="1" applyFill="1" applyBorder="1" applyAlignment="1">
      <alignment horizontal="right" vertical="center" wrapText="1"/>
    </xf>
    <xf numFmtId="0" fontId="6" fillId="0" borderId="26" xfId="1" applyFont="1" applyBorder="1" applyAlignment="1">
      <alignment vertical="center" wrapText="1"/>
    </xf>
    <xf numFmtId="0" fontId="6" fillId="0" borderId="9" xfId="2" applyFont="1" applyBorder="1" applyAlignment="1">
      <alignment vertical="center" wrapText="1"/>
    </xf>
    <xf numFmtId="165" fontId="6" fillId="0" borderId="28" xfId="3" applyFont="1" applyBorder="1" applyAlignment="1">
      <alignment horizontal="right" vertical="center" wrapText="1"/>
    </xf>
    <xf numFmtId="0" fontId="6" fillId="0" borderId="23" xfId="1" applyFont="1" applyBorder="1" applyAlignment="1">
      <alignment vertical="center" wrapText="1"/>
    </xf>
    <xf numFmtId="0" fontId="6" fillId="0" borderId="14" xfId="1" applyFont="1" applyBorder="1" applyAlignment="1">
      <alignment vertical="center" wrapText="1"/>
    </xf>
    <xf numFmtId="165" fontId="8" fillId="0" borderId="14" xfId="7" applyFont="1" applyBorder="1">
      <alignment horizontal="right" wrapText="1"/>
    </xf>
    <xf numFmtId="165" fontId="6" fillId="0" borderId="14" xfId="7" applyFont="1" applyBorder="1">
      <alignment horizontal="right" wrapText="1"/>
    </xf>
    <xf numFmtId="165" fontId="8" fillId="0" borderId="9" xfId="7" applyFont="1" applyBorder="1">
      <alignment horizontal="right" wrapText="1"/>
    </xf>
    <xf numFmtId="165" fontId="6" fillId="0" borderId="9" xfId="7" applyFont="1" applyBorder="1">
      <alignment horizontal="right" wrapText="1"/>
    </xf>
    <xf numFmtId="165" fontId="6" fillId="0" borderId="26" xfId="7" applyFont="1" applyBorder="1">
      <alignment horizontal="right" wrapText="1"/>
    </xf>
    <xf numFmtId="0" fontId="6" fillId="0" borderId="26" xfId="28" applyFont="1" applyFill="1" applyBorder="1" applyAlignment="1">
      <alignment vertical="center" wrapText="1"/>
    </xf>
    <xf numFmtId="165" fontId="8" fillId="0" borderId="26" xfId="10" applyFont="1" applyFill="1" applyBorder="1">
      <alignment horizontal="right" wrapText="1"/>
    </xf>
    <xf numFmtId="0" fontId="3" fillId="0" borderId="14" xfId="6" applyFont="1" applyBorder="1" applyAlignment="1">
      <alignment vertical="center" wrapText="1"/>
    </xf>
    <xf numFmtId="0" fontId="6" fillId="0" borderId="26" xfId="28" applyFont="1" applyFill="1" applyBorder="1" applyAlignment="1">
      <alignment horizontal="left" vertical="center" wrapText="1" indent="2"/>
    </xf>
    <xf numFmtId="0" fontId="3" fillId="0" borderId="26" xfId="6" applyFont="1" applyBorder="1" applyAlignment="1">
      <alignment vertical="center" wrapText="1"/>
    </xf>
    <xf numFmtId="0" fontId="27" fillId="0" borderId="26" xfId="0" applyFont="1" applyBorder="1" applyAlignment="1">
      <alignment horizontal="left" indent="1"/>
    </xf>
    <xf numFmtId="0" fontId="27" fillId="0" borderId="27" xfId="0" applyFont="1" applyBorder="1"/>
    <xf numFmtId="0" fontId="26" fillId="0" borderId="0" xfId="1" applyFont="1"/>
    <xf numFmtId="0" fontId="27" fillId="0" borderId="0" xfId="1" applyFont="1"/>
    <xf numFmtId="0" fontId="26" fillId="0" borderId="0" xfId="28" applyFont="1" applyFill="1"/>
    <xf numFmtId="0" fontId="26" fillId="0" borderId="0" xfId="28" applyFont="1" applyFill="1" applyBorder="1"/>
    <xf numFmtId="0" fontId="26" fillId="0" borderId="0" xfId="28" applyFont="1" applyFill="1" applyAlignment="1">
      <alignment horizontal="left" indent="2"/>
    </xf>
    <xf numFmtId="0" fontId="6" fillId="0" borderId="0" xfId="11" applyFont="1" applyFill="1" applyBorder="1">
      <alignment horizontal="right" wrapText="1"/>
    </xf>
    <xf numFmtId="0" fontId="6" fillId="0" borderId="0" xfId="11" applyFont="1" applyFill="1" applyBorder="1" applyAlignment="1">
      <alignment horizontal="center" wrapText="1"/>
    </xf>
    <xf numFmtId="0" fontId="6" fillId="0" borderId="9" xfId="11" applyFont="1" applyFill="1" applyBorder="1" applyAlignment="1">
      <alignment horizontal="left" wrapText="1"/>
    </xf>
    <xf numFmtId="0" fontId="6" fillId="0" borderId="22" xfId="11" applyFont="1" applyFill="1" applyBorder="1">
      <alignment horizontal="right" wrapText="1"/>
    </xf>
    <xf numFmtId="0" fontId="6" fillId="0" borderId="0" xfId="28" applyFont="1" applyFill="1"/>
    <xf numFmtId="0" fontId="6" fillId="0" borderId="9" xfId="5" applyFont="1" applyFill="1" applyBorder="1" applyAlignment="1">
      <alignment horizontal="right" vertical="center" wrapText="1"/>
    </xf>
    <xf numFmtId="0" fontId="6" fillId="0" borderId="0" xfId="5" applyFont="1" applyFill="1" applyBorder="1" applyAlignment="1">
      <alignment horizontal="right" vertical="center" wrapText="1"/>
    </xf>
    <xf numFmtId="0" fontId="6" fillId="0" borderId="0" xfId="28" applyFont="1" applyFill="1" applyBorder="1"/>
    <xf numFmtId="173" fontId="6" fillId="0" borderId="18" xfId="37" applyNumberFormat="1" applyFont="1" applyFill="1" applyBorder="1" applyAlignment="1">
      <alignment horizontal="right" vertical="center" wrapText="1"/>
    </xf>
    <xf numFmtId="168" fontId="6" fillId="0" borderId="26" xfId="33" applyNumberFormat="1" applyFont="1" applyFill="1" applyBorder="1" applyAlignment="1">
      <alignment horizontal="right" vertical="center" wrapText="1"/>
    </xf>
    <xf numFmtId="165" fontId="8" fillId="0" borderId="0" xfId="37" applyFont="1" applyFill="1" applyBorder="1" applyAlignment="1">
      <alignment horizontal="right" vertical="center" wrapText="1"/>
    </xf>
    <xf numFmtId="10" fontId="8" fillId="3" borderId="10" xfId="33" applyNumberFormat="1" applyFont="1" applyFill="1" applyBorder="1" applyAlignment="1">
      <alignment horizontal="right" wrapText="1"/>
    </xf>
    <xf numFmtId="0" fontId="39" fillId="0" borderId="0" xfId="39" applyFont="1" applyAlignment="1">
      <alignment horizontal="center" vertical="center"/>
    </xf>
    <xf numFmtId="0" fontId="38" fillId="0" borderId="0" xfId="28" applyFont="1" applyFill="1" applyAlignment="1">
      <alignment vertical="center"/>
    </xf>
    <xf numFmtId="0" fontId="39" fillId="0" borderId="0" xfId="39" applyFont="1"/>
    <xf numFmtId="0" fontId="27" fillId="0" borderId="23" xfId="0" applyFont="1" applyBorder="1" applyAlignment="1">
      <alignment horizontal="left" indent="1"/>
    </xf>
    <xf numFmtId="0" fontId="27" fillId="0" borderId="23" xfId="0" applyFont="1" applyBorder="1" applyAlignment="1">
      <alignment horizontal="center"/>
    </xf>
    <xf numFmtId="0" fontId="27" fillId="0" borderId="15" xfId="0" applyFont="1" applyBorder="1" applyAlignment="1">
      <alignment horizontal="left" indent="1"/>
    </xf>
    <xf numFmtId="0" fontId="40" fillId="0" borderId="0" xfId="28" applyFont="1" applyFill="1" applyBorder="1" applyAlignment="1">
      <alignment horizontal="left" vertical="center"/>
    </xf>
    <xf numFmtId="0" fontId="2" fillId="0" borderId="0" xfId="28" applyFont="1"/>
    <xf numFmtId="0" fontId="2" fillId="0" borderId="0" xfId="28" applyFont="1" applyFill="1"/>
    <xf numFmtId="0" fontId="2" fillId="0" borderId="0" xfId="28" applyFont="1" applyAlignment="1">
      <alignment vertical="center"/>
    </xf>
    <xf numFmtId="2" fontId="2" fillId="0" borderId="0" xfId="1" applyNumberFormat="1" applyBorder="1"/>
    <xf numFmtId="2" fontId="24" fillId="0" borderId="0" xfId="1" applyNumberFormat="1" applyFont="1" applyBorder="1"/>
    <xf numFmtId="2" fontId="28" fillId="0" borderId="0" xfId="1" applyNumberFormat="1" applyFont="1" applyBorder="1" applyAlignment="1">
      <alignment horizontal="left" vertical="center"/>
    </xf>
    <xf numFmtId="2" fontId="2" fillId="0" borderId="0" xfId="1" applyNumberFormat="1"/>
    <xf numFmtId="2" fontId="3" fillId="0" borderId="0" xfId="1" applyNumberFormat="1" applyFont="1" applyBorder="1" applyAlignment="1">
      <alignment horizontal="left" vertical="center"/>
    </xf>
    <xf numFmtId="2" fontId="4" fillId="0" borderId="0" xfId="1" applyNumberFormat="1" applyFont="1"/>
    <xf numFmtId="2" fontId="39" fillId="0" borderId="0" xfId="39" applyNumberFormat="1" applyFont="1" applyAlignment="1">
      <alignment horizontal="center" vertical="center"/>
    </xf>
    <xf numFmtId="2" fontId="38" fillId="0" borderId="0" xfId="28" applyNumberFormat="1" applyFont="1" applyFill="1" applyAlignment="1">
      <alignment vertical="center"/>
    </xf>
    <xf numFmtId="2" fontId="0" fillId="0" borderId="0" xfId="0" applyNumberFormat="1" applyBorder="1"/>
    <xf numFmtId="2" fontId="39" fillId="0" borderId="0" xfId="41" applyNumberFormat="1" applyFont="1"/>
    <xf numFmtId="2" fontId="0" fillId="0" borderId="0" xfId="0" applyNumberFormat="1"/>
    <xf numFmtId="2" fontId="3" fillId="0" borderId="10" xfId="38" applyNumberFormat="1" applyFont="1" applyBorder="1" applyAlignment="1">
      <alignment vertical="center" wrapText="1"/>
    </xf>
    <xf numFmtId="2" fontId="26" fillId="0" borderId="0" xfId="0" applyNumberFormat="1" applyFont="1"/>
    <xf numFmtId="165" fontId="6" fillId="0" borderId="21" xfId="38" applyNumberFormat="1" applyFont="1" applyFill="1" applyBorder="1" applyAlignment="1">
      <alignment horizontal="right" vertical="center" wrapText="1"/>
    </xf>
    <xf numFmtId="168" fontId="8" fillId="0" borderId="0" xfId="33" applyNumberFormat="1" applyFont="1" applyFill="1" applyBorder="1" applyAlignment="1">
      <alignment horizontal="right" wrapText="1"/>
    </xf>
    <xf numFmtId="168" fontId="8" fillId="0" borderId="26" xfId="33" applyNumberFormat="1" applyFont="1" applyFill="1" applyBorder="1" applyAlignment="1">
      <alignment horizontal="right" wrapText="1"/>
    </xf>
    <xf numFmtId="0" fontId="8" fillId="0" borderId="9" xfId="3" applyNumberFormat="1" applyFont="1" applyBorder="1" applyAlignment="1">
      <alignment horizontal="right" vertical="center" wrapText="1"/>
    </xf>
    <xf numFmtId="0" fontId="6" fillId="0" borderId="9" xfId="3" applyNumberFormat="1" applyFont="1" applyBorder="1" applyAlignment="1">
      <alignment horizontal="right" vertical="center" wrapText="1"/>
    </xf>
    <xf numFmtId="0" fontId="27" fillId="4" borderId="0" xfId="28" applyFont="1" applyFill="1"/>
    <xf numFmtId="165" fontId="27" fillId="0" borderId="0" xfId="30" applyNumberFormat="1" applyFont="1"/>
    <xf numFmtId="0" fontId="3" fillId="0" borderId="26" xfId="28" applyFont="1" applyFill="1" applyBorder="1" applyAlignment="1">
      <alignment vertical="center" wrapText="1"/>
    </xf>
    <xf numFmtId="0" fontId="3" fillId="0" borderId="0" xfId="28" applyFont="1" applyFill="1" applyBorder="1" applyAlignment="1">
      <alignment vertical="center" wrapText="1"/>
    </xf>
    <xf numFmtId="168" fontId="8" fillId="0" borderId="26" xfId="33" applyNumberFormat="1" applyFont="1" applyFill="1" applyBorder="1" applyAlignment="1">
      <alignment horizontal="right" vertical="center" wrapText="1"/>
    </xf>
    <xf numFmtId="0" fontId="6" fillId="0" borderId="0" xfId="4" applyFont="1" applyBorder="1" applyAlignment="1">
      <alignment horizontal="right" wrapText="1"/>
    </xf>
    <xf numFmtId="0" fontId="43" fillId="4" borderId="0" xfId="0" applyFont="1" applyFill="1"/>
    <xf numFmtId="0" fontId="44" fillId="4" borderId="0" xfId="0" applyFont="1" applyFill="1"/>
    <xf numFmtId="0" fontId="41" fillId="4" borderId="0" xfId="0" applyFont="1" applyFill="1"/>
    <xf numFmtId="0" fontId="0" fillId="4" borderId="0" xfId="0" applyFill="1"/>
    <xf numFmtId="0" fontId="6" fillId="0" borderId="0" xfId="11" applyFont="1" applyFill="1" applyBorder="1" applyAlignment="1">
      <alignment horizontal="center" wrapText="1"/>
    </xf>
    <xf numFmtId="15" fontId="46" fillId="4" borderId="0" xfId="0" quotePrefix="1" applyNumberFormat="1" applyFont="1" applyFill="1"/>
    <xf numFmtId="0" fontId="8" fillId="0" borderId="9" xfId="11" applyFont="1" applyFill="1" applyBorder="1" applyAlignment="1">
      <alignment horizontal="left" vertical="center" wrapText="1"/>
    </xf>
    <xf numFmtId="0" fontId="27" fillId="0" borderId="0" xfId="39" applyFont="1" applyBorder="1"/>
    <xf numFmtId="0" fontId="8" fillId="0" borderId="0" xfId="11" applyFont="1" applyBorder="1" applyAlignment="1">
      <alignment horizontal="right" wrapText="1"/>
    </xf>
    <xf numFmtId="0" fontId="8" fillId="0" borderId="0" xfId="11" applyFont="1" applyFill="1" applyBorder="1" applyAlignment="1">
      <alignment horizontal="right" wrapText="1"/>
    </xf>
    <xf numFmtId="2" fontId="47" fillId="0" borderId="0" xfId="0" applyNumberFormat="1" applyFont="1" applyBorder="1"/>
    <xf numFmtId="0" fontId="27" fillId="0" borderId="14" xfId="39" applyFont="1" applyBorder="1"/>
    <xf numFmtId="0" fontId="27" fillId="0" borderId="26" xfId="39" applyFont="1" applyBorder="1"/>
    <xf numFmtId="0" fontId="27" fillId="0" borderId="26" xfId="39" applyFont="1" applyBorder="1" applyAlignment="1">
      <alignment horizontal="left" indent="3"/>
    </xf>
    <xf numFmtId="0" fontId="27" fillId="0" borderId="26" xfId="39" applyFont="1" applyBorder="1" applyAlignment="1">
      <alignment horizontal="left" indent="2"/>
    </xf>
    <xf numFmtId="0" fontId="27" fillId="0" borderId="26" xfId="39" applyFont="1" applyBorder="1" applyAlignment="1">
      <alignment horizontal="left" indent="4"/>
    </xf>
    <xf numFmtId="0" fontId="27" fillId="0" borderId="0" xfId="39" applyFont="1" applyFill="1" applyBorder="1"/>
    <xf numFmtId="0" fontId="30" fillId="0" borderId="10" xfId="39" applyFont="1" applyBorder="1"/>
    <xf numFmtId="0" fontId="27" fillId="0" borderId="26" xfId="39" applyFont="1" applyBorder="1" applyAlignment="1">
      <alignment wrapText="1"/>
    </xf>
    <xf numFmtId="0" fontId="30" fillId="0" borderId="24" xfId="39" applyFont="1" applyBorder="1"/>
    <xf numFmtId="0" fontId="27" fillId="0" borderId="0" xfId="39" applyFont="1"/>
    <xf numFmtId="0" fontId="27" fillId="0" borderId="0" xfId="11" applyFont="1" applyBorder="1" applyAlignment="1">
      <alignment horizontal="right" wrapText="1"/>
    </xf>
    <xf numFmtId="0" fontId="27" fillId="0" borderId="0" xfId="11" applyFont="1" applyFill="1" applyBorder="1" applyAlignment="1">
      <alignment horizontal="right" wrapText="1"/>
    </xf>
    <xf numFmtId="10" fontId="27" fillId="0" borderId="0" xfId="11" applyNumberFormat="1" applyFont="1" applyFill="1" applyBorder="1" applyAlignment="1">
      <alignment horizontal="right" wrapText="1"/>
    </xf>
    <xf numFmtId="0" fontId="27" fillId="0" borderId="29" xfId="39" applyFont="1" applyBorder="1"/>
    <xf numFmtId="0" fontId="47" fillId="0" borderId="0" xfId="0" applyFont="1"/>
    <xf numFmtId="0" fontId="47" fillId="0" borderId="0" xfId="28" applyFont="1"/>
    <xf numFmtId="0" fontId="8" fillId="0" borderId="0" xfId="1" applyFont="1" applyBorder="1" applyAlignment="1">
      <alignment horizontal="left" vertical="center"/>
    </xf>
    <xf numFmtId="0" fontId="48" fillId="0" borderId="0" xfId="28" applyFont="1" applyFill="1" applyBorder="1" applyAlignment="1">
      <alignment horizontal="left" vertical="center"/>
    </xf>
    <xf numFmtId="0" fontId="47" fillId="0" borderId="0" xfId="1" applyFont="1"/>
    <xf numFmtId="0" fontId="27" fillId="0" borderId="9" xfId="39" applyFont="1" applyBorder="1"/>
    <xf numFmtId="0" fontId="8" fillId="0" borderId="9" xfId="11" applyFont="1" applyFill="1" applyBorder="1" applyAlignment="1">
      <alignment horizontal="right" wrapText="1"/>
    </xf>
    <xf numFmtId="0" fontId="27" fillId="0" borderId="26" xfId="39" applyFont="1" applyFill="1" applyBorder="1" applyAlignment="1">
      <alignment horizontal="left" indent="3"/>
    </xf>
    <xf numFmtId="0" fontId="27" fillId="0" borderId="26" xfId="39" applyFont="1" applyFill="1" applyBorder="1"/>
    <xf numFmtId="0" fontId="27" fillId="0" borderId="26" xfId="39" applyFont="1" applyFill="1" applyBorder="1" applyAlignment="1">
      <alignment horizontal="left" indent="2"/>
    </xf>
    <xf numFmtId="0" fontId="27" fillId="0" borderId="26" xfId="39" applyFont="1" applyFill="1" applyBorder="1" applyAlignment="1">
      <alignment horizontal="left" indent="4"/>
    </xf>
    <xf numFmtId="0" fontId="6" fillId="0" borderId="0" xfId="40" applyFont="1" applyFill="1" applyBorder="1" applyAlignment="1">
      <alignment vertical="center" wrapText="1"/>
    </xf>
    <xf numFmtId="167" fontId="27" fillId="0" borderId="0" xfId="39" applyNumberFormat="1" applyFont="1" applyBorder="1"/>
    <xf numFmtId="0" fontId="47" fillId="0" borderId="0" xfId="28" applyFont="1" applyFill="1"/>
    <xf numFmtId="0" fontId="47" fillId="0" borderId="0" xfId="39" applyFont="1"/>
    <xf numFmtId="165" fontId="47" fillId="0" borderId="0" xfId="28" applyNumberFormat="1" applyFont="1"/>
    <xf numFmtId="0" fontId="27" fillId="0" borderId="9" xfId="39" applyFont="1" applyBorder="1" applyAlignment="1"/>
    <xf numFmtId="0" fontId="8" fillId="0" borderId="9" xfId="39" applyFont="1" applyBorder="1" applyAlignment="1">
      <alignment horizontal="right" wrapText="1"/>
    </xf>
    <xf numFmtId="165" fontId="49" fillId="0" borderId="0" xfId="39" applyNumberFormat="1" applyFont="1"/>
    <xf numFmtId="0" fontId="27" fillId="0" borderId="26" xfId="39" applyFont="1" applyBorder="1" applyAlignment="1">
      <alignment vertical="center" wrapText="1"/>
    </xf>
    <xf numFmtId="0" fontId="47" fillId="0" borderId="0" xfId="28" applyFont="1" applyAlignment="1">
      <alignment vertical="center"/>
    </xf>
    <xf numFmtId="0" fontId="27" fillId="0" borderId="9" xfId="39" applyFont="1" applyBorder="1" applyAlignment="1">
      <alignment horizontal="right" wrapText="1"/>
    </xf>
    <xf numFmtId="2" fontId="8" fillId="0" borderId="0" xfId="11" applyNumberFormat="1" applyFont="1" applyFill="1" applyBorder="1" applyAlignment="1">
      <alignment horizontal="center" wrapText="1"/>
    </xf>
    <xf numFmtId="2" fontId="27" fillId="0" borderId="0" xfId="41" applyNumberFormat="1" applyFont="1" applyFill="1" applyBorder="1"/>
    <xf numFmtId="2" fontId="6" fillId="0" borderId="0" xfId="40" applyNumberFormat="1" applyFont="1" applyFill="1" applyBorder="1" applyAlignment="1">
      <alignment vertical="center" wrapText="1"/>
    </xf>
    <xf numFmtId="2" fontId="6" fillId="0" borderId="26" xfId="40" applyNumberFormat="1" applyFont="1" applyFill="1" applyBorder="1" applyAlignment="1">
      <alignment vertical="center" wrapText="1"/>
    </xf>
    <xf numFmtId="2" fontId="3" fillId="0" borderId="10" xfId="40" applyNumberFormat="1" applyFont="1" applyBorder="1" applyAlignment="1">
      <alignment vertical="center" wrapText="1"/>
    </xf>
    <xf numFmtId="2" fontId="6" fillId="0" borderId="0" xfId="40" applyNumberFormat="1" applyFont="1" applyBorder="1" applyAlignment="1">
      <alignment vertical="center" wrapText="1"/>
    </xf>
    <xf numFmtId="2" fontId="6" fillId="0" borderId="26" xfId="40" applyNumberFormat="1" applyFont="1" applyBorder="1" applyAlignment="1">
      <alignment vertical="center" wrapText="1"/>
    </xf>
    <xf numFmtId="2" fontId="6" fillId="0" borderId="26" xfId="40" applyNumberFormat="1" applyFont="1" applyBorder="1" applyAlignment="1">
      <alignment horizontal="left" vertical="center" wrapText="1" indent="1"/>
    </xf>
    <xf numFmtId="2" fontId="3" fillId="0" borderId="21" xfId="38" applyNumberFormat="1" applyFont="1" applyBorder="1" applyAlignment="1">
      <alignment vertical="center" wrapText="1"/>
    </xf>
    <xf numFmtId="2" fontId="27" fillId="0" borderId="0" xfId="39" applyNumberFormat="1" applyFont="1" applyBorder="1"/>
    <xf numFmtId="2" fontId="27" fillId="0" borderId="0" xfId="39" applyNumberFormat="1" applyFont="1" applyBorder="1" applyAlignment="1">
      <alignment horizontal="center" vertical="center"/>
    </xf>
    <xf numFmtId="2" fontId="27" fillId="0" borderId="0" xfId="41" applyNumberFormat="1" applyFont="1" applyBorder="1"/>
    <xf numFmtId="2" fontId="8" fillId="0" borderId="9" xfId="11" applyNumberFormat="1" applyFont="1" applyFill="1" applyBorder="1" applyAlignment="1">
      <alignment horizontal="centerContinuous" vertical="center" wrapText="1"/>
    </xf>
    <xf numFmtId="2" fontId="6" fillId="0" borderId="20" xfId="40" applyNumberFormat="1" applyFont="1" applyBorder="1" applyAlignment="1">
      <alignment vertical="center" wrapText="1"/>
    </xf>
    <xf numFmtId="2" fontId="6" fillId="0" borderId="19" xfId="40" applyNumberFormat="1" applyFont="1" applyBorder="1" applyAlignment="1">
      <alignment vertical="center" wrapText="1"/>
    </xf>
    <xf numFmtId="2" fontId="6" fillId="0" borderId="16" xfId="40" applyNumberFormat="1" applyFont="1" applyBorder="1" applyAlignment="1">
      <alignment vertical="center" wrapText="1"/>
    </xf>
    <xf numFmtId="2" fontId="27" fillId="0" borderId="0" xfId="41" applyNumberFormat="1" applyFont="1"/>
    <xf numFmtId="2" fontId="6" fillId="0" borderId="20" xfId="29" applyNumberFormat="1" applyFont="1" applyBorder="1" applyAlignment="1">
      <alignment vertical="center" wrapText="1"/>
    </xf>
    <xf numFmtId="2" fontId="6" fillId="0" borderId="19" xfId="29" applyNumberFormat="1" applyFont="1" applyBorder="1" applyAlignment="1">
      <alignment vertical="center" wrapText="1"/>
    </xf>
    <xf numFmtId="2" fontId="6" fillId="0" borderId="16" xfId="29" applyNumberFormat="1" applyFont="1" applyBorder="1" applyAlignment="1">
      <alignment vertical="center" wrapText="1"/>
    </xf>
    <xf numFmtId="1" fontId="8" fillId="0" borderId="0" xfId="11" applyNumberFormat="1" applyFont="1" applyBorder="1" applyAlignment="1">
      <alignment horizontal="center" vertical="center" wrapText="1"/>
    </xf>
    <xf numFmtId="0" fontId="2" fillId="4" borderId="0" xfId="1" applyFill="1"/>
    <xf numFmtId="0" fontId="27" fillId="4" borderId="0" xfId="28" applyFont="1" applyFill="1" applyBorder="1"/>
    <xf numFmtId="0" fontId="47" fillId="4" borderId="0" xfId="0" applyFont="1" applyFill="1"/>
    <xf numFmtId="0" fontId="47" fillId="4" borderId="0" xfId="28" applyFont="1" applyFill="1"/>
    <xf numFmtId="0" fontId="47" fillId="4" borderId="0" xfId="1" applyFont="1" applyFill="1"/>
    <xf numFmtId="0" fontId="27" fillId="0" borderId="9" xfId="39" applyFont="1" applyFill="1" applyBorder="1" applyAlignment="1">
      <alignment horizontal="right"/>
    </xf>
    <xf numFmtId="0" fontId="8" fillId="0" borderId="9" xfId="39" applyFont="1" applyFill="1" applyBorder="1" applyAlignment="1">
      <alignment horizontal="right" wrapText="1"/>
    </xf>
    <xf numFmtId="0" fontId="8" fillId="0" borderId="0" xfId="39" applyFont="1" applyBorder="1" applyAlignment="1">
      <alignment horizontal="right" wrapText="1"/>
    </xf>
    <xf numFmtId="0" fontId="3" fillId="0" borderId="0" xfId="40" applyFont="1" applyFill="1" applyBorder="1" applyAlignment="1">
      <alignment vertical="center" wrapText="1"/>
    </xf>
    <xf numFmtId="0" fontId="6" fillId="0" borderId="19" xfId="40" applyFont="1" applyFill="1" applyBorder="1" applyAlignment="1">
      <alignment vertical="center" wrapText="1"/>
    </xf>
    <xf numFmtId="0" fontId="6" fillId="0" borderId="19" xfId="40" applyFont="1" applyFill="1" applyBorder="1" applyAlignment="1">
      <alignment horizontal="left" vertical="center" wrapText="1" indent="3"/>
    </xf>
    <xf numFmtId="0" fontId="6" fillId="0" borderId="19" xfId="40" applyFont="1" applyFill="1" applyBorder="1" applyAlignment="1">
      <alignment horizontal="left" vertical="center" wrapText="1" indent="4"/>
    </xf>
    <xf numFmtId="0" fontId="6" fillId="0" borderId="16" xfId="40" applyFont="1" applyFill="1" applyBorder="1" applyAlignment="1">
      <alignment vertical="center" wrapText="1"/>
    </xf>
    <xf numFmtId="0" fontId="3" fillId="0" borderId="13" xfId="40" applyFont="1" applyFill="1" applyBorder="1" applyAlignment="1">
      <alignment vertical="center" wrapText="1"/>
    </xf>
    <xf numFmtId="0" fontId="6" fillId="0" borderId="19" xfId="40" applyFont="1" applyBorder="1" applyAlignment="1">
      <alignment vertical="center" wrapText="1"/>
    </xf>
    <xf numFmtId="0" fontId="6" fillId="0" borderId="16" xfId="40" applyFont="1" applyBorder="1" applyAlignment="1">
      <alignment horizontal="left" vertical="center" wrapText="1"/>
    </xf>
    <xf numFmtId="0" fontId="3" fillId="0" borderId="13" xfId="40" applyFont="1" applyBorder="1" applyAlignment="1">
      <alignment vertical="center" wrapText="1"/>
    </xf>
    <xf numFmtId="0" fontId="3" fillId="0" borderId="21" xfId="40" applyFont="1" applyBorder="1" applyAlignment="1">
      <alignment vertical="center" wrapText="1"/>
    </xf>
    <xf numFmtId="0" fontId="3" fillId="0" borderId="0" xfId="40" applyFont="1" applyBorder="1" applyAlignment="1">
      <alignment vertical="center" wrapText="1"/>
    </xf>
    <xf numFmtId="171" fontId="8" fillId="0" borderId="0" xfId="42" applyNumberFormat="1" applyFont="1" applyBorder="1" applyAlignment="1">
      <alignment vertical="center" wrapText="1"/>
    </xf>
    <xf numFmtId="0" fontId="6" fillId="0" borderId="33" xfId="40" applyFont="1" applyBorder="1" applyAlignment="1">
      <alignment vertical="center" wrapText="1"/>
    </xf>
    <xf numFmtId="0" fontId="26" fillId="0" borderId="0" xfId="28" applyFont="1" applyFill="1" applyAlignment="1">
      <alignment horizontal="left" vertical="top" wrapText="1"/>
    </xf>
    <xf numFmtId="2" fontId="3" fillId="0" borderId="0" xfId="38" applyNumberFormat="1" applyFont="1" applyBorder="1" applyAlignment="1">
      <alignment vertical="center" wrapText="1"/>
    </xf>
    <xf numFmtId="171" fontId="8" fillId="0" borderId="0" xfId="42" applyNumberFormat="1" applyFont="1" applyBorder="1" applyAlignment="1">
      <alignment horizontal="right" vertical="center" wrapText="1"/>
    </xf>
    <xf numFmtId="0" fontId="39" fillId="0" borderId="0" xfId="39" applyFont="1" applyAlignment="1">
      <alignment horizontal="left"/>
    </xf>
    <xf numFmtId="0" fontId="39" fillId="0" borderId="0" xfId="39" applyFont="1" applyAlignment="1"/>
    <xf numFmtId="0" fontId="27" fillId="0" borderId="0" xfId="39" applyFont="1" applyAlignment="1">
      <alignment horizontal="left"/>
    </xf>
    <xf numFmtId="0" fontId="6" fillId="0" borderId="0" xfId="1" applyFont="1" applyAlignment="1"/>
    <xf numFmtId="0" fontId="27" fillId="0" borderId="0" xfId="1" applyFont="1" applyAlignment="1"/>
    <xf numFmtId="0" fontId="27" fillId="0" borderId="0" xfId="39" applyFont="1" applyAlignment="1"/>
    <xf numFmtId="0" fontId="27" fillId="4" borderId="26" xfId="0" applyFont="1" applyFill="1" applyBorder="1" applyAlignment="1">
      <alignment horizontal="left" wrapText="1" indent="1"/>
    </xf>
    <xf numFmtId="2" fontId="51" fillId="0" borderId="0" xfId="39" applyNumberFormat="1" applyFont="1" applyBorder="1" applyAlignment="1">
      <alignment horizontal="center" vertical="center"/>
    </xf>
    <xf numFmtId="2" fontId="51" fillId="0" borderId="0" xfId="0" applyNumberFormat="1" applyFont="1" applyBorder="1"/>
    <xf numFmtId="2" fontId="51" fillId="0" borderId="0" xfId="41" applyNumberFormat="1" applyFont="1"/>
    <xf numFmtId="0" fontId="39" fillId="4" borderId="0" xfId="0" applyFont="1" applyFill="1"/>
    <xf numFmtId="0" fontId="2" fillId="4" borderId="0" xfId="0" applyFont="1" applyFill="1" applyAlignment="1">
      <alignment horizontal="left"/>
    </xf>
    <xf numFmtId="0" fontId="52" fillId="4" borderId="0" xfId="0" applyFont="1" applyFill="1" applyAlignment="1">
      <alignment horizontal="left" vertical="center" wrapText="1"/>
    </xf>
    <xf numFmtId="0" fontId="28" fillId="4" borderId="0" xfId="0" applyFont="1" applyFill="1"/>
    <xf numFmtId="0" fontId="28" fillId="4" borderId="0" xfId="1" applyFont="1" applyFill="1" applyBorder="1" applyAlignment="1">
      <alignment horizontal="left" vertical="center"/>
    </xf>
    <xf numFmtId="2" fontId="6" fillId="0" borderId="0" xfId="1" applyNumberFormat="1" applyFont="1" applyBorder="1"/>
    <xf numFmtId="0" fontId="26" fillId="0" borderId="0" xfId="1" applyFont="1" applyFill="1"/>
    <xf numFmtId="0" fontId="27" fillId="4" borderId="0" xfId="0" applyFont="1" applyFill="1" applyAlignment="1">
      <alignment horizontal="left" vertical="top" wrapText="1"/>
    </xf>
    <xf numFmtId="0" fontId="6" fillId="0" borderId="0" xfId="1" applyFont="1" applyBorder="1" applyAlignment="1">
      <alignment horizontal="left" vertical="center" wrapText="1"/>
    </xf>
    <xf numFmtId="10" fontId="8" fillId="0" borderId="26" xfId="43" applyNumberFormat="1" applyFont="1" applyFill="1" applyBorder="1" applyAlignment="1">
      <alignment horizontal="right" wrapText="1"/>
    </xf>
    <xf numFmtId="10" fontId="8" fillId="0" borderId="0" xfId="43" applyNumberFormat="1" applyFont="1" applyFill="1" applyBorder="1" applyAlignment="1">
      <alignment horizontal="right" wrapText="1"/>
    </xf>
    <xf numFmtId="10" fontId="8" fillId="0" borderId="10" xfId="43" applyNumberFormat="1" applyFont="1" applyFill="1" applyBorder="1" applyAlignment="1">
      <alignment horizontal="right" wrapText="1"/>
    </xf>
    <xf numFmtId="165" fontId="8" fillId="0" borderId="14" xfId="2" applyNumberFormat="1" applyFont="1" applyBorder="1" applyAlignment="1">
      <alignment horizontal="right" vertical="center" wrapText="1"/>
    </xf>
    <xf numFmtId="165" fontId="6" fillId="0" borderId="14" xfId="2" applyNumberFormat="1" applyFont="1" applyBorder="1" applyAlignment="1">
      <alignment horizontal="right" vertical="center" wrapText="1"/>
    </xf>
    <xf numFmtId="165" fontId="8" fillId="0" borderId="22" xfId="3" applyFont="1" applyBorder="1" applyAlignment="1">
      <alignment horizontal="right" vertical="center" wrapText="1"/>
    </xf>
    <xf numFmtId="0" fontId="55" fillId="0" borderId="0" xfId="1" applyFont="1"/>
    <xf numFmtId="0" fontId="41" fillId="0" borderId="0" xfId="39" applyFont="1"/>
    <xf numFmtId="2" fontId="41" fillId="0" borderId="0" xfId="43" applyNumberFormat="1" applyFont="1"/>
    <xf numFmtId="0" fontId="57" fillId="0" borderId="0" xfId="1" applyFont="1"/>
    <xf numFmtId="0" fontId="57" fillId="0" borderId="0" xfId="1" applyFont="1" applyFill="1"/>
    <xf numFmtId="0" fontId="3" fillId="0" borderId="0" xfId="7" applyNumberFormat="1" applyFont="1" applyBorder="1">
      <alignment horizontal="right" wrapText="1"/>
    </xf>
    <xf numFmtId="0" fontId="6" fillId="0" borderId="0" xfId="3" applyNumberFormat="1" applyFont="1" applyBorder="1" applyAlignment="1">
      <alignment horizontal="right" vertical="center" wrapText="1"/>
    </xf>
    <xf numFmtId="165" fontId="6" fillId="0" borderId="38" xfId="3" applyFont="1" applyBorder="1" applyAlignment="1">
      <alignment horizontal="right" vertical="center" wrapText="1"/>
    </xf>
    <xf numFmtId="165" fontId="8" fillId="0" borderId="38" xfId="3" applyFont="1" applyBorder="1" applyAlignment="1">
      <alignment horizontal="right" vertical="center" wrapText="1"/>
    </xf>
    <xf numFmtId="165" fontId="8" fillId="0" borderId="38" xfId="7" applyFont="1" applyBorder="1">
      <alignment horizontal="right" wrapText="1"/>
    </xf>
    <xf numFmtId="168" fontId="6" fillId="0" borderId="5" xfId="3" applyNumberFormat="1" applyFont="1" applyBorder="1" applyAlignment="1">
      <alignment horizontal="right" wrapText="1"/>
    </xf>
    <xf numFmtId="168" fontId="8" fillId="0" borderId="5" xfId="3" applyNumberFormat="1" applyFont="1" applyBorder="1" applyAlignment="1">
      <alignment horizontal="right" wrapText="1"/>
    </xf>
    <xf numFmtId="168" fontId="6" fillId="0" borderId="41" xfId="3" applyNumberFormat="1" applyFont="1" applyBorder="1" applyAlignment="1">
      <alignment horizontal="right" wrapText="1"/>
    </xf>
    <xf numFmtId="168" fontId="8" fillId="0" borderId="41" xfId="3" applyNumberFormat="1" applyFont="1" applyBorder="1" applyAlignment="1">
      <alignment horizontal="right" wrapText="1"/>
    </xf>
    <xf numFmtId="167" fontId="6" fillId="0" borderId="42" xfId="3" applyNumberFormat="1" applyFont="1" applyBorder="1" applyAlignment="1">
      <alignment horizontal="right" vertical="center" wrapText="1"/>
    </xf>
    <xf numFmtId="167" fontId="8" fillId="0" borderId="42" xfId="3" applyNumberFormat="1" applyFont="1" applyBorder="1" applyAlignment="1">
      <alignment horizontal="right" vertical="center" wrapText="1"/>
    </xf>
    <xf numFmtId="167" fontId="6" fillId="0" borderId="43" xfId="3" applyNumberFormat="1" applyFont="1" applyBorder="1" applyAlignment="1">
      <alignment horizontal="right" vertical="center" wrapText="1"/>
    </xf>
    <xf numFmtId="167" fontId="8" fillId="0" borderId="43" xfId="3" applyNumberFormat="1" applyFont="1" applyBorder="1" applyAlignment="1">
      <alignment horizontal="right" vertical="center" wrapText="1"/>
    </xf>
    <xf numFmtId="167" fontId="8" fillId="0" borderId="43" xfId="7" applyNumberFormat="1" applyFont="1" applyBorder="1">
      <alignment horizontal="right" wrapText="1"/>
    </xf>
    <xf numFmtId="0" fontId="6" fillId="0" borderId="44" xfId="1" applyFont="1" applyBorder="1" applyAlignment="1">
      <alignment vertical="center" wrapText="1"/>
    </xf>
    <xf numFmtId="165" fontId="6" fillId="0" borderId="35" xfId="3" applyFont="1" applyBorder="1" applyAlignment="1">
      <alignment horizontal="right" vertical="center" wrapText="1"/>
    </xf>
    <xf numFmtId="165" fontId="8" fillId="0" borderId="35" xfId="3" applyFont="1" applyBorder="1" applyAlignment="1">
      <alignment horizontal="right" vertical="center" wrapText="1"/>
    </xf>
    <xf numFmtId="165" fontId="6" fillId="0" borderId="36" xfId="3" applyFont="1" applyBorder="1" applyAlignment="1">
      <alignment horizontal="right" vertical="center" wrapText="1"/>
    </xf>
    <xf numFmtId="165" fontId="8" fillId="0" borderId="36" xfId="3" applyFont="1" applyBorder="1" applyAlignment="1">
      <alignment horizontal="right" vertical="center" wrapText="1"/>
    </xf>
    <xf numFmtId="165" fontId="6" fillId="0" borderId="12" xfId="3" applyFont="1" applyBorder="1" applyAlignment="1">
      <alignment horizontal="right" vertical="center" wrapText="1"/>
    </xf>
    <xf numFmtId="165" fontId="8" fillId="0" borderId="12" xfId="7" applyFont="1" applyBorder="1">
      <alignment horizontal="right" wrapText="1"/>
    </xf>
    <xf numFmtId="165" fontId="8" fillId="0" borderId="12" xfId="3" applyFont="1" applyBorder="1" applyAlignment="1">
      <alignment horizontal="right" vertical="center" wrapText="1"/>
    </xf>
    <xf numFmtId="165" fontId="6" fillId="0" borderId="38" xfId="3" applyFont="1" applyFill="1" applyBorder="1" applyAlignment="1">
      <alignment horizontal="right" vertical="center" wrapText="1"/>
    </xf>
    <xf numFmtId="165" fontId="8" fillId="0" borderId="38" xfId="7" applyFont="1" applyFill="1" applyBorder="1">
      <alignment horizontal="right" wrapText="1"/>
    </xf>
    <xf numFmtId="165" fontId="6" fillId="0" borderId="0" xfId="7" applyFont="1" applyBorder="1">
      <alignment horizontal="right" wrapText="1"/>
    </xf>
    <xf numFmtId="0" fontId="6" fillId="0" borderId="12" xfId="1" applyFont="1" applyBorder="1" applyAlignment="1">
      <alignment horizontal="left" vertical="center" wrapText="1"/>
    </xf>
    <xf numFmtId="165" fontId="6" fillId="0" borderId="6" xfId="7" applyFont="1" applyBorder="1">
      <alignment horizontal="right" wrapText="1"/>
    </xf>
    <xf numFmtId="165" fontId="8" fillId="0" borderId="6" xfId="7" applyFont="1" applyBorder="1">
      <alignment horizontal="right" wrapText="1"/>
    </xf>
    <xf numFmtId="165" fontId="6" fillId="0" borderId="39" xfId="3" applyFont="1" applyBorder="1" applyAlignment="1">
      <alignment horizontal="right" vertical="center" wrapText="1"/>
    </xf>
    <xf numFmtId="165" fontId="8" fillId="0" borderId="39" xfId="7" applyFont="1" applyBorder="1">
      <alignment horizontal="right" wrapText="1"/>
    </xf>
    <xf numFmtId="0" fontId="6" fillId="0" borderId="24" xfId="40" applyFont="1" applyBorder="1" applyAlignment="1">
      <alignment horizontal="left" vertical="center" wrapText="1" indent="3"/>
    </xf>
    <xf numFmtId="0" fontId="6" fillId="0" borderId="51" xfId="1" applyFont="1" applyBorder="1" applyAlignment="1">
      <alignment vertical="center" wrapText="1"/>
    </xf>
    <xf numFmtId="0" fontId="6" fillId="0" borderId="52" xfId="1" applyFont="1" applyBorder="1" applyAlignment="1">
      <alignment vertical="center" wrapText="1"/>
    </xf>
    <xf numFmtId="165" fontId="8" fillId="0" borderId="53" xfId="3" applyFont="1" applyBorder="1" applyAlignment="1">
      <alignment horizontal="right" vertical="center" wrapText="1"/>
    </xf>
    <xf numFmtId="165" fontId="6" fillId="0" borderId="53" xfId="3" applyFont="1" applyBorder="1" applyAlignment="1">
      <alignment horizontal="right" vertical="center" wrapText="1"/>
    </xf>
    <xf numFmtId="165" fontId="8" fillId="0" borderId="31" xfId="3" applyFont="1" applyBorder="1" applyAlignment="1">
      <alignment horizontal="right" vertical="center" wrapText="1"/>
    </xf>
    <xf numFmtId="165" fontId="6" fillId="0" borderId="31" xfId="3" applyFont="1" applyBorder="1" applyAlignment="1">
      <alignment horizontal="right" vertical="center" wrapText="1"/>
    </xf>
    <xf numFmtId="0" fontId="6" fillId="0" borderId="10" xfId="38" applyFont="1" applyFill="1" applyBorder="1" applyAlignment="1">
      <alignment vertical="center" wrapText="1"/>
    </xf>
    <xf numFmtId="0" fontId="27" fillId="0" borderId="0" xfId="1" applyFont="1" applyFill="1"/>
    <xf numFmtId="0" fontId="8" fillId="0" borderId="9" xfId="0" applyFont="1" applyFill="1" applyBorder="1" applyAlignment="1">
      <alignment wrapText="1"/>
    </xf>
    <xf numFmtId="0" fontId="8" fillId="0" borderId="9" xfId="0" applyFont="1" applyFill="1" applyBorder="1" applyAlignment="1">
      <alignment vertical="center" wrapText="1"/>
    </xf>
    <xf numFmtId="0" fontId="8" fillId="0" borderId="9" xfId="0" applyFont="1" applyFill="1" applyBorder="1" applyAlignment="1">
      <alignment horizontal="right" vertical="center" wrapText="1"/>
    </xf>
    <xf numFmtId="0" fontId="13" fillId="0" borderId="20" xfId="1" applyFont="1" applyFill="1" applyBorder="1" applyAlignment="1">
      <alignment vertical="center"/>
    </xf>
    <xf numFmtId="172" fontId="13" fillId="0" borderId="20" xfId="0" applyNumberFormat="1" applyFont="1" applyFill="1" applyBorder="1" applyAlignment="1">
      <alignment vertical="center" wrapText="1"/>
    </xf>
    <xf numFmtId="172" fontId="33" fillId="0" borderId="20" xfId="0" applyNumberFormat="1" applyFont="1" applyFill="1" applyBorder="1" applyAlignment="1">
      <alignment vertical="center" wrapText="1"/>
    </xf>
    <xf numFmtId="165" fontId="35" fillId="0" borderId="30" xfId="10" applyFont="1" applyFill="1" applyBorder="1">
      <alignment horizontal="right" wrapText="1"/>
    </xf>
    <xf numFmtId="172" fontId="13" fillId="0" borderId="19" xfId="0" applyNumberFormat="1" applyFont="1" applyFill="1" applyBorder="1" applyAlignment="1">
      <alignment vertical="center"/>
    </xf>
    <xf numFmtId="172" fontId="13" fillId="0" borderId="19" xfId="0" applyNumberFormat="1" applyFont="1" applyFill="1" applyBorder="1" applyAlignment="1">
      <alignment vertical="center" wrapText="1"/>
    </xf>
    <xf numFmtId="172" fontId="33" fillId="0" borderId="19" xfId="0" applyNumberFormat="1" applyFont="1" applyFill="1" applyBorder="1" applyAlignment="1">
      <alignment vertical="center" wrapText="1"/>
    </xf>
    <xf numFmtId="165" fontId="35" fillId="0" borderId="26" xfId="10" applyFont="1" applyFill="1" applyBorder="1">
      <alignment horizontal="right" wrapText="1"/>
    </xf>
    <xf numFmtId="172" fontId="36" fillId="0" borderId="54" xfId="0" applyNumberFormat="1" applyFont="1" applyFill="1" applyBorder="1" applyAlignment="1">
      <alignment vertical="center"/>
    </xf>
    <xf numFmtId="172" fontId="36" fillId="0" borderId="54" xfId="0" applyNumberFormat="1" applyFont="1" applyFill="1" applyBorder="1" applyAlignment="1">
      <alignment vertical="center" wrapText="1"/>
    </xf>
    <xf numFmtId="172" fontId="34" fillId="0" borderId="54" xfId="0" applyNumberFormat="1" applyFont="1" applyFill="1" applyBorder="1" applyAlignment="1">
      <alignment vertical="center" wrapText="1"/>
    </xf>
    <xf numFmtId="165" fontId="35" fillId="0" borderId="3" xfId="10" applyFont="1" applyFill="1" applyBorder="1">
      <alignment horizontal="right" wrapText="1"/>
    </xf>
    <xf numFmtId="172" fontId="13" fillId="0" borderId="31" xfId="0" applyNumberFormat="1" applyFont="1" applyFill="1" applyBorder="1" applyAlignment="1">
      <alignment vertical="center"/>
    </xf>
    <xf numFmtId="172" fontId="13" fillId="0" borderId="31" xfId="0" applyNumberFormat="1" applyFont="1" applyFill="1" applyBorder="1" applyAlignment="1">
      <alignment vertical="center" wrapText="1"/>
    </xf>
    <xf numFmtId="172" fontId="33" fillId="0" borderId="31" xfId="0" applyNumberFormat="1" applyFont="1" applyFill="1" applyBorder="1" applyAlignment="1">
      <alignment vertical="center" wrapText="1"/>
    </xf>
    <xf numFmtId="165" fontId="35" fillId="0" borderId="28" xfId="10" applyFont="1" applyFill="1" applyBorder="1">
      <alignment horizontal="right" wrapText="1"/>
    </xf>
    <xf numFmtId="2" fontId="27" fillId="0" borderId="0" xfId="11" applyNumberFormat="1" applyFont="1" applyFill="1" applyBorder="1" applyAlignment="1">
      <alignment horizontal="center" wrapText="1"/>
    </xf>
    <xf numFmtId="2" fontId="27" fillId="0" borderId="9" xfId="11" applyNumberFormat="1" applyFont="1" applyFill="1" applyBorder="1" applyAlignment="1">
      <alignment horizontal="centerContinuous" vertical="center" wrapText="1"/>
    </xf>
    <xf numFmtId="165" fontId="27" fillId="0" borderId="29" xfId="39" applyNumberFormat="1" applyFont="1" applyBorder="1" applyAlignment="1">
      <alignment horizontal="right"/>
    </xf>
    <xf numFmtId="165" fontId="27" fillId="0" borderId="28" xfId="39" applyNumberFormat="1" applyFont="1" applyBorder="1" applyAlignment="1">
      <alignment horizontal="right"/>
    </xf>
    <xf numFmtId="165" fontId="27" fillId="0" borderId="21" xfId="39" applyNumberFormat="1" applyFont="1" applyBorder="1" applyAlignment="1">
      <alignment horizontal="right"/>
    </xf>
    <xf numFmtId="0" fontId="36" fillId="0" borderId="0" xfId="1" applyFont="1" applyFill="1" applyBorder="1" applyAlignment="1">
      <alignment horizontal="left" vertical="center"/>
    </xf>
    <xf numFmtId="164" fontId="6" fillId="0" borderId="0" xfId="30" applyNumberFormat="1" applyFont="1"/>
    <xf numFmtId="0" fontId="0" fillId="0" borderId="0" xfId="0" applyBorder="1"/>
    <xf numFmtId="0" fontId="28" fillId="0" borderId="0" xfId="0" applyFont="1" applyAlignment="1">
      <alignment horizontal="centerContinuous"/>
    </xf>
    <xf numFmtId="0" fontId="8" fillId="0" borderId="9" xfId="39" applyFont="1" applyFill="1" applyBorder="1" applyAlignment="1">
      <alignment horizontal="right" vertical="top" wrapText="1"/>
    </xf>
    <xf numFmtId="0" fontId="3" fillId="0" borderId="0" xfId="6" applyFont="1" applyBorder="1" applyAlignment="1">
      <alignment vertical="center" wrapText="1"/>
    </xf>
    <xf numFmtId="0" fontId="6" fillId="0" borderId="14" xfId="6" applyFont="1" applyBorder="1" applyAlignment="1">
      <alignment vertical="center" wrapText="1"/>
    </xf>
    <xf numFmtId="0" fontId="6" fillId="0" borderId="0" xfId="28" applyFont="1" applyFill="1" applyBorder="1" applyAlignment="1">
      <alignment horizontal="left" vertical="center" wrapText="1" indent="2"/>
    </xf>
    <xf numFmtId="171" fontId="6" fillId="0" borderId="26" xfId="42" applyNumberFormat="1" applyFont="1" applyFill="1" applyBorder="1" applyAlignment="1">
      <alignment horizontal="left" vertical="center" wrapText="1" indent="2"/>
    </xf>
    <xf numFmtId="171" fontId="0" fillId="0" borderId="0" xfId="42" applyNumberFormat="1" applyFont="1"/>
    <xf numFmtId="0" fontId="27" fillId="0" borderId="0" xfId="5" applyFont="1" applyBorder="1" applyAlignment="1">
      <alignment horizontal="left" wrapText="1" indent="2"/>
    </xf>
    <xf numFmtId="171" fontId="27" fillId="0" borderId="0" xfId="42" applyNumberFormat="1" applyFont="1" applyBorder="1" applyAlignment="1">
      <alignment horizontal="left" wrapText="1" indent="2"/>
    </xf>
    <xf numFmtId="167" fontId="6" fillId="0" borderId="26" xfId="43" applyNumberFormat="1" applyFont="1" applyFill="1" applyBorder="1" applyAlignment="1">
      <alignment horizontal="right" wrapText="1"/>
    </xf>
    <xf numFmtId="167" fontId="0" fillId="0" borderId="0" xfId="43" applyNumberFormat="1" applyFont="1" applyAlignment="1">
      <alignment horizontal="right"/>
    </xf>
    <xf numFmtId="167" fontId="6" fillId="0" borderId="28" xfId="43" applyNumberFormat="1" applyFont="1" applyFill="1" applyBorder="1" applyAlignment="1">
      <alignment horizontal="right" wrapText="1"/>
    </xf>
    <xf numFmtId="0" fontId="6" fillId="0" borderId="0" xfId="6" applyFont="1" applyBorder="1" applyAlignment="1">
      <alignment vertical="center" wrapText="1"/>
    </xf>
    <xf numFmtId="0" fontId="6" fillId="0" borderId="28" xfId="28" applyFont="1" applyFill="1" applyBorder="1" applyAlignment="1">
      <alignment horizontal="left" vertical="center" wrapText="1" indent="2"/>
    </xf>
    <xf numFmtId="0" fontId="27" fillId="0" borderId="23" xfId="0" applyFont="1" applyBorder="1" applyAlignment="1">
      <alignment horizontal="left" vertical="center" wrapText="1" indent="1"/>
    </xf>
    <xf numFmtId="0" fontId="27" fillId="0" borderId="0" xfId="0" applyFont="1" applyBorder="1" applyAlignment="1">
      <alignment horizontal="left" vertical="center" wrapText="1" indent="1"/>
    </xf>
    <xf numFmtId="0" fontId="27" fillId="0" borderId="23" xfId="0" applyFont="1" applyFill="1" applyBorder="1" applyAlignment="1">
      <alignment horizontal="center"/>
    </xf>
    <xf numFmtId="0" fontId="27" fillId="0" borderId="0" xfId="0" applyFont="1" applyFill="1" applyAlignment="1">
      <alignment horizontal="center"/>
    </xf>
    <xf numFmtId="0" fontId="27" fillId="0" borderId="9" xfId="0" applyFont="1" applyFill="1" applyBorder="1" applyAlignment="1">
      <alignment horizontal="center"/>
    </xf>
    <xf numFmtId="0" fontId="27" fillId="0" borderId="0" xfId="0" applyFont="1" applyFill="1"/>
    <xf numFmtId="0" fontId="27" fillId="0" borderId="19" xfId="0" applyFont="1" applyFill="1" applyBorder="1" applyAlignment="1">
      <alignment horizontal="center"/>
    </xf>
    <xf numFmtId="0" fontId="27" fillId="0" borderId="27" xfId="0" applyFont="1" applyFill="1" applyBorder="1" applyAlignment="1">
      <alignment horizontal="center"/>
    </xf>
    <xf numFmtId="0" fontId="27" fillId="0" borderId="0" xfId="0" applyFont="1" applyFill="1" applyBorder="1" applyAlignment="1">
      <alignment horizontal="center"/>
    </xf>
    <xf numFmtId="0" fontId="27" fillId="0" borderId="14" xfId="0" applyFont="1" applyFill="1" applyBorder="1" applyAlignment="1">
      <alignment horizontal="center"/>
    </xf>
    <xf numFmtId="171" fontId="6" fillId="0" borderId="0" xfId="30" applyNumberFormat="1" applyFont="1"/>
    <xf numFmtId="0" fontId="8" fillId="0" borderId="0" xfId="39" applyFont="1" applyFill="1" applyBorder="1" applyAlignment="1">
      <alignment horizontal="right" wrapText="1"/>
    </xf>
    <xf numFmtId="0" fontId="8" fillId="0" borderId="0" xfId="4" applyFont="1" applyFill="1" applyBorder="1" applyAlignment="1">
      <alignment horizontal="right" wrapText="1"/>
    </xf>
    <xf numFmtId="0" fontId="0" fillId="0" borderId="0" xfId="0" applyFill="1"/>
    <xf numFmtId="0" fontId="6" fillId="0" borderId="0" xfId="38" applyFont="1" applyFill="1" applyBorder="1" applyAlignment="1">
      <alignment vertical="center" wrapText="1"/>
    </xf>
    <xf numFmtId="0" fontId="3" fillId="0" borderId="0" xfId="38" applyFont="1" applyFill="1" applyBorder="1" applyAlignment="1">
      <alignment vertical="center" wrapText="1"/>
    </xf>
    <xf numFmtId="165" fontId="8" fillId="0" borderId="0" xfId="38" applyNumberFormat="1" applyFont="1" applyFill="1" applyBorder="1" applyAlignment="1">
      <alignment horizontal="right" wrapText="1"/>
    </xf>
    <xf numFmtId="0" fontId="39" fillId="0" borderId="0" xfId="39" applyFont="1" applyAlignment="1">
      <alignment vertical="top" wrapText="1"/>
    </xf>
    <xf numFmtId="168" fontId="8" fillId="0" borderId="0" xfId="43" applyNumberFormat="1" applyFont="1" applyFill="1" applyBorder="1" applyAlignment="1">
      <alignment horizontal="right" wrapText="1"/>
    </xf>
    <xf numFmtId="0" fontId="2" fillId="0" borderId="0" xfId="1" applyAlignment="1"/>
    <xf numFmtId="0" fontId="47" fillId="0" borderId="0" xfId="0" applyFont="1" applyAlignment="1"/>
    <xf numFmtId="0" fontId="0" fillId="0" borderId="0" xfId="0" applyAlignment="1"/>
    <xf numFmtId="165" fontId="8" fillId="0" borderId="19" xfId="10" applyFont="1" applyFill="1" applyBorder="1">
      <alignment horizontal="right" wrapText="1"/>
    </xf>
    <xf numFmtId="171" fontId="8" fillId="0" borderId="10" xfId="38" applyNumberFormat="1" applyFont="1" applyFill="1" applyBorder="1" applyAlignment="1">
      <alignment horizontal="right" wrapText="1"/>
    </xf>
    <xf numFmtId="0" fontId="27" fillId="6" borderId="0" xfId="30" applyFont="1" applyFill="1"/>
    <xf numFmtId="0" fontId="59" fillId="0" borderId="0" xfId="0" applyFont="1" applyFill="1" applyAlignment="1">
      <alignment wrapText="1"/>
    </xf>
    <xf numFmtId="0" fontId="59" fillId="0" borderId="0" xfId="0" applyFont="1" applyFill="1" applyAlignment="1">
      <alignment vertical="center" wrapText="1"/>
    </xf>
    <xf numFmtId="165" fontId="8" fillId="0" borderId="19" xfId="10" applyFont="1" applyFill="1" applyBorder="1" applyAlignment="1">
      <alignment horizontal="right" vertical="center" wrapText="1"/>
    </xf>
    <xf numFmtId="2" fontId="8" fillId="0" borderId="0" xfId="11" applyNumberFormat="1" applyFont="1" applyFill="1" applyBorder="1" applyAlignment="1">
      <alignment horizontal="right" wrapText="1"/>
    </xf>
    <xf numFmtId="1" fontId="8" fillId="0" borderId="0" xfId="11" applyNumberFormat="1" applyFont="1" applyBorder="1" applyAlignment="1">
      <alignment horizontal="center" vertical="center" wrapText="1"/>
    </xf>
    <xf numFmtId="2" fontId="27" fillId="0" borderId="0" xfId="11" applyNumberFormat="1" applyFont="1" applyFill="1" applyBorder="1" applyAlignment="1">
      <alignment horizontal="right" wrapText="1"/>
    </xf>
    <xf numFmtId="0" fontId="65" fillId="0" borderId="0" xfId="11" applyFont="1" applyFill="1" applyBorder="1" applyAlignment="1">
      <alignment horizontal="center" wrapText="1"/>
    </xf>
    <xf numFmtId="0" fontId="66" fillId="0" borderId="9" xfId="39" applyFont="1" applyFill="1" applyBorder="1" applyAlignment="1">
      <alignment horizontal="right" vertical="top" wrapText="1"/>
    </xf>
    <xf numFmtId="171" fontId="6" fillId="0" borderId="26" xfId="12" applyNumberFormat="1" applyFont="1" applyFill="1" applyBorder="1" applyAlignment="1">
      <alignment horizontal="left" vertical="center" wrapText="1" indent="2"/>
    </xf>
    <xf numFmtId="171" fontId="27" fillId="0" borderId="0" xfId="12" applyNumberFormat="1" applyFont="1" applyBorder="1" applyAlignment="1">
      <alignment horizontal="left" wrapText="1" indent="2"/>
    </xf>
    <xf numFmtId="165" fontId="8" fillId="0" borderId="23" xfId="10" applyFont="1" applyFill="1" applyBorder="1">
      <alignment horizontal="right" wrapText="1"/>
    </xf>
    <xf numFmtId="165" fontId="6" fillId="0" borderId="14" xfId="3" applyNumberFormat="1" applyFont="1" applyBorder="1" applyAlignment="1">
      <alignment horizontal="right" vertical="center" wrapText="1"/>
    </xf>
    <xf numFmtId="165" fontId="6" fillId="5" borderId="26" xfId="3" applyFont="1" applyFill="1" applyBorder="1" applyAlignment="1">
      <alignment horizontal="right" vertical="center" wrapText="1"/>
    </xf>
    <xf numFmtId="164" fontId="6" fillId="0" borderId="0" xfId="30" applyNumberFormat="1" applyFont="1"/>
    <xf numFmtId="0" fontId="65" fillId="0" borderId="0" xfId="11" applyFont="1" applyFill="1" applyBorder="1" applyAlignment="1">
      <alignment horizontal="right" wrapText="1"/>
    </xf>
    <xf numFmtId="176" fontId="39" fillId="0" borderId="26" xfId="12" applyNumberFormat="1" applyFont="1" applyFill="1" applyBorder="1" applyAlignment="1">
      <alignment vertical="center" wrapText="1"/>
    </xf>
    <xf numFmtId="176" fontId="39" fillId="0" borderId="19" xfId="44" applyNumberFormat="1" applyFont="1" applyFill="1" applyBorder="1" applyAlignment="1">
      <alignment vertical="center" wrapText="1"/>
    </xf>
    <xf numFmtId="176" fontId="39" fillId="0" borderId="28" xfId="12" applyNumberFormat="1" applyFont="1" applyFill="1" applyBorder="1" applyAlignment="1">
      <alignment vertical="center" wrapText="1"/>
    </xf>
    <xf numFmtId="176" fontId="39" fillId="0" borderId="21" xfId="12" applyNumberFormat="1" applyFont="1" applyBorder="1" applyAlignment="1">
      <alignment vertical="center" wrapText="1"/>
    </xf>
    <xf numFmtId="176" fontId="39" fillId="0" borderId="27" xfId="12" applyNumberFormat="1" applyFont="1" applyFill="1" applyBorder="1" applyAlignment="1">
      <alignment vertical="center" wrapText="1"/>
    </xf>
    <xf numFmtId="176" fontId="39" fillId="0" borderId="48" xfId="12" applyNumberFormat="1" applyFont="1" applyFill="1" applyBorder="1" applyAlignment="1">
      <alignment vertical="center" wrapText="1"/>
    </xf>
    <xf numFmtId="176" fontId="39" fillId="0" borderId="50" xfId="12" applyNumberFormat="1" applyFont="1" applyFill="1" applyBorder="1" applyAlignment="1">
      <alignment vertical="center" wrapText="1"/>
    </xf>
    <xf numFmtId="176" fontId="39" fillId="0" borderId="10" xfId="12" applyNumberFormat="1" applyFont="1" applyBorder="1" applyAlignment="1">
      <alignment vertical="center" wrapText="1"/>
    </xf>
    <xf numFmtId="2" fontId="27" fillId="0" borderId="9" xfId="39" applyNumberFormat="1" applyFont="1" applyBorder="1"/>
    <xf numFmtId="0" fontId="65" fillId="0" borderId="9" xfId="11" applyFont="1" applyFill="1" applyBorder="1" applyAlignment="1">
      <alignment horizontal="right" wrapText="1"/>
    </xf>
    <xf numFmtId="176" fontId="27" fillId="0" borderId="20" xfId="12" applyNumberFormat="1" applyFont="1" applyBorder="1" applyAlignment="1">
      <alignment vertical="center" wrapText="1"/>
    </xf>
    <xf numFmtId="176" fontId="27" fillId="0" borderId="19" xfId="44" applyNumberFormat="1" applyFont="1" applyFill="1" applyBorder="1" applyAlignment="1">
      <alignment vertical="center" wrapText="1"/>
    </xf>
    <xf numFmtId="176" fontId="27" fillId="0" borderId="0" xfId="12" applyNumberFormat="1" applyFont="1" applyBorder="1" applyAlignment="1">
      <alignment vertical="center" wrapText="1"/>
    </xf>
    <xf numFmtId="176" fontId="27" fillId="0" borderId="10" xfId="12" applyNumberFormat="1" applyFont="1" applyBorder="1" applyAlignment="1">
      <alignment vertical="center" wrapText="1"/>
    </xf>
    <xf numFmtId="2" fontId="8" fillId="0" borderId="0" xfId="11" applyNumberFormat="1" applyFont="1" applyBorder="1" applyAlignment="1">
      <alignment horizontal="center" wrapText="1"/>
    </xf>
    <xf numFmtId="165" fontId="8" fillId="0" borderId="21" xfId="2" applyNumberFormat="1" applyFont="1" applyFill="1" applyBorder="1" applyAlignment="1">
      <alignment horizontal="right" vertical="center" wrapText="1"/>
    </xf>
    <xf numFmtId="165" fontId="6" fillId="0" borderId="21" xfId="2" applyNumberFormat="1" applyFont="1" applyFill="1" applyBorder="1" applyAlignment="1">
      <alignment horizontal="right" vertical="center" wrapText="1"/>
    </xf>
    <xf numFmtId="0" fontId="6" fillId="0" borderId="0" xfId="1" applyFont="1" applyFill="1" applyBorder="1" applyAlignment="1">
      <alignment horizontal="left" vertical="center" wrapText="1"/>
    </xf>
    <xf numFmtId="165" fontId="6" fillId="0" borderId="0" xfId="3" applyFont="1" applyFill="1" applyBorder="1" applyAlignment="1">
      <alignment horizontal="left" vertical="center" wrapText="1"/>
    </xf>
    <xf numFmtId="165" fontId="8" fillId="0" borderId="0" xfId="7" applyFont="1" applyFill="1" applyBorder="1">
      <alignment horizontal="right" wrapText="1"/>
    </xf>
    <xf numFmtId="165" fontId="8" fillId="0" borderId="38" xfId="3" applyFont="1" applyFill="1" applyBorder="1" applyAlignment="1">
      <alignment horizontal="right" vertical="center" wrapText="1"/>
    </xf>
    <xf numFmtId="165" fontId="8" fillId="0" borderId="10" xfId="2" applyNumberFormat="1" applyFont="1" applyFill="1" applyBorder="1" applyAlignment="1">
      <alignment horizontal="right" vertical="center" wrapText="1"/>
    </xf>
    <xf numFmtId="165" fontId="6" fillId="0" borderId="10" xfId="2" applyNumberFormat="1" applyFont="1" applyFill="1" applyBorder="1" applyAlignment="1">
      <alignment horizontal="right" vertical="center" wrapText="1"/>
    </xf>
    <xf numFmtId="171" fontId="8" fillId="0" borderId="12" xfId="12" applyNumberFormat="1" applyFont="1" applyBorder="1" applyAlignment="1">
      <alignment horizontal="right" vertical="center" wrapText="1"/>
    </xf>
    <xf numFmtId="0" fontId="6" fillId="0" borderId="12" xfId="1" applyFont="1" applyBorder="1" applyAlignment="1">
      <alignment horizontal="right" vertical="center" wrapText="1"/>
    </xf>
    <xf numFmtId="164" fontId="8" fillId="0" borderId="12" xfId="12" applyFont="1" applyBorder="1" applyAlignment="1">
      <alignment vertical="center" wrapText="1"/>
    </xf>
    <xf numFmtId="164" fontId="3" fillId="0" borderId="12" xfId="12" applyFont="1" applyBorder="1" applyAlignment="1">
      <alignment vertical="center" wrapText="1"/>
    </xf>
    <xf numFmtId="164" fontId="8" fillId="0" borderId="0" xfId="12" applyFont="1" applyBorder="1" applyAlignment="1">
      <alignment vertical="center" wrapText="1"/>
    </xf>
    <xf numFmtId="164" fontId="3" fillId="0" borderId="0" xfId="12" applyFont="1" applyBorder="1" applyAlignment="1">
      <alignment vertical="center" wrapText="1"/>
    </xf>
    <xf numFmtId="171" fontId="8" fillId="0" borderId="9" xfId="12" applyNumberFormat="1" applyFont="1" applyBorder="1" applyAlignment="1">
      <alignment horizontal="right" vertical="center" wrapText="1"/>
    </xf>
    <xf numFmtId="171" fontId="6" fillId="0" borderId="9" xfId="12" applyNumberFormat="1" applyFont="1" applyBorder="1" applyAlignment="1">
      <alignment horizontal="right" vertical="center" wrapText="1"/>
    </xf>
    <xf numFmtId="164" fontId="8" fillId="0" borderId="9" xfId="12" applyFont="1" applyBorder="1" applyAlignment="1">
      <alignment vertical="center" wrapText="1"/>
    </xf>
    <xf numFmtId="164" fontId="3" fillId="0" borderId="9" xfId="12" applyFont="1" applyBorder="1" applyAlignment="1">
      <alignment vertical="center" wrapText="1"/>
    </xf>
    <xf numFmtId="0" fontId="6" fillId="6" borderId="0" xfId="1" applyFont="1" applyFill="1"/>
    <xf numFmtId="0" fontId="13" fillId="6" borderId="0" xfId="1" applyFont="1" applyFill="1"/>
    <xf numFmtId="171" fontId="8" fillId="0" borderId="23" xfId="12" applyNumberFormat="1" applyFont="1" applyBorder="1" applyAlignment="1">
      <alignment horizontal="right" vertical="center" wrapText="1"/>
    </xf>
    <xf numFmtId="171" fontId="6" fillId="0" borderId="23" xfId="12" applyNumberFormat="1" applyFont="1" applyBorder="1" applyAlignment="1">
      <alignment horizontal="right" vertical="center" wrapText="1"/>
    </xf>
    <xf numFmtId="0" fontId="2" fillId="0" borderId="0" xfId="1" applyAlignment="1">
      <alignment vertical="top"/>
    </xf>
    <xf numFmtId="165" fontId="13" fillId="0" borderId="0" xfId="3" applyFont="1" applyBorder="1" applyAlignment="1">
      <alignment vertical="top" wrapText="1"/>
    </xf>
    <xf numFmtId="0" fontId="65" fillId="0" borderId="0" xfId="11" applyFont="1" applyFill="1" applyBorder="1" applyAlignment="1">
      <alignment vertical="top" wrapText="1"/>
    </xf>
    <xf numFmtId="0" fontId="27" fillId="0" borderId="0" xfId="30" applyFont="1" applyBorder="1" applyAlignment="1">
      <alignment vertical="top"/>
    </xf>
    <xf numFmtId="0" fontId="37" fillId="0" borderId="0" xfId="0" applyFont="1" applyAlignment="1">
      <alignment vertical="top" wrapText="1"/>
    </xf>
    <xf numFmtId="0" fontId="26" fillId="0" borderId="0" xfId="30" applyFont="1" applyAlignment="1">
      <alignment vertical="top"/>
    </xf>
    <xf numFmtId="0" fontId="27" fillId="0" borderId="0" xfId="30" applyFont="1" applyAlignment="1">
      <alignment vertical="top"/>
    </xf>
    <xf numFmtId="0" fontId="0" fillId="0" borderId="0" xfId="0" applyAlignment="1">
      <alignment vertical="top"/>
    </xf>
    <xf numFmtId="0" fontId="36" fillId="0" borderId="0" xfId="39" applyFont="1" applyFill="1" applyAlignment="1">
      <alignment vertical="top"/>
    </xf>
    <xf numFmtId="2" fontId="20" fillId="0" borderId="0" xfId="1" applyNumberFormat="1" applyFont="1" applyBorder="1" applyAlignment="1">
      <alignment horizontal="left" vertical="center"/>
    </xf>
    <xf numFmtId="0" fontId="68" fillId="0" borderId="0" xfId="45" applyFont="1" applyFill="1" applyAlignment="1"/>
    <xf numFmtId="0" fontId="16" fillId="0" borderId="3" xfId="11" applyFont="1" applyFill="1" applyBorder="1" applyAlignment="1">
      <alignment horizontal="right" wrapText="1"/>
    </xf>
    <xf numFmtId="0" fontId="16" fillId="0" borderId="3" xfId="11" applyFont="1" applyFill="1" applyAlignment="1">
      <alignment horizontal="right" wrapText="1"/>
    </xf>
    <xf numFmtId="0" fontId="69" fillId="0" borderId="0" xfId="45" applyFont="1" applyFill="1" applyBorder="1" applyAlignment="1"/>
    <xf numFmtId="0" fontId="68" fillId="0" borderId="0" xfId="45" applyFont="1" applyFill="1" applyBorder="1" applyAlignment="1">
      <alignment vertical="top"/>
    </xf>
    <xf numFmtId="0" fontId="7" fillId="0" borderId="55" xfId="45" applyFont="1" applyFill="1" applyBorder="1" applyAlignment="1">
      <alignment vertical="top"/>
    </xf>
    <xf numFmtId="0" fontId="7" fillId="0" borderId="0" xfId="46" applyFont="1" applyFill="1" applyBorder="1" applyAlignment="1">
      <alignment vertical="top" wrapText="1"/>
    </xf>
    <xf numFmtId="0" fontId="68" fillId="0" borderId="0" xfId="45" applyFont="1" applyFill="1" applyBorder="1" applyAlignment="1"/>
    <xf numFmtId="0" fontId="7" fillId="0" borderId="0" xfId="46" applyFont="1" applyFill="1" applyBorder="1" applyAlignment="1">
      <alignment horizontal="center" vertical="center" wrapText="1"/>
    </xf>
    <xf numFmtId="0" fontId="70" fillId="0" borderId="0" xfId="46" applyFont="1" applyFill="1" applyBorder="1" applyAlignment="1">
      <alignment horizontal="center" vertical="top" wrapText="1"/>
    </xf>
    <xf numFmtId="0" fontId="41" fillId="0" borderId="0" xfId="0" applyFont="1" applyFill="1" applyBorder="1"/>
    <xf numFmtId="0" fontId="15" fillId="0" borderId="1" xfId="38" applyFont="1" applyFill="1" applyAlignment="1">
      <alignment vertical="center" wrapText="1"/>
    </xf>
    <xf numFmtId="0" fontId="22" fillId="0" borderId="0" xfId="29" applyFont="1" applyFill="1" applyBorder="1" applyAlignment="1">
      <alignment vertical="center" wrapText="1"/>
    </xf>
    <xf numFmtId="0" fontId="0" fillId="0" borderId="0" xfId="0" applyFont="1" applyAlignment="1">
      <alignment vertical="center" wrapText="1"/>
    </xf>
    <xf numFmtId="0" fontId="16" fillId="0" borderId="0" xfId="11" applyFont="1" applyFill="1" applyBorder="1" applyAlignment="1">
      <alignment horizontal="right" wrapText="1"/>
    </xf>
    <xf numFmtId="0" fontId="69" fillId="0" borderId="0" xfId="47" applyFont="1" applyFill="1" applyBorder="1" applyAlignment="1"/>
    <xf numFmtId="0" fontId="68" fillId="0" borderId="0" xfId="47" applyFont="1" applyFill="1" applyBorder="1" applyAlignment="1"/>
    <xf numFmtId="0" fontId="7" fillId="0" borderId="57" xfId="0" applyFont="1" applyFill="1" applyBorder="1" applyAlignment="1">
      <alignment horizontal="center" vertical="center" wrapText="1"/>
    </xf>
    <xf numFmtId="0" fontId="7" fillId="0" borderId="57" xfId="47" applyFont="1" applyFill="1" applyBorder="1" applyAlignment="1">
      <alignment horizontal="center" vertical="center" wrapText="1"/>
    </xf>
    <xf numFmtId="0" fontId="71" fillId="0" borderId="22" xfId="47" applyFont="1" applyFill="1" applyBorder="1" applyAlignment="1">
      <alignment horizontal="left" vertical="center" wrapText="1"/>
    </xf>
    <xf numFmtId="0" fontId="69" fillId="0" borderId="0" xfId="47" applyFont="1" applyFill="1" applyBorder="1" applyAlignment="1">
      <alignment vertical="center"/>
    </xf>
    <xf numFmtId="0" fontId="68" fillId="0" borderId="0" xfId="47" applyFont="1" applyFill="1" applyBorder="1" applyAlignment="1">
      <alignment vertical="center"/>
    </xf>
    <xf numFmtId="2" fontId="67" fillId="0" borderId="0" xfId="1" applyNumberFormat="1" applyFont="1" applyBorder="1" applyAlignment="1">
      <alignment horizontal="left" vertical="center"/>
    </xf>
    <xf numFmtId="0" fontId="67" fillId="0" borderId="0" xfId="0" applyFont="1"/>
    <xf numFmtId="165" fontId="66" fillId="0" borderId="0" xfId="10" applyFont="1" applyFill="1" applyBorder="1">
      <alignment horizontal="right" wrapText="1"/>
    </xf>
    <xf numFmtId="10" fontId="66" fillId="0" borderId="0" xfId="43" applyNumberFormat="1" applyFont="1" applyFill="1" applyBorder="1" applyAlignment="1">
      <alignment horizontal="right" wrapText="1"/>
    </xf>
    <xf numFmtId="168" fontId="66" fillId="0" borderId="0" xfId="43" applyNumberFormat="1" applyFont="1" applyFill="1" applyBorder="1" applyAlignment="1">
      <alignment horizontal="right" wrapText="1"/>
    </xf>
    <xf numFmtId="165" fontId="66" fillId="0" borderId="26" xfId="10" applyFont="1" applyFill="1" applyBorder="1">
      <alignment horizontal="right" wrapText="1"/>
    </xf>
    <xf numFmtId="10" fontId="66" fillId="0" borderId="26" xfId="43" applyNumberFormat="1" applyFont="1" applyFill="1" applyBorder="1" applyAlignment="1">
      <alignment horizontal="right" wrapText="1"/>
    </xf>
    <xf numFmtId="168" fontId="66" fillId="0" borderId="26" xfId="33" applyNumberFormat="1" applyFont="1" applyFill="1" applyBorder="1" applyAlignment="1">
      <alignment horizontal="right" wrapText="1"/>
    </xf>
    <xf numFmtId="168" fontId="66" fillId="0" borderId="0" xfId="33" applyNumberFormat="1" applyFont="1" applyFill="1" applyBorder="1" applyAlignment="1">
      <alignment horizontal="right" wrapText="1"/>
    </xf>
    <xf numFmtId="165" fontId="66" fillId="0" borderId="10" xfId="38" applyNumberFormat="1" applyFont="1" applyFill="1" applyBorder="1" applyAlignment="1">
      <alignment horizontal="right" wrapText="1"/>
    </xf>
    <xf numFmtId="10" fontId="66" fillId="0" borderId="10" xfId="43" applyNumberFormat="1" applyFont="1" applyFill="1" applyBorder="1" applyAlignment="1">
      <alignment horizontal="right" wrapText="1"/>
    </xf>
    <xf numFmtId="10" fontId="66" fillId="3" borderId="10" xfId="33" applyNumberFormat="1" applyFont="1" applyFill="1" applyBorder="1" applyAlignment="1">
      <alignment horizontal="right" wrapText="1"/>
    </xf>
    <xf numFmtId="165" fontId="66" fillId="0" borderId="17" xfId="10" applyFont="1" applyFill="1" applyBorder="1">
      <alignment horizontal="right" wrapText="1"/>
    </xf>
    <xf numFmtId="10" fontId="66" fillId="0" borderId="0" xfId="33" applyNumberFormat="1" applyFont="1" applyFill="1" applyBorder="1" applyAlignment="1">
      <alignment horizontal="right" wrapText="1"/>
    </xf>
    <xf numFmtId="10" fontId="66" fillId="0" borderId="17" xfId="33" applyNumberFormat="1" applyFont="1" applyFill="1" applyBorder="1" applyAlignment="1">
      <alignment horizontal="right" wrapText="1"/>
    </xf>
    <xf numFmtId="10" fontId="66" fillId="0" borderId="26" xfId="33" applyNumberFormat="1" applyFont="1" applyFill="1" applyBorder="1" applyAlignment="1">
      <alignment horizontal="right" wrapText="1"/>
    </xf>
    <xf numFmtId="0" fontId="6" fillId="0" borderId="17" xfId="9" applyFont="1" applyFill="1" applyBorder="1" applyAlignment="1">
      <alignment vertical="center" wrapText="1"/>
    </xf>
    <xf numFmtId="10" fontId="66" fillId="0" borderId="10" xfId="33" applyNumberFormat="1" applyFont="1" applyFill="1" applyBorder="1" applyAlignment="1">
      <alignment horizontal="right" wrapText="1"/>
    </xf>
    <xf numFmtId="176" fontId="8" fillId="0" borderId="20" xfId="12" applyNumberFormat="1" applyFont="1" applyFill="1" applyBorder="1" applyAlignment="1">
      <alignment vertical="center" wrapText="1"/>
    </xf>
    <xf numFmtId="176" fontId="8" fillId="0" borderId="19" xfId="44" applyNumberFormat="1" applyFont="1" applyFill="1" applyBorder="1" applyAlignment="1">
      <alignment vertical="center" wrapText="1"/>
    </xf>
    <xf numFmtId="176" fontId="8" fillId="0" borderId="0" xfId="12" applyNumberFormat="1" applyFont="1" applyFill="1" applyBorder="1" applyAlignment="1">
      <alignment vertical="center" wrapText="1"/>
    </xf>
    <xf numFmtId="176" fontId="8" fillId="0" borderId="10" xfId="12" applyNumberFormat="1" applyFont="1" applyFill="1" applyBorder="1" applyAlignment="1">
      <alignment vertical="center" wrapText="1"/>
    </xf>
    <xf numFmtId="165" fontId="8" fillId="0" borderId="29" xfId="39" applyNumberFormat="1" applyFont="1" applyFill="1" applyBorder="1" applyAlignment="1">
      <alignment horizontal="right"/>
    </xf>
    <xf numFmtId="165" fontId="8" fillId="0" borderId="28" xfId="39" applyNumberFormat="1" applyFont="1" applyFill="1" applyBorder="1" applyAlignment="1">
      <alignment horizontal="right"/>
    </xf>
    <xf numFmtId="165" fontId="8" fillId="0" borderId="21" xfId="39" applyNumberFormat="1" applyFont="1" applyFill="1" applyBorder="1" applyAlignment="1">
      <alignment horizontal="right"/>
    </xf>
    <xf numFmtId="176" fontId="56" fillId="0" borderId="26" xfId="12" applyNumberFormat="1" applyFont="1" applyFill="1" applyBorder="1" applyAlignment="1">
      <alignment vertical="center" wrapText="1"/>
    </xf>
    <xf numFmtId="176" fontId="56" fillId="0" borderId="19" xfId="44" applyNumberFormat="1" applyFont="1" applyFill="1" applyBorder="1" applyAlignment="1">
      <alignment vertical="center" wrapText="1"/>
    </xf>
    <xf numFmtId="176" fontId="56" fillId="0" borderId="28" xfId="12" applyNumberFormat="1" applyFont="1" applyFill="1" applyBorder="1" applyAlignment="1">
      <alignment vertical="center" wrapText="1"/>
    </xf>
    <xf numFmtId="176" fontId="56" fillId="0" borderId="21" xfId="12" applyNumberFormat="1" applyFont="1" applyFill="1" applyBorder="1" applyAlignment="1">
      <alignment vertical="center" wrapText="1"/>
    </xf>
    <xf numFmtId="176" fontId="56" fillId="0" borderId="27" xfId="12" applyNumberFormat="1" applyFont="1" applyFill="1" applyBorder="1" applyAlignment="1">
      <alignment vertical="center" wrapText="1"/>
    </xf>
    <xf numFmtId="176" fontId="56" fillId="0" borderId="48" xfId="12" applyNumberFormat="1" applyFont="1" applyFill="1" applyBorder="1" applyAlignment="1">
      <alignment vertical="center" wrapText="1"/>
    </xf>
    <xf numFmtId="176" fontId="56" fillId="0" borderId="50" xfId="12" applyNumberFormat="1" applyFont="1" applyFill="1" applyBorder="1" applyAlignment="1">
      <alignment vertical="center" wrapText="1"/>
    </xf>
    <xf numFmtId="176" fontId="56" fillId="0" borderId="10" xfId="12" applyNumberFormat="1" applyFont="1" applyFill="1" applyBorder="1" applyAlignment="1">
      <alignment vertical="center" wrapText="1"/>
    </xf>
    <xf numFmtId="0" fontId="73" fillId="7" borderId="0" xfId="0" applyFont="1" applyFill="1"/>
    <xf numFmtId="2" fontId="74" fillId="7" borderId="0" xfId="1" applyNumberFormat="1" applyFont="1" applyFill="1" applyBorder="1" applyAlignment="1">
      <alignment horizontal="left" vertical="center"/>
    </xf>
    <xf numFmtId="2" fontId="67" fillId="7" borderId="0" xfId="1" applyNumberFormat="1" applyFont="1" applyFill="1" applyBorder="1" applyAlignment="1">
      <alignment horizontal="left" vertical="center"/>
    </xf>
    <xf numFmtId="0" fontId="0" fillId="7" borderId="0" xfId="0" applyFill="1"/>
    <xf numFmtId="0" fontId="76" fillId="7" borderId="0" xfId="0" applyFont="1" applyFill="1" applyAlignment="1">
      <alignment horizontal="center"/>
    </xf>
    <xf numFmtId="0" fontId="77" fillId="7" borderId="0" xfId="11" applyFont="1" applyFill="1" applyBorder="1" applyAlignment="1">
      <alignment horizontal="right" wrapText="1"/>
    </xf>
    <xf numFmtId="0" fontId="73" fillId="7" borderId="0" xfId="0" applyFont="1" applyFill="1" applyAlignment="1">
      <alignment horizontal="center" vertical="center"/>
    </xf>
    <xf numFmtId="0" fontId="78" fillId="7" borderId="0" xfId="0" applyFont="1" applyFill="1" applyBorder="1" applyAlignment="1">
      <alignment horizontal="center" vertical="center" wrapText="1"/>
    </xf>
    <xf numFmtId="0" fontId="74" fillId="7" borderId="0" xfId="0" applyFont="1" applyFill="1"/>
    <xf numFmtId="0" fontId="79" fillId="7" borderId="22" xfId="0" applyFont="1" applyFill="1" applyBorder="1"/>
    <xf numFmtId="0" fontId="73" fillId="7" borderId="22" xfId="0" applyFont="1" applyFill="1" applyBorder="1"/>
    <xf numFmtId="0" fontId="79" fillId="7" borderId="0" xfId="0" applyFont="1" applyFill="1"/>
    <xf numFmtId="0" fontId="80" fillId="7" borderId="0" xfId="29" applyFont="1" applyFill="1" applyBorder="1" applyAlignment="1">
      <alignment vertical="center" wrapText="1"/>
    </xf>
    <xf numFmtId="0" fontId="79" fillId="7" borderId="1" xfId="38" applyFont="1" applyFill="1" applyAlignment="1">
      <alignment vertical="center" wrapText="1"/>
    </xf>
    <xf numFmtId="2" fontId="81" fillId="7" borderId="0" xfId="1" applyNumberFormat="1" applyFont="1" applyFill="1" applyBorder="1" applyAlignment="1">
      <alignment horizontal="left" vertical="center"/>
    </xf>
    <xf numFmtId="0" fontId="27" fillId="4" borderId="0" xfId="0" applyFont="1" applyFill="1"/>
    <xf numFmtId="0" fontId="4" fillId="0" borderId="0" xfId="1" applyFont="1" applyBorder="1"/>
    <xf numFmtId="0" fontId="0" fillId="0" borderId="0" xfId="0" applyFill="1" applyBorder="1"/>
    <xf numFmtId="0" fontId="28" fillId="0" borderId="0" xfId="0" applyFont="1" applyBorder="1" applyAlignment="1">
      <alignment horizontal="centerContinuous"/>
    </xf>
    <xf numFmtId="171" fontId="6" fillId="0" borderId="0" xfId="12" applyNumberFormat="1" applyFont="1" applyFill="1" applyBorder="1" applyAlignment="1">
      <alignment horizontal="left" vertical="center" wrapText="1" indent="2"/>
    </xf>
    <xf numFmtId="167" fontId="6" fillId="0" borderId="0" xfId="43" applyNumberFormat="1" applyFont="1" applyFill="1" applyBorder="1" applyAlignment="1">
      <alignment horizontal="right" wrapText="1"/>
    </xf>
    <xf numFmtId="167" fontId="6" fillId="0" borderId="26" xfId="43" applyNumberFormat="1" applyFont="1" applyFill="1" applyBorder="1" applyAlignment="1">
      <alignment horizontal="right" vertical="center" wrapText="1"/>
    </xf>
    <xf numFmtId="167" fontId="6" fillId="0" borderId="28" xfId="43" applyNumberFormat="1" applyFont="1" applyFill="1" applyBorder="1" applyAlignment="1">
      <alignment horizontal="right" vertical="center" wrapText="1"/>
    </xf>
    <xf numFmtId="0" fontId="83" fillId="0" borderId="0" xfId="1" applyFont="1" applyBorder="1"/>
    <xf numFmtId="165" fontId="8" fillId="0" borderId="18" xfId="37" applyNumberFormat="1" applyFont="1" applyFill="1" applyBorder="1" applyAlignment="1">
      <alignment horizontal="right" vertical="center" wrapText="1"/>
    </xf>
    <xf numFmtId="0" fontId="82" fillId="0" borderId="0" xfId="28" applyFont="1" applyFill="1"/>
    <xf numFmtId="165" fontId="35" fillId="0" borderId="1" xfId="38" applyNumberFormat="1" applyFont="1" applyFill="1" applyAlignment="1">
      <alignment horizontal="right" wrapText="1"/>
    </xf>
    <xf numFmtId="0" fontId="22" fillId="0" borderId="0" xfId="29" applyFont="1" applyFill="1" applyBorder="1" applyAlignment="1">
      <alignment horizontal="left" vertical="center" wrapText="1"/>
    </xf>
    <xf numFmtId="165" fontId="68" fillId="0" borderId="22" xfId="47" applyNumberFormat="1" applyFont="1" applyFill="1" applyBorder="1" applyAlignment="1">
      <alignment horizontal="right" wrapText="1"/>
    </xf>
    <xf numFmtId="165" fontId="68" fillId="0" borderId="0" xfId="47" applyNumberFormat="1" applyFont="1" applyFill="1" applyBorder="1" applyAlignment="1">
      <alignment horizontal="right" wrapText="1"/>
    </xf>
    <xf numFmtId="165" fontId="71" fillId="0" borderId="0" xfId="45" applyNumberFormat="1" applyFont="1" applyFill="1" applyBorder="1" applyAlignment="1">
      <alignment horizontal="right" wrapText="1"/>
    </xf>
    <xf numFmtId="165" fontId="68" fillId="0" borderId="0" xfId="45" applyNumberFormat="1" applyFont="1" applyFill="1" applyBorder="1" applyAlignment="1">
      <alignment horizontal="right" wrapText="1"/>
    </xf>
    <xf numFmtId="165" fontId="56" fillId="0" borderId="29" xfId="39" applyNumberFormat="1" applyFont="1" applyBorder="1" applyAlignment="1">
      <alignment horizontal="right" wrapText="1"/>
    </xf>
    <xf numFmtId="165" fontId="56" fillId="3" borderId="28" xfId="39" applyNumberFormat="1" applyFont="1" applyFill="1" applyBorder="1" applyAlignment="1">
      <alignment horizontal="right" wrapText="1"/>
    </xf>
    <xf numFmtId="165" fontId="56" fillId="0" borderId="21" xfId="39" applyNumberFormat="1" applyFont="1" applyBorder="1" applyAlignment="1">
      <alignment horizontal="right" wrapText="1"/>
    </xf>
    <xf numFmtId="165" fontId="56" fillId="0" borderId="29" xfId="39" applyNumberFormat="1" applyFont="1" applyFill="1" applyBorder="1" applyAlignment="1">
      <alignment horizontal="right" wrapText="1"/>
    </xf>
    <xf numFmtId="165" fontId="56" fillId="0" borderId="28" xfId="39" applyNumberFormat="1" applyFont="1" applyBorder="1" applyAlignment="1">
      <alignment horizontal="right" wrapText="1"/>
    </xf>
    <xf numFmtId="165" fontId="56" fillId="0" borderId="30" xfId="39" applyNumberFormat="1" applyFont="1" applyBorder="1" applyAlignment="1">
      <alignment horizontal="right" wrapText="1"/>
    </xf>
    <xf numFmtId="165" fontId="56" fillId="0" borderId="24" xfId="39" applyNumberFormat="1" applyFont="1" applyBorder="1" applyAlignment="1">
      <alignment horizontal="right" wrapText="1"/>
    </xf>
    <xf numFmtId="165" fontId="39" fillId="0" borderId="29" xfId="39" applyNumberFormat="1" applyFont="1" applyBorder="1" applyAlignment="1">
      <alignment horizontal="right" wrapText="1"/>
    </xf>
    <xf numFmtId="165" fontId="39" fillId="3" borderId="28" xfId="39" applyNumberFormat="1" applyFont="1" applyFill="1" applyBorder="1" applyAlignment="1">
      <alignment horizontal="right" wrapText="1"/>
    </xf>
    <xf numFmtId="165" fontId="39" fillId="0" borderId="28" xfId="39" applyNumberFormat="1" applyFont="1" applyBorder="1" applyAlignment="1">
      <alignment horizontal="right" wrapText="1"/>
    </xf>
    <xf numFmtId="165" fontId="39" fillId="0" borderId="0" xfId="39" applyNumberFormat="1" applyFont="1" applyBorder="1" applyAlignment="1">
      <alignment horizontal="right" wrapText="1"/>
    </xf>
    <xf numFmtId="165" fontId="39" fillId="0" borderId="10" xfId="39" applyNumberFormat="1" applyFont="1" applyBorder="1" applyAlignment="1">
      <alignment horizontal="right" wrapText="1"/>
    </xf>
    <xf numFmtId="165" fontId="39" fillId="4" borderId="10" xfId="39" applyNumberFormat="1" applyFont="1" applyFill="1" applyBorder="1" applyAlignment="1">
      <alignment horizontal="right" wrapText="1"/>
    </xf>
    <xf numFmtId="165" fontId="39" fillId="0" borderId="32" xfId="39" applyNumberFormat="1" applyFont="1" applyBorder="1" applyAlignment="1">
      <alignment horizontal="right" wrapText="1"/>
    </xf>
    <xf numFmtId="165" fontId="39" fillId="0" borderId="30" xfId="39" applyNumberFormat="1" applyFont="1" applyBorder="1" applyAlignment="1">
      <alignment horizontal="right" wrapText="1"/>
    </xf>
    <xf numFmtId="165" fontId="39" fillId="0" borderId="21" xfId="39" applyNumberFormat="1" applyFont="1" applyBorder="1" applyAlignment="1">
      <alignment horizontal="right" wrapText="1"/>
    </xf>
    <xf numFmtId="165" fontId="39" fillId="0" borderId="24" xfId="39" applyNumberFormat="1" applyFont="1" applyBorder="1" applyAlignment="1">
      <alignment horizontal="right" wrapText="1"/>
    </xf>
    <xf numFmtId="0" fontId="2" fillId="0" borderId="0" xfId="1" applyAlignment="1">
      <alignment wrapText="1"/>
    </xf>
    <xf numFmtId="165" fontId="14" fillId="0" borderId="29" xfId="39" applyNumberFormat="1" applyFont="1" applyBorder="1" applyAlignment="1">
      <alignment horizontal="right" wrapText="1"/>
    </xf>
    <xf numFmtId="9" fontId="56" fillId="0" borderId="29" xfId="39" applyNumberFormat="1" applyFont="1" applyBorder="1" applyAlignment="1">
      <alignment horizontal="right" wrapText="1"/>
    </xf>
    <xf numFmtId="165" fontId="39" fillId="0" borderId="26" xfId="39" applyNumberFormat="1" applyFont="1" applyBorder="1" applyAlignment="1">
      <alignment horizontal="right" wrapText="1"/>
    </xf>
    <xf numFmtId="9" fontId="39" fillId="0" borderId="29" xfId="43" applyFont="1" applyBorder="1" applyAlignment="1">
      <alignment horizontal="right" wrapText="1"/>
    </xf>
    <xf numFmtId="165" fontId="39" fillId="4" borderId="26" xfId="39" applyNumberFormat="1" applyFont="1" applyFill="1" applyBorder="1" applyAlignment="1">
      <alignment horizontal="right" wrapText="1"/>
    </xf>
    <xf numFmtId="165" fontId="39" fillId="4" borderId="29" xfId="39" applyNumberFormat="1" applyFont="1" applyFill="1" applyBorder="1" applyAlignment="1">
      <alignment horizontal="right" wrapText="1"/>
    </xf>
    <xf numFmtId="9" fontId="39" fillId="4" borderId="29" xfId="43" applyFont="1" applyFill="1" applyBorder="1" applyAlignment="1">
      <alignment horizontal="right" wrapText="1"/>
    </xf>
    <xf numFmtId="165" fontId="56" fillId="0" borderId="14" xfId="39" applyNumberFormat="1" applyFont="1" applyBorder="1" applyAlignment="1">
      <alignment horizontal="right" wrapText="1"/>
    </xf>
    <xf numFmtId="165" fontId="56" fillId="0" borderId="14" xfId="39" applyNumberFormat="1" applyFont="1" applyFill="1" applyBorder="1" applyAlignment="1">
      <alignment horizontal="right" wrapText="1"/>
    </xf>
    <xf numFmtId="9" fontId="56" fillId="0" borderId="14" xfId="39" applyNumberFormat="1" applyFont="1" applyBorder="1" applyAlignment="1">
      <alignment horizontal="right" wrapText="1"/>
    </xf>
    <xf numFmtId="165" fontId="39" fillId="0" borderId="14" xfId="39" applyNumberFormat="1" applyFont="1" applyBorder="1" applyAlignment="1">
      <alignment horizontal="right" wrapText="1"/>
    </xf>
    <xf numFmtId="9" fontId="39" fillId="0" borderId="14" xfId="43" applyFont="1" applyBorder="1" applyAlignment="1">
      <alignment horizontal="right" wrapText="1"/>
    </xf>
    <xf numFmtId="165" fontId="56" fillId="0" borderId="10" xfId="39" applyNumberFormat="1" applyFont="1" applyBorder="1" applyAlignment="1">
      <alignment horizontal="right" wrapText="1"/>
    </xf>
    <xf numFmtId="165" fontId="56" fillId="0" borderId="10" xfId="39" applyNumberFormat="1" applyFont="1" applyFill="1" applyBorder="1" applyAlignment="1">
      <alignment horizontal="right" wrapText="1"/>
    </xf>
    <xf numFmtId="9" fontId="56" fillId="0" borderId="10" xfId="39" applyNumberFormat="1" applyFont="1" applyBorder="1" applyAlignment="1">
      <alignment horizontal="right" wrapText="1"/>
    </xf>
    <xf numFmtId="165" fontId="14" fillId="4" borderId="10" xfId="39" applyNumberFormat="1" applyFont="1" applyFill="1" applyBorder="1" applyAlignment="1">
      <alignment horizontal="right" wrapText="1"/>
    </xf>
    <xf numFmtId="9" fontId="14" fillId="4" borderId="10" xfId="43" applyFont="1" applyFill="1" applyBorder="1" applyAlignment="1">
      <alignment horizontal="right" wrapText="1"/>
    </xf>
    <xf numFmtId="174" fontId="56" fillId="0" borderId="29" xfId="39" applyNumberFormat="1" applyFont="1" applyBorder="1" applyAlignment="1">
      <alignment horizontal="right" wrapText="1"/>
    </xf>
    <xf numFmtId="175" fontId="56" fillId="0" borderId="29" xfId="39" applyNumberFormat="1" applyFont="1" applyBorder="1" applyAlignment="1">
      <alignment horizontal="right" wrapText="1"/>
    </xf>
    <xf numFmtId="165" fontId="56" fillId="0" borderId="28" xfId="39" applyNumberFormat="1" applyFont="1" applyFill="1" applyBorder="1" applyAlignment="1">
      <alignment horizontal="right" wrapText="1"/>
    </xf>
    <xf numFmtId="9" fontId="56" fillId="0" borderId="28" xfId="39" applyNumberFormat="1" applyFont="1" applyBorder="1" applyAlignment="1">
      <alignment horizontal="right" wrapText="1"/>
    </xf>
    <xf numFmtId="171" fontId="39" fillId="0" borderId="0" xfId="42" applyNumberFormat="1" applyFont="1" applyBorder="1" applyAlignment="1">
      <alignment wrapText="1"/>
    </xf>
    <xf numFmtId="9" fontId="39" fillId="0" borderId="0" xfId="43" applyFont="1" applyBorder="1" applyAlignment="1">
      <alignment wrapText="1"/>
    </xf>
    <xf numFmtId="165" fontId="56" fillId="0" borderId="0" xfId="39" applyNumberFormat="1" applyFont="1" applyBorder="1" applyAlignment="1">
      <alignment horizontal="right" wrapText="1"/>
    </xf>
    <xf numFmtId="165" fontId="56" fillId="0" borderId="0" xfId="39" applyNumberFormat="1" applyFont="1" applyFill="1" applyBorder="1" applyAlignment="1">
      <alignment horizontal="right" wrapText="1"/>
    </xf>
    <xf numFmtId="9" fontId="56" fillId="0" borderId="0" xfId="39" applyNumberFormat="1" applyFont="1" applyBorder="1" applyAlignment="1">
      <alignment horizontal="right" wrapText="1"/>
    </xf>
    <xf numFmtId="9" fontId="39" fillId="0" borderId="10" xfId="43" applyFont="1" applyBorder="1" applyAlignment="1">
      <alignment horizontal="right" wrapText="1"/>
    </xf>
    <xf numFmtId="165" fontId="56" fillId="0" borderId="24" xfId="39" applyNumberFormat="1" applyFont="1" applyFill="1" applyBorder="1" applyAlignment="1">
      <alignment horizontal="right" wrapText="1"/>
    </xf>
    <xf numFmtId="9" fontId="56" fillId="0" borderId="24" xfId="39" applyNumberFormat="1" applyFont="1" applyBorder="1" applyAlignment="1">
      <alignment horizontal="right" wrapText="1"/>
    </xf>
    <xf numFmtId="9" fontId="39" fillId="0" borderId="24" xfId="43" applyFont="1" applyBorder="1" applyAlignment="1">
      <alignment horizontal="right" wrapText="1"/>
    </xf>
    <xf numFmtId="165" fontId="56" fillId="0" borderId="26" xfId="39" applyNumberFormat="1" applyFont="1" applyFill="1" applyBorder="1" applyAlignment="1">
      <alignment horizontal="right" wrapText="1"/>
    </xf>
    <xf numFmtId="171" fontId="42" fillId="4" borderId="0" xfId="42" applyNumberFormat="1" applyFont="1" applyFill="1" applyAlignment="1">
      <alignment horizontal="right" wrapText="1"/>
    </xf>
    <xf numFmtId="165" fontId="56" fillId="0" borderId="26" xfId="39" applyNumberFormat="1" applyFont="1" applyBorder="1" applyAlignment="1">
      <alignment horizontal="right" wrapText="1"/>
    </xf>
    <xf numFmtId="165" fontId="39" fillId="4" borderId="26" xfId="42" applyNumberFormat="1" applyFont="1" applyFill="1" applyBorder="1" applyAlignment="1">
      <alignment horizontal="right" wrapText="1"/>
    </xf>
    <xf numFmtId="165" fontId="39" fillId="4" borderId="26" xfId="43" applyNumberFormat="1" applyFont="1" applyFill="1" applyBorder="1" applyAlignment="1">
      <alignment horizontal="right" wrapText="1"/>
    </xf>
    <xf numFmtId="165" fontId="56" fillId="0" borderId="9" xfId="39" applyNumberFormat="1" applyFont="1" applyBorder="1" applyAlignment="1">
      <alignment horizontal="right" wrapText="1"/>
    </xf>
    <xf numFmtId="165" fontId="39" fillId="4" borderId="0" xfId="42" applyNumberFormat="1" applyFont="1" applyFill="1" applyBorder="1" applyAlignment="1">
      <alignment horizontal="right" wrapText="1"/>
    </xf>
    <xf numFmtId="165" fontId="39" fillId="4" borderId="0" xfId="43" applyNumberFormat="1" applyFont="1" applyFill="1" applyBorder="1" applyAlignment="1">
      <alignment horizontal="right" wrapText="1"/>
    </xf>
    <xf numFmtId="165" fontId="39" fillId="4" borderId="10" xfId="42" applyNumberFormat="1" applyFont="1" applyFill="1" applyBorder="1" applyAlignment="1">
      <alignment horizontal="right" wrapText="1"/>
    </xf>
    <xf numFmtId="165" fontId="39" fillId="4" borderId="10" xfId="43" applyNumberFormat="1" applyFont="1" applyFill="1" applyBorder="1" applyAlignment="1">
      <alignment horizontal="right" wrapText="1"/>
    </xf>
    <xf numFmtId="165" fontId="56" fillId="0" borderId="27" xfId="39" applyNumberFormat="1" applyFont="1" applyBorder="1" applyAlignment="1">
      <alignment horizontal="right" wrapText="1"/>
    </xf>
    <xf numFmtId="165" fontId="39" fillId="4" borderId="24" xfId="42" applyNumberFormat="1" applyFont="1" applyFill="1" applyBorder="1" applyAlignment="1">
      <alignment horizontal="right" wrapText="1"/>
    </xf>
    <xf numFmtId="165" fontId="39" fillId="4" borderId="24" xfId="43" applyNumberFormat="1" applyFont="1" applyFill="1" applyBorder="1" applyAlignment="1">
      <alignment horizontal="right" wrapText="1"/>
    </xf>
    <xf numFmtId="165" fontId="49" fillId="0" borderId="0" xfId="39" applyNumberFormat="1" applyFont="1" applyAlignment="1">
      <alignment wrapText="1"/>
    </xf>
    <xf numFmtId="165" fontId="39" fillId="4" borderId="28" xfId="39" applyNumberFormat="1" applyFont="1" applyFill="1" applyBorder="1" applyAlignment="1">
      <alignment horizontal="right" wrapText="1"/>
    </xf>
    <xf numFmtId="171" fontId="56" fillId="0" borderId="10" xfId="39" applyNumberFormat="1" applyFont="1" applyBorder="1" applyAlignment="1">
      <alignment wrapText="1"/>
    </xf>
    <xf numFmtId="165" fontId="39" fillId="4" borderId="21" xfId="39" applyNumberFormat="1" applyFont="1" applyFill="1" applyBorder="1" applyAlignment="1">
      <alignment horizontal="right" wrapText="1"/>
    </xf>
    <xf numFmtId="165" fontId="49" fillId="0" borderId="0" xfId="39" applyNumberFormat="1" applyFont="1" applyFill="1" applyAlignment="1">
      <alignment wrapText="1"/>
    </xf>
    <xf numFmtId="165" fontId="39" fillId="0" borderId="29" xfId="39" applyNumberFormat="1" applyFont="1" applyFill="1" applyBorder="1" applyAlignment="1">
      <alignment horizontal="right" wrapText="1"/>
    </xf>
    <xf numFmtId="171" fontId="56" fillId="0" borderId="24" xfId="39" applyNumberFormat="1" applyFont="1" applyBorder="1" applyAlignment="1">
      <alignment wrapText="1"/>
    </xf>
    <xf numFmtId="165" fontId="39" fillId="4" borderId="24" xfId="39" applyNumberFormat="1" applyFont="1" applyFill="1" applyBorder="1" applyAlignment="1">
      <alignment horizontal="right" wrapText="1"/>
    </xf>
    <xf numFmtId="165" fontId="56" fillId="0" borderId="13" xfId="39" applyNumberFormat="1" applyFont="1" applyFill="1" applyBorder="1" applyAlignment="1">
      <alignment horizontal="right" wrapText="1"/>
    </xf>
    <xf numFmtId="165" fontId="39" fillId="0" borderId="13" xfId="39" applyNumberFormat="1" applyFont="1" applyBorder="1" applyAlignment="1">
      <alignment horizontal="right" wrapText="1"/>
    </xf>
    <xf numFmtId="165" fontId="56" fillId="0" borderId="30" xfId="39" applyNumberFormat="1" applyFont="1" applyFill="1" applyBorder="1" applyAlignment="1">
      <alignment horizontal="right" wrapText="1"/>
    </xf>
    <xf numFmtId="165" fontId="56" fillId="0" borderId="1" xfId="39" applyNumberFormat="1" applyFont="1" applyFill="1" applyBorder="1" applyAlignment="1">
      <alignment horizontal="right" wrapText="1"/>
    </xf>
    <xf numFmtId="2" fontId="8" fillId="0" borderId="20" xfId="40" applyNumberFormat="1" applyFont="1" applyFill="1" applyBorder="1" applyAlignment="1">
      <alignment horizontal="right" wrapText="1"/>
    </xf>
    <xf numFmtId="2" fontId="8" fillId="0" borderId="23" xfId="40" applyNumberFormat="1" applyFont="1" applyFill="1" applyBorder="1" applyAlignment="1">
      <alignment horizontal="right" wrapText="1"/>
    </xf>
    <xf numFmtId="0" fontId="0" fillId="0" borderId="0" xfId="0" applyAlignment="1">
      <alignment horizontal="right" wrapText="1"/>
    </xf>
    <xf numFmtId="171" fontId="56" fillId="0" borderId="16" xfId="12" applyNumberFormat="1" applyFont="1" applyFill="1" applyBorder="1" applyAlignment="1">
      <alignment horizontal="right" wrapText="1"/>
    </xf>
    <xf numFmtId="171" fontId="56" fillId="0" borderId="13" xfId="12" applyNumberFormat="1" applyFont="1" applyFill="1" applyBorder="1" applyAlignment="1">
      <alignment horizontal="right" wrapText="1"/>
    </xf>
    <xf numFmtId="171" fontId="56" fillId="0" borderId="20" xfId="12" applyNumberFormat="1" applyFont="1" applyFill="1" applyBorder="1" applyAlignment="1">
      <alignment horizontal="right" wrapText="1"/>
    </xf>
    <xf numFmtId="171" fontId="56" fillId="0" borderId="21" xfId="12" applyNumberFormat="1" applyFont="1" applyFill="1" applyBorder="1" applyAlignment="1">
      <alignment horizontal="right" wrapText="1"/>
    </xf>
    <xf numFmtId="176" fontId="56" fillId="0" borderId="29" xfId="39" applyNumberFormat="1" applyFont="1" applyFill="1" applyBorder="1" applyAlignment="1">
      <alignment horizontal="right" wrapText="1"/>
    </xf>
    <xf numFmtId="2" fontId="47" fillId="0" borderId="0" xfId="0" applyNumberFormat="1" applyFont="1" applyBorder="1" applyAlignment="1">
      <alignment wrapText="1"/>
    </xf>
    <xf numFmtId="176" fontId="39" fillId="0" borderId="29" xfId="39" applyNumberFormat="1" applyFont="1" applyBorder="1" applyAlignment="1">
      <alignment horizontal="right" wrapText="1"/>
    </xf>
    <xf numFmtId="176" fontId="56" fillId="0" borderId="28" xfId="39" applyNumberFormat="1" applyFont="1" applyFill="1" applyBorder="1" applyAlignment="1">
      <alignment horizontal="right" wrapText="1"/>
    </xf>
    <xf numFmtId="176" fontId="39" fillId="0" borderId="28" xfId="39" applyNumberFormat="1" applyFont="1" applyBorder="1" applyAlignment="1">
      <alignment horizontal="right" wrapText="1"/>
    </xf>
    <xf numFmtId="176" fontId="56" fillId="0" borderId="10" xfId="39" applyNumberFormat="1" applyFont="1" applyFill="1" applyBorder="1" applyAlignment="1">
      <alignment horizontal="right" wrapText="1"/>
    </xf>
    <xf numFmtId="176" fontId="39" fillId="0" borderId="10" xfId="39" applyNumberFormat="1" applyFont="1" applyBorder="1" applyAlignment="1">
      <alignment horizontal="right" wrapText="1"/>
    </xf>
    <xf numFmtId="176" fontId="56" fillId="0" borderId="14" xfId="39" applyNumberFormat="1" applyFont="1" applyFill="1" applyBorder="1" applyAlignment="1">
      <alignment horizontal="right" wrapText="1"/>
    </xf>
    <xf numFmtId="176" fontId="56" fillId="0" borderId="0" xfId="39" applyNumberFormat="1" applyFont="1" applyFill="1" applyBorder="1" applyAlignment="1">
      <alignment horizontal="right" wrapText="1"/>
    </xf>
    <xf numFmtId="176" fontId="56" fillId="0" borderId="47" xfId="39" applyNumberFormat="1" applyFont="1" applyFill="1" applyBorder="1" applyAlignment="1">
      <alignment horizontal="right" wrapText="1"/>
    </xf>
    <xf numFmtId="176" fontId="39" fillId="0" borderId="14" xfId="39" applyNumberFormat="1" applyFont="1" applyBorder="1" applyAlignment="1">
      <alignment horizontal="right" wrapText="1"/>
    </xf>
    <xf numFmtId="176" fontId="39" fillId="0" borderId="0" xfId="39" applyNumberFormat="1" applyFont="1" applyBorder="1" applyAlignment="1">
      <alignment horizontal="right" wrapText="1"/>
    </xf>
    <xf numFmtId="176" fontId="39" fillId="0" borderId="47" xfId="39" applyNumberFormat="1" applyFont="1" applyBorder="1" applyAlignment="1">
      <alignment horizontal="right" wrapText="1"/>
    </xf>
    <xf numFmtId="176" fontId="56" fillId="0" borderId="26" xfId="39" applyNumberFormat="1" applyFont="1" applyFill="1" applyBorder="1" applyAlignment="1">
      <alignment horizontal="right" wrapText="1"/>
    </xf>
    <xf numFmtId="176" fontId="39" fillId="0" borderId="26" xfId="39" applyNumberFormat="1" applyFont="1" applyBorder="1" applyAlignment="1">
      <alignment horizontal="right" wrapText="1"/>
    </xf>
    <xf numFmtId="176" fontId="56" fillId="0" borderId="50" xfId="39" applyNumberFormat="1" applyFont="1" applyFill="1" applyBorder="1" applyAlignment="1">
      <alignment horizontal="right" wrapText="1"/>
    </xf>
    <xf numFmtId="176" fontId="39" fillId="0" borderId="50" xfId="39" applyNumberFormat="1" applyFont="1" applyBorder="1" applyAlignment="1">
      <alignment horizontal="right" wrapText="1"/>
    </xf>
    <xf numFmtId="176" fontId="56" fillId="0" borderId="30" xfId="39" applyNumberFormat="1" applyFont="1" applyFill="1" applyBorder="1" applyAlignment="1">
      <alignment horizontal="right" wrapText="1"/>
    </xf>
    <xf numFmtId="176" fontId="39" fillId="0" borderId="30" xfId="39" applyNumberFormat="1" applyFont="1" applyBorder="1" applyAlignment="1">
      <alignment horizontal="right" wrapText="1"/>
    </xf>
    <xf numFmtId="176" fontId="56" fillId="0" borderId="49" xfId="39" applyNumberFormat="1" applyFont="1" applyFill="1" applyBorder="1" applyAlignment="1">
      <alignment horizontal="right" wrapText="1"/>
    </xf>
    <xf numFmtId="176" fontId="39" fillId="0" borderId="49" xfId="39" applyNumberFormat="1" applyFont="1" applyBorder="1" applyAlignment="1">
      <alignment horizontal="right" wrapText="1"/>
    </xf>
    <xf numFmtId="176" fontId="56" fillId="0" borderId="22" xfId="39" applyNumberFormat="1" applyFont="1" applyFill="1" applyBorder="1" applyAlignment="1">
      <alignment horizontal="right" wrapText="1"/>
    </xf>
    <xf numFmtId="176" fontId="39" fillId="0" borderId="22" xfId="39" applyNumberFormat="1" applyFont="1" applyBorder="1" applyAlignment="1">
      <alignment horizontal="right" wrapText="1"/>
    </xf>
    <xf numFmtId="176" fontId="56" fillId="0" borderId="24" xfId="39" applyNumberFormat="1" applyFont="1" applyFill="1" applyBorder="1" applyAlignment="1">
      <alignment horizontal="right" wrapText="1"/>
    </xf>
    <xf numFmtId="176" fontId="39" fillId="0" borderId="24" xfId="39" applyNumberFormat="1" applyFont="1" applyBorder="1" applyAlignment="1">
      <alignment horizontal="right" wrapText="1"/>
    </xf>
    <xf numFmtId="176" fontId="8" fillId="0" borderId="29" xfId="39" applyNumberFormat="1" applyFont="1" applyFill="1" applyBorder="1" applyAlignment="1">
      <alignment horizontal="right" wrapText="1"/>
    </xf>
    <xf numFmtId="176" fontId="27" fillId="0" borderId="29" xfId="39" applyNumberFormat="1" applyFont="1" applyBorder="1" applyAlignment="1">
      <alignment horizontal="right" wrapText="1"/>
    </xf>
    <xf numFmtId="176" fontId="8" fillId="0" borderId="14" xfId="39" applyNumberFormat="1" applyFont="1" applyFill="1" applyBorder="1" applyAlignment="1">
      <alignment horizontal="right" wrapText="1"/>
    </xf>
    <xf numFmtId="176" fontId="27" fillId="0" borderId="14" xfId="39" applyNumberFormat="1" applyFont="1" applyBorder="1" applyAlignment="1">
      <alignment horizontal="right" wrapText="1"/>
    </xf>
    <xf numFmtId="176" fontId="8" fillId="0" borderId="10" xfId="39" applyNumberFormat="1" applyFont="1" applyFill="1" applyBorder="1" applyAlignment="1">
      <alignment horizontal="right" wrapText="1"/>
    </xf>
    <xf numFmtId="176" fontId="27" fillId="0" borderId="10" xfId="39" applyNumberFormat="1" applyFont="1" applyBorder="1" applyAlignment="1">
      <alignment horizontal="right" wrapText="1"/>
    </xf>
    <xf numFmtId="171" fontId="8" fillId="0" borderId="20" xfId="42" applyNumberFormat="1" applyFont="1" applyFill="1" applyBorder="1" applyAlignment="1">
      <alignment horizontal="right" wrapText="1"/>
    </xf>
    <xf numFmtId="2" fontId="47" fillId="0" borderId="0" xfId="0" applyNumberFormat="1" applyFont="1" applyBorder="1" applyAlignment="1">
      <alignment horizontal="right"/>
    </xf>
    <xf numFmtId="171" fontId="27" fillId="0" borderId="20" xfId="42" applyNumberFormat="1" applyFont="1" applyFill="1" applyBorder="1" applyAlignment="1">
      <alignment horizontal="right" wrapText="1"/>
    </xf>
    <xf numFmtId="165" fontId="8" fillId="0" borderId="19" xfId="44" applyNumberFormat="1" applyFont="1" applyFill="1" applyBorder="1" applyAlignment="1">
      <alignment horizontal="right" wrapText="1"/>
    </xf>
    <xf numFmtId="165" fontId="27" fillId="0" borderId="19" xfId="44" applyNumberFormat="1" applyFont="1" applyFill="1" applyBorder="1" applyAlignment="1">
      <alignment horizontal="right" wrapText="1"/>
    </xf>
    <xf numFmtId="176" fontId="8" fillId="0" borderId="20" xfId="12" applyNumberFormat="1" applyFont="1" applyFill="1" applyBorder="1" applyAlignment="1">
      <alignment horizontal="right" wrapText="1"/>
    </xf>
    <xf numFmtId="171" fontId="8" fillId="0" borderId="0" xfId="42" applyNumberFormat="1" applyFont="1" applyFill="1" applyBorder="1" applyAlignment="1">
      <alignment horizontal="right" wrapText="1"/>
    </xf>
    <xf numFmtId="171" fontId="8" fillId="0" borderId="31" xfId="42" applyNumberFormat="1" applyFont="1" applyFill="1" applyBorder="1" applyAlignment="1">
      <alignment horizontal="right" wrapText="1"/>
    </xf>
    <xf numFmtId="171" fontId="27" fillId="0" borderId="0" xfId="42" applyNumberFormat="1" applyFont="1" applyFill="1" applyBorder="1" applyAlignment="1">
      <alignment horizontal="right" wrapText="1"/>
    </xf>
    <xf numFmtId="171" fontId="27" fillId="0" borderId="31" xfId="42" applyNumberFormat="1" applyFont="1" applyFill="1" applyBorder="1" applyAlignment="1">
      <alignment horizontal="right" wrapText="1"/>
    </xf>
    <xf numFmtId="171" fontId="8" fillId="0" borderId="10" xfId="42" applyNumberFormat="1" applyFont="1" applyFill="1" applyBorder="1" applyAlignment="1">
      <alignment horizontal="right" wrapText="1"/>
    </xf>
    <xf numFmtId="171" fontId="8" fillId="0" borderId="21" xfId="42" applyNumberFormat="1" applyFont="1" applyFill="1" applyBorder="1" applyAlignment="1">
      <alignment horizontal="right" wrapText="1"/>
    </xf>
    <xf numFmtId="171" fontId="27" fillId="0" borderId="10" xfId="42" applyNumberFormat="1" applyFont="1" applyFill="1" applyBorder="1" applyAlignment="1">
      <alignment horizontal="right" wrapText="1"/>
    </xf>
    <xf numFmtId="171" fontId="27" fillId="0" borderId="21" xfId="42" applyNumberFormat="1" applyFont="1" applyFill="1" applyBorder="1" applyAlignment="1">
      <alignment horizontal="right" wrapText="1"/>
    </xf>
    <xf numFmtId="165" fontId="71" fillId="0" borderId="22" xfId="47" applyNumberFormat="1" applyFont="1" applyFill="1" applyBorder="1" applyAlignment="1">
      <alignment horizontal="right" wrapText="1"/>
    </xf>
    <xf numFmtId="165" fontId="68" fillId="7" borderId="22" xfId="47" applyNumberFormat="1" applyFont="1" applyFill="1" applyBorder="1" applyAlignment="1">
      <alignment horizontal="right" vertical="center" wrapText="1" indent="1"/>
    </xf>
    <xf numFmtId="165" fontId="68" fillId="7" borderId="0" xfId="47" applyNumberFormat="1" applyFont="1" applyFill="1" applyBorder="1" applyAlignment="1">
      <alignment horizontal="right" vertical="center" wrapText="1" indent="1"/>
    </xf>
    <xf numFmtId="3" fontId="35" fillId="0" borderId="1" xfId="38" applyNumberFormat="1" applyFont="1" applyFill="1" applyAlignment="1">
      <alignment horizontal="right" wrapText="1"/>
    </xf>
    <xf numFmtId="3" fontId="68" fillId="0" borderId="0" xfId="47" applyNumberFormat="1" applyFont="1" applyFill="1" applyBorder="1" applyAlignment="1">
      <alignment horizontal="right" wrapText="1"/>
    </xf>
    <xf numFmtId="3" fontId="68" fillId="0" borderId="22" xfId="47" applyNumberFormat="1" applyFont="1" applyFill="1" applyBorder="1" applyAlignment="1">
      <alignment horizontal="right" wrapText="1"/>
    </xf>
    <xf numFmtId="2" fontId="39" fillId="0" borderId="0" xfId="39" applyNumberFormat="1" applyFont="1" applyBorder="1"/>
    <xf numFmtId="0" fontId="7" fillId="0" borderId="0" xfId="45" applyFont="1" applyFill="1" applyBorder="1" applyAlignment="1">
      <alignment vertical="center"/>
    </xf>
    <xf numFmtId="0" fontId="7" fillId="0" borderId="0" xfId="45" applyFont="1" applyFill="1" applyBorder="1" applyAlignment="1">
      <alignment horizontal="center" vertical="center" wrapText="1"/>
    </xf>
    <xf numFmtId="2" fontId="47" fillId="0" borderId="0" xfId="0" applyNumberFormat="1" applyFont="1" applyFill="1" applyBorder="1"/>
    <xf numFmtId="177" fontId="8" fillId="0" borderId="31" xfId="42" applyNumberFormat="1" applyFont="1" applyFill="1" applyBorder="1" applyAlignment="1">
      <alignment horizontal="right" wrapText="1"/>
    </xf>
    <xf numFmtId="0" fontId="7" fillId="0" borderId="0" xfId="47" applyFont="1" applyFill="1" applyBorder="1" applyAlignment="1">
      <alignment horizontal="center" vertical="center" wrapText="1"/>
    </xf>
    <xf numFmtId="2" fontId="85" fillId="0" borderId="0" xfId="0" applyNumberFormat="1" applyFont="1" applyBorder="1"/>
    <xf numFmtId="0" fontId="70" fillId="0" borderId="0" xfId="47" applyFont="1" applyFill="1" applyBorder="1" applyAlignment="1">
      <alignment vertical="center" wrapText="1"/>
    </xf>
    <xf numFmtId="0" fontId="7" fillId="0" borderId="0" xfId="47" applyFont="1" applyFill="1" applyBorder="1" applyAlignment="1">
      <alignment vertical="center" wrapText="1"/>
    </xf>
    <xf numFmtId="0" fontId="7" fillId="0" borderId="3" xfId="47"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56" xfId="47" applyFont="1" applyFill="1" applyBorder="1" applyAlignment="1">
      <alignment horizontal="center" vertical="center" wrapText="1"/>
    </xf>
    <xf numFmtId="165" fontId="68" fillId="8" borderId="0" xfId="47" applyNumberFormat="1" applyFont="1" applyFill="1" applyBorder="1" applyAlignment="1">
      <alignment horizontal="right" wrapText="1"/>
    </xf>
    <xf numFmtId="165" fontId="68" fillId="8" borderId="22" xfId="47" applyNumberFormat="1" applyFont="1" applyFill="1" applyBorder="1" applyAlignment="1">
      <alignment horizontal="right" wrapText="1"/>
    </xf>
    <xf numFmtId="0" fontId="59" fillId="6" borderId="0" xfId="0" applyFont="1" applyFill="1" applyAlignment="1">
      <alignment wrapText="1"/>
    </xf>
    <xf numFmtId="0" fontId="13" fillId="0" borderId="0" xfId="1" applyFont="1" applyFill="1" applyAlignment="1">
      <alignment wrapText="1"/>
    </xf>
    <xf numFmtId="0" fontId="59" fillId="6" borderId="0" xfId="0" applyFont="1" applyFill="1" applyAlignment="1">
      <alignment vertical="center" wrapText="1"/>
    </xf>
    <xf numFmtId="2" fontId="47" fillId="0" borderId="0" xfId="0" applyNumberFormat="1" applyFont="1" applyFill="1" applyBorder="1" applyAlignment="1">
      <alignment vertical="center"/>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26" xfId="0" applyFont="1" applyFill="1" applyBorder="1" applyAlignment="1">
      <alignment vertical="center" wrapText="1"/>
    </xf>
    <xf numFmtId="177" fontId="8" fillId="0" borderId="26" xfId="10" applyNumberFormat="1" applyFont="1" applyFill="1" applyBorder="1">
      <alignment horizontal="right" wrapText="1"/>
    </xf>
    <xf numFmtId="0" fontId="6" fillId="0" borderId="26" xfId="0" applyFont="1" applyFill="1" applyBorder="1" applyAlignment="1">
      <alignment horizontal="left" vertical="center" wrapText="1" indent="2"/>
    </xf>
    <xf numFmtId="0" fontId="3" fillId="0" borderId="26" xfId="0" applyFont="1" applyFill="1" applyBorder="1" applyAlignment="1">
      <alignment vertical="center" wrapText="1"/>
    </xf>
    <xf numFmtId="177" fontId="8" fillId="0" borderId="10" xfId="38" applyNumberFormat="1" applyFont="1" applyFill="1" applyBorder="1" applyAlignment="1">
      <alignment horizontal="right" wrapText="1"/>
    </xf>
    <xf numFmtId="177" fontId="8" fillId="0" borderId="0" xfId="10" applyNumberFormat="1" applyFont="1" applyFill="1" applyBorder="1">
      <alignment horizontal="right" wrapText="1"/>
    </xf>
    <xf numFmtId="0" fontId="3" fillId="0" borderId="26" xfId="9" applyFont="1" applyFill="1" applyBorder="1" applyAlignment="1">
      <alignment vertical="center" wrapText="1"/>
    </xf>
    <xf numFmtId="0" fontId="6" fillId="0" borderId="26" xfId="0" applyFont="1" applyFill="1" applyBorder="1" applyAlignment="1">
      <alignment horizontal="left" vertical="center"/>
    </xf>
    <xf numFmtId="172" fontId="6" fillId="0" borderId="26" xfId="0" applyNumberFormat="1" applyFont="1" applyFill="1" applyBorder="1" applyAlignment="1">
      <alignment horizontal="left" vertical="center" wrapText="1"/>
    </xf>
    <xf numFmtId="0" fontId="6" fillId="0" borderId="14" xfId="38" applyFont="1" applyFill="1" applyBorder="1" applyAlignment="1">
      <alignment vertical="center" wrapText="1"/>
    </xf>
    <xf numFmtId="0" fontId="3" fillId="0" borderId="14" xfId="38" applyFont="1" applyFill="1" applyBorder="1" applyAlignment="1">
      <alignment vertical="center" wrapText="1"/>
    </xf>
    <xf numFmtId="177" fontId="8" fillId="0" borderId="14" xfId="38" applyNumberFormat="1" applyFont="1" applyFill="1" applyBorder="1" applyAlignment="1">
      <alignment horizontal="right" wrapText="1"/>
    </xf>
    <xf numFmtId="177" fontId="8" fillId="0" borderId="0" xfId="38" applyNumberFormat="1" applyFont="1" applyFill="1" applyBorder="1" applyAlignment="1">
      <alignment horizontal="right" wrapText="1"/>
    </xf>
    <xf numFmtId="0" fontId="6" fillId="0" borderId="24" xfId="38" applyFont="1" applyFill="1" applyBorder="1" applyAlignment="1">
      <alignment vertical="center" wrapText="1"/>
    </xf>
    <xf numFmtId="0" fontId="3" fillId="0" borderId="24" xfId="38" applyFont="1" applyFill="1" applyBorder="1" applyAlignment="1">
      <alignment vertical="center" wrapText="1"/>
    </xf>
    <xf numFmtId="177" fontId="8" fillId="0" borderId="24" xfId="38" applyNumberFormat="1" applyFont="1" applyFill="1" applyBorder="1" applyAlignment="1">
      <alignment horizontal="right" wrapText="1"/>
    </xf>
    <xf numFmtId="0" fontId="6" fillId="0" borderId="25" xfId="0" applyFont="1" applyFill="1" applyBorder="1" applyAlignment="1">
      <alignment vertical="center" wrapText="1"/>
    </xf>
    <xf numFmtId="177" fontId="8" fillId="0" borderId="25" xfId="10" applyNumberFormat="1" applyFont="1" applyFill="1" applyBorder="1">
      <alignment horizontal="right" wrapText="1"/>
    </xf>
    <xf numFmtId="0" fontId="26" fillId="0" borderId="0" xfId="1" applyFont="1" applyFill="1" applyBorder="1"/>
    <xf numFmtId="171" fontId="8" fillId="0" borderId="0" xfId="12" applyNumberFormat="1" applyFont="1" applyFill="1" applyBorder="1" applyAlignment="1">
      <alignment horizontal="right" vertical="center" wrapText="1"/>
    </xf>
    <xf numFmtId="171" fontId="6" fillId="0" borderId="0" xfId="12" applyNumberFormat="1" applyFont="1" applyFill="1" applyBorder="1" applyAlignment="1">
      <alignment horizontal="right" vertical="center" wrapText="1"/>
    </xf>
    <xf numFmtId="0" fontId="6" fillId="0" borderId="0" xfId="1" applyFont="1" applyFill="1"/>
    <xf numFmtId="0" fontId="13" fillId="0" borderId="0" xfId="1" applyFont="1" applyFill="1"/>
    <xf numFmtId="0" fontId="13" fillId="0" borderId="0" xfId="1" applyFont="1" applyFill="1" applyAlignment="1">
      <alignment vertical="top" wrapText="1"/>
    </xf>
    <xf numFmtId="0" fontId="59" fillId="0" borderId="0" xfId="0" applyFont="1" applyFill="1" applyAlignment="1">
      <alignment vertical="top" wrapText="1"/>
    </xf>
    <xf numFmtId="0" fontId="64" fillId="0" borderId="0" xfId="1" applyFont="1" applyFill="1" applyAlignment="1">
      <alignment horizontal="right" vertical="top"/>
    </xf>
    <xf numFmtId="0" fontId="45" fillId="4" borderId="0" xfId="0" applyFont="1" applyFill="1" applyAlignment="1">
      <alignment horizontal="left" vertical="top" wrapText="1"/>
    </xf>
    <xf numFmtId="0" fontId="27" fillId="4" borderId="0" xfId="0" applyFont="1" applyFill="1" applyAlignment="1">
      <alignment horizontal="left" wrapText="1"/>
    </xf>
    <xf numFmtId="0" fontId="27" fillId="0" borderId="0" xfId="0" applyFont="1" applyFill="1" applyAlignment="1">
      <alignment horizontal="left" wrapText="1"/>
    </xf>
    <xf numFmtId="0" fontId="27" fillId="4" borderId="0" xfId="0" applyFont="1" applyFill="1" applyAlignment="1">
      <alignment horizontal="left" vertical="top" wrapText="1"/>
    </xf>
    <xf numFmtId="0" fontId="27" fillId="4" borderId="0" xfId="0" applyFont="1" applyFill="1" applyAlignment="1">
      <alignment vertical="top" wrapText="1"/>
    </xf>
    <xf numFmtId="0" fontId="28" fillId="0" borderId="0" xfId="1" applyFont="1" applyBorder="1" applyAlignment="1">
      <alignment vertical="top" wrapText="1"/>
    </xf>
    <xf numFmtId="0" fontId="13" fillId="4" borderId="0" xfId="28" applyFont="1" applyFill="1" applyAlignment="1">
      <alignment horizontal="left" vertical="top" wrapText="1"/>
    </xf>
    <xf numFmtId="0" fontId="28" fillId="0" borderId="0" xfId="0" applyFont="1" applyAlignment="1">
      <alignment horizontal="center"/>
    </xf>
    <xf numFmtId="0" fontId="6" fillId="4" borderId="0" xfId="39" applyFont="1" applyFill="1" applyBorder="1" applyAlignment="1">
      <alignment vertical="top" wrapText="1"/>
    </xf>
    <xf numFmtId="0" fontId="53" fillId="4" borderId="0" xfId="0" applyFont="1" applyFill="1" applyAlignment="1">
      <alignment vertical="top" wrapText="1"/>
    </xf>
    <xf numFmtId="0" fontId="26" fillId="0" borderId="0" xfId="0" applyFont="1" applyAlignment="1">
      <alignment horizontal="left" vertical="center"/>
    </xf>
    <xf numFmtId="0" fontId="27" fillId="4" borderId="0" xfId="39" applyFont="1" applyFill="1" applyBorder="1" applyAlignment="1">
      <alignment horizontal="left" wrapText="1"/>
    </xf>
    <xf numFmtId="0" fontId="50" fillId="4" borderId="0" xfId="39" applyFont="1" applyFill="1" applyBorder="1" applyAlignment="1">
      <alignment horizontal="left" wrapText="1"/>
    </xf>
    <xf numFmtId="0" fontId="39" fillId="0" borderId="0" xfId="39" applyFont="1" applyAlignment="1">
      <alignment horizontal="left" vertical="top" wrapText="1"/>
    </xf>
    <xf numFmtId="0" fontId="8" fillId="0" borderId="0" xfId="39" applyFont="1" applyBorder="1" applyAlignment="1">
      <alignment horizontal="center"/>
    </xf>
    <xf numFmtId="0" fontId="27" fillId="0" borderId="0" xfId="39" applyFont="1" applyBorder="1" applyAlignment="1">
      <alignment horizontal="center"/>
    </xf>
    <xf numFmtId="0" fontId="8" fillId="0" borderId="0" xfId="39" applyFont="1" applyBorder="1" applyAlignment="1">
      <alignment horizontal="center" vertical="center"/>
    </xf>
    <xf numFmtId="0" fontId="27" fillId="0" borderId="0" xfId="39" applyFont="1" applyBorder="1" applyAlignment="1">
      <alignment horizontal="center" vertical="center"/>
    </xf>
    <xf numFmtId="17" fontId="27" fillId="0" borderId="0" xfId="39" quotePrefix="1" applyNumberFormat="1" applyFont="1" applyBorder="1" applyAlignment="1">
      <alignment horizontal="center" vertical="center"/>
    </xf>
    <xf numFmtId="0" fontId="27" fillId="0" borderId="0" xfId="39" applyFont="1" applyAlignment="1">
      <alignment horizontal="left" wrapText="1"/>
    </xf>
    <xf numFmtId="0" fontId="13" fillId="4" borderId="0" xfId="28" applyFont="1" applyFill="1" applyAlignment="1">
      <alignment horizontal="left" wrapText="1"/>
    </xf>
    <xf numFmtId="1" fontId="8" fillId="0" borderId="0" xfId="11" quotePrefix="1"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2" fontId="8" fillId="0" borderId="0" xfId="11" applyNumberFormat="1" applyFont="1" applyFill="1" applyBorder="1" applyAlignment="1">
      <alignment horizontal="right" wrapText="1"/>
    </xf>
    <xf numFmtId="0" fontId="26" fillId="0" borderId="0" xfId="28" applyFont="1" applyFill="1" applyAlignment="1">
      <alignment horizontal="left" vertical="top" wrapText="1"/>
    </xf>
    <xf numFmtId="0" fontId="6" fillId="0" borderId="0" xfId="39" applyFont="1" applyAlignment="1">
      <alignment horizontal="left" wrapText="1"/>
    </xf>
    <xf numFmtId="1" fontId="27" fillId="0" borderId="0" xfId="11" quotePrefix="1" applyNumberFormat="1" applyFont="1" applyBorder="1" applyAlignment="1">
      <alignment horizontal="center" vertical="center" wrapText="1"/>
    </xf>
    <xf numFmtId="0" fontId="0" fillId="0" borderId="0" xfId="0" applyFont="1" applyAlignment="1">
      <alignment horizontal="center" vertical="center" wrapText="1"/>
    </xf>
    <xf numFmtId="0" fontId="54" fillId="4" borderId="0" xfId="28" applyFont="1" applyFill="1" applyAlignment="1">
      <alignment horizontal="left" vertical="top" wrapText="1"/>
    </xf>
    <xf numFmtId="2" fontId="27" fillId="0" borderId="0" xfId="11" applyNumberFormat="1" applyFont="1" applyFill="1" applyBorder="1" applyAlignment="1">
      <alignment horizontal="right" wrapText="1"/>
    </xf>
    <xf numFmtId="2" fontId="27" fillId="0" borderId="9" xfId="11" applyNumberFormat="1" applyFont="1" applyFill="1" applyBorder="1" applyAlignment="1">
      <alignment horizontal="center" vertical="top" wrapText="1"/>
    </xf>
    <xf numFmtId="0" fontId="26" fillId="4" borderId="0" xfId="28" applyFont="1" applyFill="1" applyAlignment="1">
      <alignment horizontal="left" vertical="top" wrapText="1"/>
    </xf>
    <xf numFmtId="2" fontId="8" fillId="0" borderId="9" xfId="11" applyNumberFormat="1" applyFont="1" applyFill="1" applyBorder="1" applyAlignment="1">
      <alignment horizontal="center" vertical="top" wrapText="1"/>
    </xf>
    <xf numFmtId="0" fontId="78" fillId="7" borderId="3" xfId="0" applyFont="1" applyFill="1" applyBorder="1" applyAlignment="1">
      <alignment horizontal="center" vertical="center" wrapText="1"/>
    </xf>
    <xf numFmtId="0" fontId="6" fillId="0" borderId="0" xfId="39" applyFont="1" applyAlignment="1">
      <alignment horizontal="left" vertical="top" wrapText="1"/>
    </xf>
    <xf numFmtId="0" fontId="7" fillId="0" borderId="56" xfId="47" applyFont="1" applyFill="1" applyBorder="1" applyAlignment="1">
      <alignment horizontal="center" vertical="center" wrapText="1"/>
    </xf>
    <xf numFmtId="0" fontId="7" fillId="0" borderId="3" xfId="47" applyFont="1" applyFill="1" applyBorder="1" applyAlignment="1">
      <alignment horizontal="center" vertical="center" wrapText="1"/>
    </xf>
    <xf numFmtId="0" fontId="70" fillId="0" borderId="0" xfId="0" applyFont="1" applyFill="1" applyBorder="1" applyAlignment="1">
      <alignment horizontal="center" vertical="center" wrapText="1"/>
    </xf>
    <xf numFmtId="0" fontId="7" fillId="0" borderId="55" xfId="45" applyFont="1" applyFill="1" applyBorder="1" applyAlignment="1">
      <alignment horizontal="center" vertical="center" wrapText="1"/>
    </xf>
    <xf numFmtId="0" fontId="7" fillId="0" borderId="55" xfId="46" applyFont="1" applyFill="1" applyBorder="1" applyAlignment="1">
      <alignment horizontal="center" vertical="center" wrapText="1"/>
    </xf>
    <xf numFmtId="0" fontId="7" fillId="0" borderId="56" xfId="46" applyFont="1" applyFill="1" applyBorder="1" applyAlignment="1">
      <alignment horizontal="center" vertical="center" wrapText="1"/>
    </xf>
    <xf numFmtId="0" fontId="7" fillId="0" borderId="3" xfId="46" applyFont="1" applyFill="1" applyBorder="1" applyAlignment="1">
      <alignment horizontal="center" vertical="center" wrapText="1"/>
    </xf>
    <xf numFmtId="0" fontId="7" fillId="0" borderId="56" xfId="46" applyFont="1" applyFill="1" applyBorder="1" applyAlignment="1">
      <alignment horizontal="center" vertical="top" wrapText="1"/>
    </xf>
    <xf numFmtId="0" fontId="7" fillId="0" borderId="3" xfId="46" applyFont="1" applyFill="1" applyBorder="1" applyAlignment="1">
      <alignment horizontal="center" vertical="top" wrapText="1"/>
    </xf>
    <xf numFmtId="0" fontId="7" fillId="0" borderId="3" xfId="47" applyFont="1" applyFill="1" applyBorder="1" applyAlignment="1">
      <alignment horizontal="center" vertical="center"/>
    </xf>
    <xf numFmtId="0" fontId="7" fillId="0" borderId="0" xfId="47"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0" xfId="47"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58" xfId="11" applyFont="1" applyFill="1" applyBorder="1" applyAlignment="1">
      <alignment horizontal="center" wrapText="1"/>
    </xf>
    <xf numFmtId="0" fontId="3" fillId="0" borderId="10" xfId="2" applyFont="1" applyFill="1" applyBorder="1" applyAlignment="1">
      <alignment horizontal="left" vertical="center" wrapText="1"/>
    </xf>
    <xf numFmtId="0" fontId="3" fillId="0" borderId="12" xfId="6" applyFont="1" applyBorder="1" applyAlignment="1">
      <alignment horizontal="left" vertical="center" wrapText="1"/>
    </xf>
    <xf numFmtId="0" fontId="6" fillId="0" borderId="36" xfId="1" applyFont="1" applyBorder="1" applyAlignment="1">
      <alignment horizontal="left" vertical="center" wrapText="1"/>
    </xf>
    <xf numFmtId="0" fontId="6" fillId="0" borderId="38" xfId="1" applyFont="1" applyBorder="1" applyAlignment="1">
      <alignment horizontal="left" vertical="center" wrapText="1"/>
    </xf>
    <xf numFmtId="0" fontId="6" fillId="0" borderId="37" xfId="1" applyFont="1" applyBorder="1" applyAlignment="1">
      <alignment horizontal="left" vertical="center" wrapText="1" indent="1"/>
    </xf>
    <xf numFmtId="0" fontId="6" fillId="0" borderId="46" xfId="1" applyFont="1" applyBorder="1" applyAlignment="1">
      <alignment horizontal="left" vertical="center" wrapText="1" indent="1"/>
    </xf>
    <xf numFmtId="0" fontId="6" fillId="0" borderId="22" xfId="1" applyFont="1" applyBorder="1" applyAlignment="1">
      <alignment horizontal="left" vertical="center" wrapText="1"/>
    </xf>
    <xf numFmtId="0" fontId="6" fillId="0" borderId="37" xfId="1" applyFont="1" applyBorder="1" applyAlignment="1">
      <alignment horizontal="left" vertical="center" wrapText="1"/>
    </xf>
    <xf numFmtId="0" fontId="6" fillId="0" borderId="14" xfId="1" applyFont="1" applyBorder="1" applyAlignment="1">
      <alignment horizontal="left" vertical="center" wrapText="1"/>
    </xf>
    <xf numFmtId="0" fontId="3" fillId="0" borderId="36" xfId="6" applyFont="1" applyBorder="1" applyAlignment="1">
      <alignment horizontal="left" vertical="center" wrapText="1"/>
    </xf>
    <xf numFmtId="0" fontId="6" fillId="0" borderId="38" xfId="1" applyFont="1" applyFill="1" applyBorder="1" applyAlignment="1">
      <alignment horizontal="left" vertical="top" wrapText="1" indent="1"/>
    </xf>
    <xf numFmtId="0" fontId="6" fillId="0" borderId="40" xfId="1" applyFont="1" applyFill="1" applyBorder="1" applyAlignment="1">
      <alignment horizontal="left" vertical="top" wrapText="1" indent="1"/>
    </xf>
    <xf numFmtId="0" fontId="3" fillId="0" borderId="43" xfId="6" applyFont="1" applyBorder="1" applyAlignment="1">
      <alignment horizontal="left" vertical="center" wrapText="1"/>
    </xf>
    <xf numFmtId="0" fontId="3" fillId="0" borderId="42" xfId="6" applyFont="1" applyBorder="1" applyAlignment="1">
      <alignment horizontal="left" vertical="center" wrapText="1"/>
    </xf>
    <xf numFmtId="0" fontId="3" fillId="0" borderId="38" xfId="6" applyFont="1" applyBorder="1" applyAlignment="1">
      <alignment horizontal="left" vertical="center" wrapText="1"/>
    </xf>
    <xf numFmtId="0" fontId="3" fillId="0" borderId="38" xfId="6" applyFont="1" applyFill="1" applyBorder="1" applyAlignment="1">
      <alignment horizontal="left" vertical="center" wrapText="1"/>
    </xf>
    <xf numFmtId="0" fontId="6" fillId="0" borderId="38" xfId="1" applyFont="1" applyFill="1" applyBorder="1" applyAlignment="1">
      <alignment horizontal="left" vertical="top" wrapText="1"/>
    </xf>
    <xf numFmtId="0" fontId="6" fillId="0" borderId="40" xfId="1" applyFont="1" applyFill="1" applyBorder="1" applyAlignment="1">
      <alignment horizontal="left" vertical="top" wrapText="1"/>
    </xf>
    <xf numFmtId="0" fontId="6" fillId="0" borderId="38" xfId="1" applyFont="1" applyFill="1" applyBorder="1" applyAlignment="1">
      <alignment horizontal="left" vertical="center" wrapText="1"/>
    </xf>
    <xf numFmtId="0" fontId="3" fillId="0" borderId="10" xfId="2" applyFont="1" applyBorder="1" applyAlignment="1">
      <alignment horizontal="left" vertical="center" wrapText="1"/>
    </xf>
    <xf numFmtId="0" fontId="3" fillId="0" borderId="24" xfId="2" applyFont="1" applyBorder="1" applyAlignment="1">
      <alignment horizontal="left" vertical="center" wrapText="1"/>
    </xf>
    <xf numFmtId="0" fontId="8" fillId="0" borderId="0" xfId="4" applyFont="1" applyBorder="1" applyAlignment="1">
      <alignment horizontal="center" wrapText="1"/>
    </xf>
    <xf numFmtId="0" fontId="6" fillId="0" borderId="34" xfId="1" applyFont="1" applyBorder="1" applyAlignment="1">
      <alignment horizontal="left" vertical="center" wrapText="1"/>
    </xf>
    <xf numFmtId="0" fontId="6" fillId="0" borderId="25" xfId="1" applyFont="1" applyBorder="1" applyAlignment="1">
      <alignment horizontal="left" vertical="center" wrapText="1"/>
    </xf>
    <xf numFmtId="0" fontId="3" fillId="0" borderId="39" xfId="6" applyFont="1" applyBorder="1" applyAlignment="1">
      <alignment horizontal="left" vertical="center" wrapText="1"/>
    </xf>
    <xf numFmtId="0" fontId="6" fillId="0" borderId="38" xfId="1" applyFont="1" applyBorder="1" applyAlignment="1">
      <alignment horizontal="left" vertical="center" wrapText="1" indent="1"/>
    </xf>
    <xf numFmtId="0" fontId="6" fillId="0" borderId="40" xfId="1" applyFont="1" applyBorder="1" applyAlignment="1">
      <alignment horizontal="left" vertical="center" wrapText="1" indent="1"/>
    </xf>
    <xf numFmtId="0" fontId="6" fillId="0" borderId="35" xfId="1" applyFont="1" applyBorder="1" applyAlignment="1">
      <alignment horizontal="left" vertical="center" wrapText="1"/>
    </xf>
    <xf numFmtId="0" fontId="3" fillId="0" borderId="45" xfId="2" applyFont="1" applyBorder="1" applyAlignment="1">
      <alignment horizontal="left" vertical="center" wrapText="1"/>
    </xf>
    <xf numFmtId="0" fontId="6" fillId="0" borderId="39" xfId="1" applyFont="1" applyBorder="1" applyAlignment="1">
      <alignment horizontal="left" vertical="center" wrapText="1"/>
    </xf>
    <xf numFmtId="0" fontId="31" fillId="0" borderId="0" xfId="1" applyFont="1" applyFill="1" applyBorder="1" applyAlignment="1">
      <alignment horizontal="left" vertical="top" wrapText="1"/>
    </xf>
    <xf numFmtId="0" fontId="27" fillId="0" borderId="0" xfId="39" applyFont="1" applyFill="1" applyAlignment="1">
      <alignment horizontal="left" wrapText="1"/>
    </xf>
    <xf numFmtId="0" fontId="0" fillId="0" borderId="0" xfId="0" applyFill="1" applyAlignment="1">
      <alignment wrapText="1"/>
    </xf>
    <xf numFmtId="0" fontId="6" fillId="0" borderId="12" xfId="1" applyFont="1" applyBorder="1" applyAlignment="1">
      <alignment horizontal="left" vertical="center" wrapText="1"/>
    </xf>
    <xf numFmtId="0" fontId="6" fillId="0" borderId="9" xfId="1" applyFont="1" applyBorder="1" applyAlignment="1">
      <alignment horizontal="left" vertical="center" wrapText="1"/>
    </xf>
    <xf numFmtId="0" fontId="6" fillId="0" borderId="0" xfId="1" applyFont="1" applyFill="1" applyBorder="1" applyAlignment="1">
      <alignment horizontal="left" vertical="center" wrapText="1"/>
    </xf>
    <xf numFmtId="0" fontId="13" fillId="0" borderId="0" xfId="1" applyFont="1" applyFill="1" applyAlignment="1">
      <alignment vertical="top" wrapText="1"/>
    </xf>
    <xf numFmtId="0" fontId="59" fillId="0" borderId="0" xfId="0" applyFont="1" applyFill="1" applyAlignment="1">
      <alignment vertical="top" wrapText="1"/>
    </xf>
    <xf numFmtId="0" fontId="13" fillId="0" borderId="0" xfId="1" applyFont="1" applyFill="1" applyAlignment="1">
      <alignment wrapText="1"/>
    </xf>
    <xf numFmtId="0" fontId="13" fillId="0" borderId="0" xfId="1" applyFont="1" applyFill="1" applyAlignment="1">
      <alignment horizontal="left" vertical="top" wrapText="1"/>
    </xf>
    <xf numFmtId="0" fontId="13" fillId="0" borderId="0" xfId="1" applyFont="1" applyFill="1" applyAlignment="1">
      <alignment horizontal="left" wrapText="1"/>
    </xf>
    <xf numFmtId="0" fontId="92" fillId="0" borderId="0" xfId="0" applyFont="1" applyFill="1" applyAlignment="1">
      <alignment vertical="top" wrapText="1"/>
    </xf>
    <xf numFmtId="0" fontId="59" fillId="0" borderId="0" xfId="0" applyFont="1" applyFill="1" applyAlignment="1">
      <alignment wrapText="1"/>
    </xf>
    <xf numFmtId="0" fontId="26" fillId="0" borderId="0" xfId="1" applyFont="1" applyFill="1" applyBorder="1" applyAlignment="1">
      <alignment wrapText="1"/>
    </xf>
    <xf numFmtId="0" fontId="8" fillId="0" borderId="0" xfId="11" applyFont="1" applyFill="1" applyBorder="1" applyAlignment="1">
      <alignment horizontal="center" wrapText="1"/>
    </xf>
    <xf numFmtId="0" fontId="6" fillId="0" borderId="0" xfId="11" applyFont="1" applyFill="1" applyBorder="1" applyAlignment="1">
      <alignment horizontal="center" wrapText="1"/>
    </xf>
  </cellXfs>
  <cellStyles count="91">
    <cellStyle name="=C:\WINNT35\SYSTEM32\COMMAND.COM" xfId="8"/>
    <cellStyle name="BOLD BLACK" xfId="9"/>
    <cellStyle name="BOLD BLACK 2" xfId="6"/>
    <cellStyle name="BOLD GREEN" xfId="10"/>
    <cellStyle name="BOLD GREEN 2" xfId="7"/>
    <cellStyle name="Bold TABLE head" xfId="11"/>
    <cellStyle name="Bold TABLE head 2" xfId="4"/>
    <cellStyle name="Comma" xfId="42" builtinId="3"/>
    <cellStyle name="Comma 11" xfId="12"/>
    <cellStyle name="Comma 11 2" xfId="13"/>
    <cellStyle name="Comma 2" xfId="14"/>
    <cellStyle name="Comma 2 2" xfId="15"/>
    <cellStyle name="Comma 2 2 2" xfId="88"/>
    <cellStyle name="Comma 2 3" xfId="87"/>
    <cellStyle name="Comma 3" xfId="16"/>
    <cellStyle name="Comma 3 2" xfId="89"/>
    <cellStyle name="Comma 4" xfId="17"/>
    <cellStyle name="Comma 5" xfId="90"/>
    <cellStyle name="Footnote" xfId="18"/>
    <cellStyle name="Footnote 2" xfId="19"/>
    <cellStyle name="Heading 1 2" xfId="20"/>
    <cellStyle name="Heading 2 2" xfId="21"/>
    <cellStyle name="Normal" xfId="0" builtinId="0"/>
    <cellStyle name="Normal 10 2 2 2" xfId="41"/>
    <cellStyle name="Normal 10 3" xfId="46"/>
    <cellStyle name="Normal 11" xfId="22"/>
    <cellStyle name="Normal 11 2" xfId="23"/>
    <cellStyle name="Normal 2" xfId="24"/>
    <cellStyle name="Normal 2 2" xfId="25"/>
    <cellStyle name="Normal 2 2 2" xfId="26"/>
    <cellStyle name="Normal 2 3" xfId="27"/>
    <cellStyle name="Normal 2 5" xfId="47"/>
    <cellStyle name="Normal 2 5 2 2" xfId="45"/>
    <cellStyle name="Normal 3" xfId="28"/>
    <cellStyle name="Normal 3 2" xfId="29"/>
    <cellStyle name="Normal 3 3" xfId="30"/>
    <cellStyle name="Normal 4" xfId="31"/>
    <cellStyle name="Normal 5" xfId="32"/>
    <cellStyle name="Normal 6" xfId="1"/>
    <cellStyle name="Normal 6 2" xfId="40"/>
    <cellStyle name="Normal 6 2 3" xfId="44"/>
    <cellStyle name="Normal 6 6" xfId="39"/>
    <cellStyle name="Percent" xfId="43" builtinId="5"/>
    <cellStyle name="Percent 2" xfId="33"/>
    <cellStyle name="Percent 3" xfId="34"/>
    <cellStyle name="SAPBorder" xfId="66"/>
    <cellStyle name="SAPDataCell" xfId="35"/>
    <cellStyle name="SAPDataTotalCell" xfId="49"/>
    <cellStyle name="SAPDimensionCell" xfId="48"/>
    <cellStyle name="SAPEditableDataCell" xfId="51"/>
    <cellStyle name="SAPEditableDataTotalCell" xfId="54"/>
    <cellStyle name="SAPEmphasized" xfId="76"/>
    <cellStyle name="SAPEmphasizedEditableDataCell" xfId="78"/>
    <cellStyle name="SAPEmphasizedEditableDataTotalCell" xfId="79"/>
    <cellStyle name="SAPEmphasizedLockedDataCell" xfId="82"/>
    <cellStyle name="SAPEmphasizedLockedDataTotalCell" xfId="83"/>
    <cellStyle name="SAPEmphasizedReadonlyDataCell" xfId="80"/>
    <cellStyle name="SAPEmphasizedReadonlyDataTotalCell" xfId="81"/>
    <cellStyle name="SAPEmphasizedTotal" xfId="77"/>
    <cellStyle name="SAPError" xfId="86"/>
    <cellStyle name="SAPExceptionLevel1" xfId="57"/>
    <cellStyle name="SAPExceptionLevel2" xfId="58"/>
    <cellStyle name="SAPExceptionLevel3" xfId="59"/>
    <cellStyle name="SAPExceptionLevel4" xfId="60"/>
    <cellStyle name="SAPExceptionLevel5" xfId="61"/>
    <cellStyle name="SAPExceptionLevel6" xfId="62"/>
    <cellStyle name="SAPExceptionLevel7" xfId="63"/>
    <cellStyle name="SAPExceptionLevel8" xfId="64"/>
    <cellStyle name="SAPExceptionLevel9" xfId="65"/>
    <cellStyle name="SAPFormula" xfId="85"/>
    <cellStyle name="SAPGroupingFillCell" xfId="50"/>
    <cellStyle name="SAPHierarchyCell" xfId="69"/>
    <cellStyle name="SAPHierarchyCell0" xfId="71"/>
    <cellStyle name="SAPHierarchyCell1" xfId="72"/>
    <cellStyle name="SAPHierarchyCell2" xfId="73"/>
    <cellStyle name="SAPHierarchyCell3" xfId="74"/>
    <cellStyle name="SAPHierarchyCell4" xfId="75"/>
    <cellStyle name="SAPHierarchyOddCell" xfId="70"/>
    <cellStyle name="SAPLockedDataCell" xfId="53"/>
    <cellStyle name="SAPLockedDataTotalCell" xfId="56"/>
    <cellStyle name="SAPMemberCell" xfId="67"/>
    <cellStyle name="SAPMemberTotalCell" xfId="68"/>
    <cellStyle name="SAPMessageText" xfId="84"/>
    <cellStyle name="SAPReadonlyDataCell" xfId="52"/>
    <cellStyle name="SAPReadonlyDataTotalCell" xfId="55"/>
    <cellStyle name="Standard 3" xfId="36"/>
    <cellStyle name="Style 1" xfId="37"/>
    <cellStyle name="Style 1 2" xfId="3"/>
    <cellStyle name="Table head" xfId="5"/>
    <cellStyle name="TOTAL RULE" xfId="38"/>
    <cellStyle name="TOTAL RULE 2" xfId="2"/>
  </cellStyles>
  <dxfs count="0"/>
  <tableStyles count="0" defaultTableStyle="TableStyleMedium2" defaultPivotStyle="PivotStyleLight16"/>
  <colors>
    <mruColors>
      <color rgb="FF00880B"/>
      <color rgb="FF00B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Relationships>
</file>

<file path=xl/drawings/_rels/drawing3.xml.rels><?xml version="1.0" encoding="UTF-8" standalone="yes"?>
<Relationships xmlns="http://schemas.openxmlformats.org/package/2006/relationships"><Relationship Id="rId1" Type="http://schemas.openxmlformats.org/officeDocument/2006/relationships/hyperlink" Target="#Contents"/></Relationships>
</file>

<file path=xl/drawings/_rels/drawing4.xml.rels><?xml version="1.0" encoding="UTF-8" standalone="yes"?>
<Relationships xmlns="http://schemas.openxmlformats.org/package/2006/relationships"><Relationship Id="rId1" Type="http://schemas.openxmlformats.org/officeDocument/2006/relationships/hyperlink" Target="#Contents"/></Relationships>
</file>

<file path=xl/drawings/_rels/drawing5.xml.rels><?xml version="1.0" encoding="UTF-8" standalone="yes"?>
<Relationships xmlns="http://schemas.openxmlformats.org/package/2006/relationships"><Relationship Id="rId1" Type="http://schemas.openxmlformats.org/officeDocument/2006/relationships/hyperlink" Target="#Contents"/></Relationships>
</file>

<file path=xl/drawings/_rels/drawing6.xml.rels><?xml version="1.0" encoding="UTF-8" standalone="yes"?>
<Relationships xmlns="http://schemas.openxmlformats.org/package/2006/relationships"><Relationship Id="rId1" Type="http://schemas.openxmlformats.org/officeDocument/2006/relationships/hyperlink" Target="#Contents"/></Relationships>
</file>

<file path=xl/drawings/_rels/drawing7.xml.rels><?xml version="1.0" encoding="UTF-8" standalone="yes"?>
<Relationships xmlns="http://schemas.openxmlformats.org/package/2006/relationships"><Relationship Id="rId1" Type="http://schemas.openxmlformats.org/officeDocument/2006/relationships/hyperlink" Target="#Contents"/></Relationships>
</file>

<file path=xl/drawings/_rels/drawing8.xml.rels><?xml version="1.0" encoding="UTF-8" standalone="yes"?>
<Relationships xmlns="http://schemas.openxmlformats.org/package/2006/relationships"><Relationship Id="rId1" Type="http://schemas.openxmlformats.org/officeDocument/2006/relationships/hyperlink" Target="#Contents"/></Relationships>
</file>

<file path=xl/drawings/_rels/drawing9.xml.rels><?xml version="1.0" encoding="UTF-8" standalone="yes"?>
<Relationships xmlns="http://schemas.openxmlformats.org/package/2006/relationships"><Relationship Id="rId1" Type="http://schemas.openxmlformats.org/officeDocument/2006/relationships/hyperlink" Target="#Contents"/></Relationships>
</file>

<file path=xl/drawings/_rels/drawing10.xml.rels><?xml version="1.0" encoding="UTF-8" standalone="yes"?>
<Relationships xmlns="http://schemas.openxmlformats.org/package/2006/relationships"><Relationship Id="rId1" Type="http://schemas.openxmlformats.org/officeDocument/2006/relationships/hyperlink" Target="#Contents"/></Relationships>
</file>

<file path=xl/drawings/drawing1.xml><?xml version="1.0" encoding="utf-8"?>
<xdr:wsDr xmlns:xdr="http://schemas.openxmlformats.org/drawingml/2006/spreadsheetDrawing" xmlns:a="http://schemas.openxmlformats.org/drawingml/2006/main">
  <xdr:twoCellAnchor>
    <xdr:from>
      <xdr:col>1</xdr:col>
      <xdr:colOff>47624</xdr:colOff>
      <xdr:row>2</xdr:row>
      <xdr:rowOff>57150</xdr:rowOff>
    </xdr:from>
    <xdr:to>
      <xdr:col>15</xdr:col>
      <xdr:colOff>111125</xdr:colOff>
      <xdr:row>40</xdr:row>
      <xdr:rowOff>9525</xdr:rowOff>
    </xdr:to>
    <xdr:sp macro="" textlink="">
      <xdr:nvSpPr>
        <xdr:cNvPr id="2" name="TextBox 1"/>
        <xdr:cNvSpPr txBox="1"/>
      </xdr:nvSpPr>
      <xdr:spPr>
        <a:xfrm>
          <a:off x="209549" y="457200"/>
          <a:ext cx="8597901" cy="71913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mn-lt"/>
              <a:ea typeface="+mn-ea"/>
              <a:cs typeface="+mn-cs"/>
            </a:rPr>
            <a:t>This document contains certain forward looking statements within the meaning of Section 21E of the US Securities Exchange Act of 1934, as amended, and section 27A of the US Securities Act of 1933, as amended, with respect to the business, strategy, plans and/or results of Bank of Scotland plc together with its subsidiaries (the Group) and its current goals and expectations relating to its future financial condition and performance. Statements that are not historical facts, including statements about the Group's or its directors' and/or management's beliefs and expectations, are forward looking statements. </a:t>
          </a:r>
        </a:p>
        <a:p>
          <a:r>
            <a:rPr lang="en-GB" sz="900">
              <a:solidFill>
                <a:schemeClr val="dk1"/>
              </a:solidFill>
              <a:effectLst/>
              <a:latin typeface="+mn-lt"/>
              <a:ea typeface="+mn-ea"/>
              <a:cs typeface="+mn-cs"/>
            </a:rPr>
            <a:t> </a:t>
          </a:r>
        </a:p>
        <a:p>
          <a:r>
            <a:rPr lang="en-GB" sz="900">
              <a:solidFill>
                <a:schemeClr val="dk1"/>
              </a:solidFill>
              <a:effectLst/>
              <a:latin typeface="+mn-lt"/>
              <a:ea typeface="+mn-ea"/>
              <a:cs typeface="+mn-cs"/>
            </a:rPr>
            <a:t>Words such as ‘believes’, ‘anticipates’, ‘estimates’, ‘expects’, ‘intends’, ‘aims’, ‘potential’, ‘will’, ‘would’, ‘could’, ‘considered’, ‘likely’, ‘estimate’ and variations of these words and similar future or conditional expressions are intended to identify forward looking statements but are not the exclusive means of identifying such statements.</a:t>
          </a:r>
        </a:p>
        <a:p>
          <a:r>
            <a:rPr lang="en-GB" sz="900">
              <a:solidFill>
                <a:schemeClr val="dk1"/>
              </a:solidFill>
              <a:effectLst/>
              <a:latin typeface="+mn-lt"/>
              <a:ea typeface="+mn-ea"/>
              <a:cs typeface="+mn-cs"/>
            </a:rPr>
            <a:t> </a:t>
          </a:r>
        </a:p>
        <a:p>
          <a:r>
            <a:rPr lang="en-GB" sz="900">
              <a:solidFill>
                <a:schemeClr val="dk1"/>
              </a:solidFill>
              <a:effectLst/>
              <a:latin typeface="+mn-lt"/>
              <a:ea typeface="+mn-ea"/>
              <a:cs typeface="+mn-cs"/>
            </a:rPr>
            <a:t>Examples of such forward looking statements include, but are not limited to: projections or expectations of the Group’s future financial position including profit attributable to shareholders, provisions, economic profit,  dividends, capital structure, portfolios, net interest margin, capital ratios, liquidity, risk-weighted assets (RWAs), expenditures or any other financial items or ratios; litigation, regulatory and governmental investigations;  the Group’s future financial performance; the level and extent of future impairments and write-downs; statements of plans, objectives or goals of the Group or its management including in respect of statements about the future business and economic environments in the UK and elsewhere including, but not limited to, future trends in interest rates, foreign exchange rates, credit and equity market levels and demographic developments; statements about competition, regulation,  disposals and consolidation or technological developments in the financial services industry; and statements of assumptions underlying such statements.</a:t>
          </a:r>
        </a:p>
        <a:p>
          <a:r>
            <a:rPr lang="en-GB" sz="900">
              <a:solidFill>
                <a:schemeClr val="dk1"/>
              </a:solidFill>
              <a:effectLst/>
              <a:latin typeface="+mn-lt"/>
              <a:ea typeface="+mn-ea"/>
              <a:cs typeface="+mn-cs"/>
            </a:rPr>
            <a:t> </a:t>
          </a:r>
        </a:p>
        <a:p>
          <a:r>
            <a:rPr lang="en-GB" sz="900">
              <a:solidFill>
                <a:schemeClr val="dk1"/>
              </a:solidFill>
              <a:effectLst/>
              <a:latin typeface="+mn-lt"/>
              <a:ea typeface="+mn-ea"/>
              <a:cs typeface="+mn-cs"/>
            </a:rPr>
            <a:t>By their nature, forward looking statements involve risk and uncertainty because they relate to events and depend upon circumstances that will or may occur in the future.</a:t>
          </a:r>
        </a:p>
        <a:p>
          <a:r>
            <a:rPr lang="en-GB" sz="900">
              <a:solidFill>
                <a:schemeClr val="dk1"/>
              </a:solidFill>
              <a:effectLst/>
              <a:latin typeface="+mn-lt"/>
              <a:ea typeface="+mn-ea"/>
              <a:cs typeface="+mn-cs"/>
            </a:rPr>
            <a:t> </a:t>
          </a:r>
        </a:p>
        <a:p>
          <a:r>
            <a:rPr lang="en-GB" sz="900">
              <a:solidFill>
                <a:schemeClr val="dk1"/>
              </a:solidFill>
              <a:effectLst/>
              <a:latin typeface="+mn-lt"/>
              <a:ea typeface="+mn-ea"/>
              <a:cs typeface="+mn-cs"/>
            </a:rPr>
            <a:t> Factors that could cause actual business, strategy, plans and/or results (including but not limited to the payment of dividends) to differ materially from forward looking statements made by the Group or on its behalf include, but are not limited to: general economic and business conditions in the UK and internationally; market related trends and developments; fluctuations in interest rates, inflation, exchange rates, stock markets and currencies; any impact of the transition from IBORs to alternative reference rates; the ability to access sufficient sources of capital, liquidity and funding when required; changes to the credit ratings of the Group or any of the Group’s immediate or ultimate parent entities (if applicable); the ability to derive cost savings and other benefits including, but without limitation as a result of any acquisitions, disposals and other strategic transactions; the ability to achieve strategic objectives; changing customer behaviour including consumer spending, saving and borrowing habits; changes to borrower or counterparty credit quality; concentration of financial exposure; management and monitoring of conduct risk; instability in the global financial markets, including Eurozone instability, instability as a result of uncertainty surrounding the exit by the UK from the European Union (EU) and as a result of such exit and the potential for other countries to exit the EU or the Eurozone and the impact of any sovereign credit rating downgrade or other sovereign financial issues; political instability including as a result of any UK general election; technological changes and risks to the security of IT and operational infrastructure, systems, data and information resulting from increased threat of cyber and other attacks; natural, pandemic and other disasters, adverse weather and similar contingencies outside the control of the Group or any of the Group’s immediate or ultimate parent entities (if applicable); inadequate or failed internal or external processes or systems; acts of war, other acts of hostility, terrorist acts and responses to those acts, geopolitical, pandemic or other such events; risks relating to climate change; changes in laws, regulations, practices and accounting standards or taxation, including as a result of the exit by the UK from the EU, or a further possible referendum on Scottish independence; changes to regulatory capital or liquidity requirements and similar contingencies outside the control of the Group or any of the Group’s immediate or ultimate parent entities (if applicable); the policies, decisions and actions of governmental or regulatory authorities or courts in the UK, the EU, the US or elsewhere including the implementation and interpretation of key legislation and regulation together with any resulting impact on the future structure of the Group; the ability to attract and retain senior management and other employees and meet its diversity objectives; actions or omissions by the Group's directors, management or employees including industrial action; changes to the Group's post-retirement defined benefit scheme obligations; the extent of any future impairment charges or write-downs caused by, but not limited to, depressed asset valuations, market disruptions and illiquid markets; the value and effectiveness of any credit protection purchased by the Group; the inability to hedge certain risks economically; the adequacy of loss reserves; the actions of competitors, including non-bank financial services, lending companies and digital innovators and disruptive technologies; and exposure to regulatory or competition scrutiny, legal, regulatory or competition proceedings, investigations or complaints. Please refer to the latest Annual Report or Form 20-F filed by Lloyds Banking Group plc with the US Securities and Exchange Commission for a discussion of certain factors and risks together with examples of forward looking statements. </a:t>
          </a:r>
        </a:p>
        <a:p>
          <a:r>
            <a:rPr lang="en-GB" sz="900">
              <a:solidFill>
                <a:schemeClr val="dk1"/>
              </a:solidFill>
              <a:effectLst/>
              <a:latin typeface="+mn-lt"/>
              <a:ea typeface="+mn-ea"/>
              <a:cs typeface="+mn-cs"/>
            </a:rPr>
            <a:t> </a:t>
          </a:r>
        </a:p>
        <a:p>
          <a:r>
            <a:rPr lang="en-GB" sz="900">
              <a:solidFill>
                <a:schemeClr val="dk1"/>
              </a:solidFill>
              <a:effectLst/>
              <a:latin typeface="+mn-lt"/>
              <a:ea typeface="+mn-ea"/>
              <a:cs typeface="+mn-cs"/>
            </a:rPr>
            <a:t>Lloyds Banking Group may also make or disclose written and/or oral forward looking statements in reports filed with or furnished to the US Securities and Exchange Commission, Lloyds Banking Group annual reviews, half-year announcements, proxy statements, offering circulars, prospectuses, press releases and other written materials and in oral statements made by the directors, officers or employees of Lloyds Banking Group to third parties, including financial analysts. </a:t>
          </a:r>
        </a:p>
        <a:p>
          <a:r>
            <a:rPr lang="en-GB" sz="900">
              <a:solidFill>
                <a:schemeClr val="dk1"/>
              </a:solidFill>
              <a:effectLst/>
              <a:latin typeface="+mn-lt"/>
              <a:ea typeface="+mn-ea"/>
              <a:cs typeface="+mn-cs"/>
            </a:rPr>
            <a:t> </a:t>
          </a:r>
        </a:p>
        <a:p>
          <a:r>
            <a:rPr lang="en-GB" sz="900">
              <a:solidFill>
                <a:schemeClr val="dk1"/>
              </a:solidFill>
              <a:effectLst/>
              <a:latin typeface="+mn-lt"/>
              <a:ea typeface="+mn-ea"/>
              <a:cs typeface="+mn-cs"/>
            </a:rPr>
            <a:t>Except as required by any applicable law or regulation, the forward looking statements contained in this document are made as of today's date, and the Group expressly disclaims any obligation or undertaking to release publicly any updates or revisions to any forward looking statements contained in this document to reflect any change in the Group’s expectations with regard thereto or any change in events, conditions or circumstances on which any such statement is based. The information, statements and opinions contained in this document do not constitute a public offer under any applicable law or an offer to sell any securities or financial instruments or any advice or recommendation with respect to such securities or financial instruments.</a:t>
          </a:r>
        </a:p>
        <a:p>
          <a:endParaRPr lang="en-GB"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1000125</xdr:colOff>
      <xdr:row>8</xdr:row>
      <xdr:rowOff>93134</xdr:rowOff>
    </xdr:to>
    <xdr:sp macro="" textlink="">
      <xdr:nvSpPr>
        <xdr:cNvPr id="2" name="Left Arrow 1">
          <a:hlinkClick xmlns:r="http://schemas.openxmlformats.org/officeDocument/2006/relationships" r:id="rId1"/>
        </xdr:cNvPr>
        <xdr:cNvSpPr/>
      </xdr:nvSpPr>
      <xdr:spPr>
        <a:xfrm>
          <a:off x="190500" y="1195917"/>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7</xdr:row>
      <xdr:rowOff>171450</xdr:rowOff>
    </xdr:from>
    <xdr:to>
      <xdr:col>1</xdr:col>
      <xdr:colOff>1038225</xdr:colOff>
      <xdr:row>7</xdr:row>
      <xdr:rowOff>666750</xdr:rowOff>
    </xdr:to>
    <xdr:sp macro="" textlink="">
      <xdr:nvSpPr>
        <xdr:cNvPr id="2" name="Left Arrow 1">
          <a:hlinkClick xmlns:r="http://schemas.openxmlformats.org/officeDocument/2006/relationships" r:id="rId1"/>
        </xdr:cNvPr>
        <xdr:cNvSpPr/>
      </xdr:nvSpPr>
      <xdr:spPr>
        <a:xfrm>
          <a:off x="228600" y="1571625"/>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7</xdr:row>
      <xdr:rowOff>171450</xdr:rowOff>
    </xdr:from>
    <xdr:to>
      <xdr:col>1</xdr:col>
      <xdr:colOff>1038225</xdr:colOff>
      <xdr:row>7</xdr:row>
      <xdr:rowOff>666750</xdr:rowOff>
    </xdr:to>
    <xdr:sp macro="" textlink="">
      <xdr:nvSpPr>
        <xdr:cNvPr id="3" name="Left Arrow 2">
          <a:hlinkClick xmlns:r="http://schemas.openxmlformats.org/officeDocument/2006/relationships" r:id="rId1"/>
        </xdr:cNvPr>
        <xdr:cNvSpPr/>
      </xdr:nvSpPr>
      <xdr:spPr>
        <a:xfrm>
          <a:off x="228600" y="160020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7</xdr:row>
      <xdr:rowOff>161925</xdr:rowOff>
    </xdr:from>
    <xdr:to>
      <xdr:col>1</xdr:col>
      <xdr:colOff>1028700</xdr:colOff>
      <xdr:row>7</xdr:row>
      <xdr:rowOff>657225</xdr:rowOff>
    </xdr:to>
    <xdr:sp macro="" textlink="">
      <xdr:nvSpPr>
        <xdr:cNvPr id="3" name="Left Arrow 2">
          <a:hlinkClick xmlns:r="http://schemas.openxmlformats.org/officeDocument/2006/relationships" r:id="rId1"/>
        </xdr:cNvPr>
        <xdr:cNvSpPr/>
      </xdr:nvSpPr>
      <xdr:spPr>
        <a:xfrm>
          <a:off x="219075" y="1781175"/>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66675</xdr:rowOff>
    </xdr:from>
    <xdr:to>
      <xdr:col>1</xdr:col>
      <xdr:colOff>1019175</xdr:colOff>
      <xdr:row>10</xdr:row>
      <xdr:rowOff>323850</xdr:rowOff>
    </xdr:to>
    <xdr:sp macro="" textlink="">
      <xdr:nvSpPr>
        <xdr:cNvPr id="2" name="Left Arrow 1">
          <a:hlinkClick xmlns:r="http://schemas.openxmlformats.org/officeDocument/2006/relationships" r:id="rId1"/>
        </xdr:cNvPr>
        <xdr:cNvSpPr/>
      </xdr:nvSpPr>
      <xdr:spPr>
        <a:xfrm>
          <a:off x="209550" y="2647950"/>
          <a:ext cx="1000125" cy="409575"/>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9</xdr:row>
      <xdr:rowOff>66675</xdr:rowOff>
    </xdr:from>
    <xdr:to>
      <xdr:col>1</xdr:col>
      <xdr:colOff>1019175</xdr:colOff>
      <xdr:row>10</xdr:row>
      <xdr:rowOff>323850</xdr:rowOff>
    </xdr:to>
    <xdr:sp macro="" textlink="">
      <xdr:nvSpPr>
        <xdr:cNvPr id="2" name="Left Arrow 1">
          <a:hlinkClick xmlns:r="http://schemas.openxmlformats.org/officeDocument/2006/relationships" r:id="rId1"/>
        </xdr:cNvPr>
        <xdr:cNvSpPr/>
      </xdr:nvSpPr>
      <xdr:spPr>
        <a:xfrm>
          <a:off x="209550" y="2057400"/>
          <a:ext cx="1000125" cy="409575"/>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6</xdr:row>
      <xdr:rowOff>76200</xdr:rowOff>
    </xdr:from>
    <xdr:to>
      <xdr:col>1</xdr:col>
      <xdr:colOff>1133475</xdr:colOff>
      <xdr:row>7</xdr:row>
      <xdr:rowOff>371475</xdr:rowOff>
    </xdr:to>
    <xdr:sp macro="" textlink="">
      <xdr:nvSpPr>
        <xdr:cNvPr id="2" name="Left Arrow 1">
          <a:hlinkClick xmlns:r="http://schemas.openxmlformats.org/officeDocument/2006/relationships" r:id="rId1"/>
        </xdr:cNvPr>
        <xdr:cNvSpPr/>
      </xdr:nvSpPr>
      <xdr:spPr>
        <a:xfrm>
          <a:off x="323850" y="150495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twoCellAnchor>
    <xdr:from>
      <xdr:col>1</xdr:col>
      <xdr:colOff>133350</xdr:colOff>
      <xdr:row>6</xdr:row>
      <xdr:rowOff>76200</xdr:rowOff>
    </xdr:from>
    <xdr:to>
      <xdr:col>1</xdr:col>
      <xdr:colOff>1133475</xdr:colOff>
      <xdr:row>7</xdr:row>
      <xdr:rowOff>371475</xdr:rowOff>
    </xdr:to>
    <xdr:sp macro="" textlink="">
      <xdr:nvSpPr>
        <xdr:cNvPr id="4" name="Left Arrow 3">
          <a:hlinkClick xmlns:r="http://schemas.openxmlformats.org/officeDocument/2006/relationships" r:id="rId1"/>
        </xdr:cNvPr>
        <xdr:cNvSpPr/>
      </xdr:nvSpPr>
      <xdr:spPr>
        <a:xfrm>
          <a:off x="323850" y="150495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1000125</xdr:colOff>
      <xdr:row>6</xdr:row>
      <xdr:rowOff>495300</xdr:rowOff>
    </xdr:to>
    <xdr:sp macro="" textlink="">
      <xdr:nvSpPr>
        <xdr:cNvPr id="2" name="Left Arrow 1">
          <a:hlinkClick xmlns:r="http://schemas.openxmlformats.org/officeDocument/2006/relationships" r:id="rId1"/>
        </xdr:cNvPr>
        <xdr:cNvSpPr/>
      </xdr:nvSpPr>
      <xdr:spPr>
        <a:xfrm>
          <a:off x="190500" y="142875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6</xdr:row>
      <xdr:rowOff>85725</xdr:rowOff>
    </xdr:from>
    <xdr:to>
      <xdr:col>1</xdr:col>
      <xdr:colOff>1009650</xdr:colOff>
      <xdr:row>6</xdr:row>
      <xdr:rowOff>581025</xdr:rowOff>
    </xdr:to>
    <xdr:sp macro="" textlink="">
      <xdr:nvSpPr>
        <xdr:cNvPr id="2" name="Left Arrow 1">
          <a:hlinkClick xmlns:r="http://schemas.openxmlformats.org/officeDocument/2006/relationships" r:id="rId1"/>
        </xdr:cNvPr>
        <xdr:cNvSpPr/>
      </xdr:nvSpPr>
      <xdr:spPr>
        <a:xfrm>
          <a:off x="200025" y="1552575"/>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Finance/SHARED/BOEFIN/2017/06.%20June/PILLAR%203/Merrill%20Bridge%20Linkages/Pillar%203%20-%20June%202017%20tables_cleared(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KPIs"/>
      <sheetName val="Control Checks"/>
      <sheetName val="Table 1x"/>
      <sheetName val="Table 2x OV1"/>
      <sheetName val="CR Summary"/>
      <sheetName val="Table 3x (CR8)"/>
      <sheetName val="Table 4x"/>
      <sheetName val="Table 5x"/>
      <sheetName val="Table 6x"/>
      <sheetName val="Table 7x"/>
      <sheetName val="Table 8x"/>
      <sheetName val="Table 9x"/>
      <sheetName val="Table 10x"/>
      <sheetName val="Table 11x"/>
      <sheetName val="Table 12x"/>
      <sheetName val="Table 13x"/>
      <sheetName val="Table 14Ax"/>
      <sheetName val="Table 14Bx"/>
      <sheetName val="Table 15x"/>
      <sheetName val="Table 16x"/>
      <sheetName val="CCR Summary"/>
      <sheetName val="Table 17x"/>
      <sheetName val="Table 18x"/>
      <sheetName val="Table 19x"/>
      <sheetName val="Table 20x"/>
      <sheetName val="Table 21x"/>
      <sheetName val="Table 22x"/>
      <sheetName val="Table 23x"/>
      <sheetName val="Table 24x"/>
      <sheetName val="MR Summary"/>
      <sheetName val="Table 25x"/>
      <sheetName val="Table 26x"/>
      <sheetName val="Table 27x"/>
      <sheetName val="Table 28x"/>
      <sheetName val="Table 29x"/>
      <sheetName val="Placeholder 30x"/>
      <sheetName val="Summary Capital &amp; Lever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3.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drawing" Target="../drawings/drawing4.xml"/><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drawing" Target="../drawings/drawing6.xm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3.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drawing" Target="../drawings/drawing8.xml"/><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9.xml"/><Relationship Id="rId4"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10.xml"/><Relationship Id="rId4" Type="http://schemas.openxmlformats.org/officeDocument/2006/relationships/customProperty" Target="../customProperty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
  <sheetViews>
    <sheetView tabSelected="1" workbookViewId="0"/>
  </sheetViews>
  <sheetFormatPr defaultRowHeight="15" x14ac:dyDescent="0.25"/>
  <cols>
    <col min="1" max="1" width="3.42578125" style="181" customWidth="1"/>
    <col min="2" max="12" width="9.140625" style="181"/>
    <col min="13" max="13" width="20.7109375" style="181" customWidth="1"/>
    <col min="14" max="16384" width="9.140625" style="181"/>
  </cols>
  <sheetData>
    <row r="1" spans="2:16" ht="29.25" customHeight="1" x14ac:dyDescent="0.5">
      <c r="B1" s="178"/>
      <c r="C1" s="179"/>
      <c r="D1" s="180"/>
      <c r="E1" s="180"/>
      <c r="F1" s="180"/>
      <c r="G1" s="180"/>
      <c r="H1" s="180"/>
      <c r="I1" s="180"/>
      <c r="J1" s="180"/>
    </row>
    <row r="2" spans="2:16" ht="33.75" x14ac:dyDescent="0.5">
      <c r="B2" s="178" t="s">
        <v>558</v>
      </c>
      <c r="C2" s="179"/>
      <c r="D2" s="180"/>
      <c r="E2" s="180"/>
      <c r="F2" s="180"/>
      <c r="G2" s="180"/>
      <c r="H2" s="180"/>
      <c r="I2" s="180"/>
      <c r="J2" s="180"/>
    </row>
    <row r="3" spans="2:16" ht="29.25" customHeight="1" x14ac:dyDescent="0.5">
      <c r="B3" s="178" t="s">
        <v>366</v>
      </c>
      <c r="C3" s="179"/>
      <c r="D3" s="180"/>
      <c r="E3" s="180"/>
      <c r="F3" s="180"/>
      <c r="G3" s="180"/>
      <c r="H3" s="180"/>
      <c r="I3" s="180"/>
      <c r="J3" s="180"/>
    </row>
    <row r="4" spans="2:16" ht="57.75" customHeight="1" x14ac:dyDescent="0.25">
      <c r="B4" s="732" t="s">
        <v>508</v>
      </c>
      <c r="C4" s="732"/>
      <c r="D4" s="732"/>
      <c r="E4" s="732"/>
      <c r="F4" s="732"/>
      <c r="G4" s="732"/>
      <c r="H4" s="732"/>
      <c r="I4" s="732"/>
      <c r="J4" s="732"/>
      <c r="K4" s="732"/>
      <c r="L4" s="732"/>
      <c r="M4" s="732"/>
      <c r="N4" s="732"/>
      <c r="O4" s="732"/>
    </row>
    <row r="5" spans="2:16" ht="29.25" customHeight="1" x14ac:dyDescent="0.5">
      <c r="B5" s="178"/>
      <c r="C5" s="179"/>
      <c r="D5" s="180"/>
      <c r="E5" s="180"/>
      <c r="F5" s="180"/>
      <c r="G5" s="180"/>
      <c r="H5" s="180"/>
      <c r="I5" s="180"/>
      <c r="J5" s="180"/>
    </row>
    <row r="6" spans="2:16" ht="23.25" x14ac:dyDescent="0.35">
      <c r="B6" s="183" t="s">
        <v>367</v>
      </c>
      <c r="K6" s="181" t="s">
        <v>45</v>
      </c>
    </row>
    <row r="7" spans="2:16" ht="29.25" customHeight="1" x14ac:dyDescent="0.5">
      <c r="B7" s="178"/>
      <c r="C7" s="179"/>
      <c r="D7" s="180"/>
      <c r="E7" s="180"/>
      <c r="F7" s="180"/>
      <c r="G7" s="180"/>
      <c r="H7" s="180"/>
      <c r="I7" s="180"/>
      <c r="J7" s="180"/>
    </row>
    <row r="8" spans="2:16" ht="29.25" customHeight="1" x14ac:dyDescent="0.25">
      <c r="B8" s="733" t="s">
        <v>535</v>
      </c>
      <c r="C8" s="733"/>
      <c r="D8" s="733"/>
      <c r="E8" s="734"/>
      <c r="F8" s="733"/>
      <c r="G8" s="733"/>
      <c r="H8" s="733"/>
      <c r="I8" s="733"/>
      <c r="J8" s="733"/>
      <c r="K8" s="733"/>
      <c r="L8" s="733"/>
      <c r="M8" s="733"/>
      <c r="N8" s="733"/>
      <c r="O8" s="733"/>
      <c r="P8" s="733"/>
    </row>
  </sheetData>
  <mergeCells count="2">
    <mergeCell ref="B4:O4"/>
    <mergeCell ref="B8:P8"/>
  </mergeCells>
  <pageMargins left="0.70866141732283472" right="0.70866141732283472" top="0.74803149606299213" bottom="0.74803149606299213" header="0.31496062992125984" footer="0.31496062992125984"/>
  <pageSetup paperSize="9" scale="85" orientation="landscape" r:id="rId1"/>
  <headerFooter>
    <oddHeader>&amp;L&amp;"Calibri"&amp;12&amp;K0000FFClassification: Limited&amp;1#</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8"/>
  <sheetViews>
    <sheetView view="pageBreakPreview" zoomScaleNormal="100" zoomScaleSheetLayoutView="100" workbookViewId="0"/>
  </sheetViews>
  <sheetFormatPr defaultRowHeight="15" x14ac:dyDescent="0.25"/>
  <cols>
    <col min="1" max="1" width="2.42578125" style="181" customWidth="1"/>
    <col min="2" max="16384" width="9.140625" style="181"/>
  </cols>
  <sheetData>
    <row r="1" spans="2:7" ht="15.75" x14ac:dyDescent="0.25">
      <c r="B1" s="284" t="s">
        <v>269</v>
      </c>
      <c r="C1" s="284"/>
      <c r="D1" s="284"/>
      <c r="E1" s="284"/>
      <c r="F1" s="284"/>
      <c r="G1" s="284"/>
    </row>
    <row r="2" spans="2:7" ht="15.75" x14ac:dyDescent="0.25">
      <c r="B2" s="284" t="s">
        <v>270</v>
      </c>
      <c r="C2" s="284"/>
      <c r="D2" s="284"/>
      <c r="E2" s="284"/>
      <c r="F2" s="284"/>
      <c r="G2" s="284"/>
    </row>
    <row r="8" spans="2:7" x14ac:dyDescent="0.25">
      <c r="E8" s="393"/>
    </row>
  </sheetData>
  <pageMargins left="0.7" right="0.7" top="0.75" bottom="0.75" header="0.3" footer="0.3"/>
  <pageSetup paperSize="9" scale="81" orientation="landscape" r:id="rId1"/>
  <headerFooter>
    <oddHeader>&amp;L&amp;"Calibri"&amp;12&amp;K0000FFClassification: Limited&amp;1#</oddHead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zoomScaleNormal="100" workbookViewId="0"/>
  </sheetViews>
  <sheetFormatPr defaultRowHeight="15" x14ac:dyDescent="0.25"/>
  <cols>
    <col min="1" max="14" width="9.140625" style="181"/>
    <col min="15" max="15" width="23.5703125" style="181" customWidth="1"/>
    <col min="16" max="16384" width="9.140625" style="181"/>
  </cols>
  <sheetData>
    <row r="1" spans="1:15" s="281" customFormat="1" ht="15.75" customHeight="1" x14ac:dyDescent="0.25">
      <c r="A1" s="283" t="s">
        <v>269</v>
      </c>
      <c r="B1" s="283"/>
      <c r="C1" s="283"/>
      <c r="D1" s="283"/>
      <c r="E1" s="283"/>
      <c r="F1" s="283"/>
      <c r="G1" s="283"/>
      <c r="H1" s="283"/>
      <c r="I1" s="283"/>
      <c r="J1" s="283"/>
      <c r="K1" s="283"/>
      <c r="L1" s="283"/>
      <c r="M1" s="283"/>
      <c r="N1" s="283"/>
    </row>
    <row r="2" spans="1:15" s="281" customFormat="1" ht="16.5" customHeight="1" x14ac:dyDescent="0.25">
      <c r="A2" s="282"/>
      <c r="B2" s="282"/>
      <c r="C2" s="282"/>
      <c r="D2" s="282"/>
      <c r="E2" s="282"/>
      <c r="F2" s="282"/>
      <c r="G2" s="282"/>
      <c r="H2" s="282"/>
      <c r="I2" s="282"/>
      <c r="J2" s="282"/>
      <c r="K2" s="282"/>
      <c r="L2" s="282"/>
      <c r="M2" s="282"/>
      <c r="N2" s="282"/>
    </row>
    <row r="3" spans="1:15" s="281" customFormat="1" ht="15.75" customHeight="1" x14ac:dyDescent="0.25">
      <c r="A3" s="283" t="s">
        <v>266</v>
      </c>
      <c r="B3" s="283"/>
      <c r="C3" s="283"/>
      <c r="D3" s="283"/>
      <c r="E3" s="283"/>
      <c r="F3" s="283"/>
      <c r="G3" s="283"/>
      <c r="H3" s="283"/>
      <c r="I3" s="283"/>
      <c r="J3" s="283"/>
      <c r="K3" s="283"/>
      <c r="L3" s="283"/>
      <c r="M3" s="283"/>
      <c r="N3" s="283"/>
    </row>
    <row r="4" spans="1:15" s="280" customFormat="1" ht="6.75" customHeight="1" x14ac:dyDescent="0.2"/>
    <row r="5" spans="1:15" s="280" customFormat="1" ht="110.25" customHeight="1" x14ac:dyDescent="0.2">
      <c r="A5" s="735" t="s">
        <v>517</v>
      </c>
      <c r="B5" s="735"/>
      <c r="C5" s="735"/>
      <c r="D5" s="735"/>
      <c r="E5" s="735"/>
      <c r="F5" s="735"/>
      <c r="G5" s="735"/>
      <c r="H5" s="735"/>
      <c r="I5" s="735"/>
      <c r="J5" s="735"/>
      <c r="K5" s="735"/>
      <c r="L5" s="735"/>
      <c r="M5" s="735"/>
      <c r="N5" s="735"/>
      <c r="O5" s="735"/>
    </row>
    <row r="6" spans="1:15" s="280" customFormat="1" ht="37.5" customHeight="1" x14ac:dyDescent="0.2">
      <c r="A6" s="735" t="s">
        <v>565</v>
      </c>
      <c r="B6" s="735"/>
      <c r="C6" s="735"/>
      <c r="D6" s="735"/>
      <c r="E6" s="735"/>
      <c r="F6" s="735"/>
      <c r="G6" s="735"/>
      <c r="H6" s="735"/>
      <c r="I6" s="735"/>
      <c r="J6" s="735"/>
      <c r="K6" s="735"/>
      <c r="L6" s="735"/>
      <c r="M6" s="735"/>
      <c r="N6" s="735"/>
      <c r="O6" s="735"/>
    </row>
    <row r="7" spans="1:15" s="280" customFormat="1" ht="54" customHeight="1" x14ac:dyDescent="0.2">
      <c r="A7" s="735" t="s">
        <v>359</v>
      </c>
      <c r="B7" s="735"/>
      <c r="C7" s="735"/>
      <c r="D7" s="735"/>
      <c r="E7" s="735"/>
      <c r="F7" s="735"/>
      <c r="G7" s="735"/>
      <c r="H7" s="735"/>
      <c r="I7" s="735"/>
      <c r="J7" s="735"/>
      <c r="K7" s="735"/>
      <c r="L7" s="735"/>
      <c r="M7" s="735"/>
      <c r="N7" s="735"/>
      <c r="O7" s="735"/>
    </row>
    <row r="8" spans="1:15" s="280" customFormat="1" ht="39.75" customHeight="1" x14ac:dyDescent="0.2">
      <c r="A8" s="735" t="s">
        <v>363</v>
      </c>
      <c r="B8" s="735"/>
      <c r="C8" s="735"/>
      <c r="D8" s="735"/>
      <c r="E8" s="735"/>
      <c r="F8" s="735"/>
      <c r="G8" s="735"/>
      <c r="H8" s="735"/>
      <c r="I8" s="735"/>
      <c r="J8" s="735"/>
      <c r="K8" s="735"/>
      <c r="L8" s="735"/>
      <c r="M8" s="735"/>
      <c r="N8" s="735"/>
      <c r="O8" s="735"/>
    </row>
    <row r="9" spans="1:15" s="280" customFormat="1" ht="32.25" customHeight="1" x14ac:dyDescent="0.2">
      <c r="A9" s="735" t="s">
        <v>268</v>
      </c>
      <c r="B9" s="735"/>
      <c r="C9" s="735"/>
      <c r="D9" s="735"/>
      <c r="E9" s="735"/>
      <c r="F9" s="735"/>
      <c r="G9" s="735"/>
      <c r="H9" s="735"/>
      <c r="I9" s="735"/>
      <c r="J9" s="735"/>
      <c r="K9" s="735"/>
      <c r="L9" s="735"/>
      <c r="M9" s="735"/>
      <c r="N9" s="735"/>
      <c r="O9" s="735"/>
    </row>
    <row r="10" spans="1:15" s="280" customFormat="1" ht="25.5" customHeight="1" x14ac:dyDescent="0.2">
      <c r="A10" s="735" t="s">
        <v>518</v>
      </c>
      <c r="B10" s="735"/>
      <c r="C10" s="735"/>
      <c r="D10" s="735"/>
      <c r="E10" s="735"/>
      <c r="F10" s="735"/>
      <c r="G10" s="735"/>
      <c r="H10" s="735"/>
      <c r="I10" s="735"/>
      <c r="J10" s="735"/>
      <c r="K10" s="735"/>
      <c r="L10" s="735"/>
      <c r="M10" s="735"/>
      <c r="N10" s="735"/>
      <c r="O10" s="735"/>
    </row>
    <row r="11" spans="1:15" s="281" customFormat="1" ht="15.75" customHeight="1" x14ac:dyDescent="0.25">
      <c r="A11" s="287"/>
      <c r="B11" s="287"/>
      <c r="C11" s="287"/>
      <c r="D11" s="287"/>
      <c r="E11" s="287"/>
      <c r="F11" s="287"/>
      <c r="G11" s="287"/>
      <c r="H11" s="287"/>
      <c r="I11" s="287"/>
      <c r="J11" s="287"/>
      <c r="K11" s="287"/>
      <c r="L11" s="287"/>
      <c r="M11" s="287"/>
      <c r="N11" s="287"/>
      <c r="O11" s="287"/>
    </row>
    <row r="12" spans="1:15" s="280" customFormat="1" ht="42" customHeight="1" x14ac:dyDescent="0.25">
      <c r="A12" s="283" t="s">
        <v>267</v>
      </c>
      <c r="B12" s="283"/>
      <c r="C12" s="283"/>
      <c r="D12" s="283"/>
      <c r="E12" s="283"/>
      <c r="F12" s="283"/>
      <c r="G12" s="283"/>
      <c r="H12" s="283"/>
      <c r="I12" s="283"/>
      <c r="J12" s="283"/>
      <c r="K12" s="283"/>
      <c r="L12" s="283"/>
      <c r="M12" s="283"/>
      <c r="N12" s="283"/>
      <c r="O12" s="281"/>
    </row>
    <row r="13" spans="1:15" s="280" customFormat="1" ht="15.75" customHeight="1" x14ac:dyDescent="0.2"/>
    <row r="14" spans="1:15" s="280" customFormat="1" ht="34.5" customHeight="1" x14ac:dyDescent="0.2">
      <c r="A14" s="736" t="s">
        <v>364</v>
      </c>
      <c r="B14" s="736"/>
      <c r="C14" s="736"/>
      <c r="D14" s="736"/>
      <c r="E14" s="736"/>
      <c r="F14" s="736"/>
      <c r="G14" s="736"/>
      <c r="H14" s="736"/>
      <c r="I14" s="736"/>
      <c r="J14" s="736"/>
      <c r="K14" s="736"/>
      <c r="L14" s="736"/>
      <c r="M14" s="736"/>
      <c r="N14" s="736"/>
      <c r="O14" s="736"/>
    </row>
    <row r="15" spans="1:15" s="280" customFormat="1" ht="18" customHeight="1" x14ac:dyDescent="0.2">
      <c r="A15" s="537" t="s">
        <v>356</v>
      </c>
    </row>
    <row r="16" spans="1:15" ht="34.5" customHeight="1" x14ac:dyDescent="0.25">
      <c r="A16" s="280"/>
      <c r="B16" s="280"/>
      <c r="C16" s="280"/>
      <c r="D16" s="280"/>
      <c r="E16" s="280"/>
      <c r="F16" s="280"/>
      <c r="G16" s="280"/>
      <c r="H16" s="280"/>
      <c r="I16" s="280"/>
      <c r="J16" s="280"/>
      <c r="K16" s="280"/>
      <c r="L16" s="280"/>
      <c r="M16" s="280"/>
      <c r="N16" s="280"/>
      <c r="O16" s="280"/>
    </row>
  </sheetData>
  <mergeCells count="7">
    <mergeCell ref="A8:O8"/>
    <mergeCell ref="A9:O9"/>
    <mergeCell ref="A14:O14"/>
    <mergeCell ref="A5:O5"/>
    <mergeCell ref="A6:O6"/>
    <mergeCell ref="A7:O7"/>
    <mergeCell ref="A10:O10"/>
  </mergeCells>
  <pageMargins left="0.70866141732283472" right="0.70866141732283472" top="0.74803149606299213" bottom="0.74803149606299213" header="0.31496062992125984" footer="0.31496062992125984"/>
  <pageSetup paperSize="9" scale="86" orientation="landscape" r:id="rId1"/>
  <headerFooter>
    <oddHeader>&amp;L&amp;"Calibri"&amp;12&amp;K0000FFClassification: Limited&amp;1#</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heetViews>
  <sheetFormatPr defaultRowHeight="12" x14ac:dyDescent="0.2"/>
  <cols>
    <col min="1" max="1" width="9.140625" style="71"/>
    <col min="2" max="2" width="5.7109375" style="71" customWidth="1"/>
    <col min="3" max="3" width="2.85546875" style="71" customWidth="1"/>
    <col min="4" max="4" width="105.7109375" style="71" customWidth="1"/>
    <col min="5" max="5" width="20.42578125" style="87" customWidth="1"/>
    <col min="6" max="6" width="1.5703125" style="71" customWidth="1"/>
    <col min="7" max="7" width="19.7109375" style="71" customWidth="1"/>
    <col min="8" max="16384" width="9.140625" style="71"/>
  </cols>
  <sheetData>
    <row r="1" spans="1:11" ht="12.95" customHeight="1" x14ac:dyDescent="0.2">
      <c r="A1" s="71" t="s">
        <v>516</v>
      </c>
    </row>
    <row r="2" spans="1:11" ht="15" customHeight="1" x14ac:dyDescent="0.25">
      <c r="D2" s="88" t="s">
        <v>156</v>
      </c>
      <c r="G2" s="71" t="s">
        <v>45</v>
      </c>
    </row>
    <row r="3" spans="1:11" ht="15" customHeight="1" x14ac:dyDescent="0.25">
      <c r="D3" s="88"/>
    </row>
    <row r="4" spans="1:11" ht="12.95" customHeight="1" x14ac:dyDescent="0.2">
      <c r="D4" s="92" t="s">
        <v>355</v>
      </c>
      <c r="E4" s="93"/>
    </row>
    <row r="5" spans="1:11" ht="12.95" customHeight="1" thickBot="1" x14ac:dyDescent="0.25">
      <c r="D5" s="380" t="s">
        <v>331</v>
      </c>
      <c r="E5" s="148" t="s">
        <v>227</v>
      </c>
    </row>
    <row r="6" spans="1:11" ht="12.95" customHeight="1" x14ac:dyDescent="0.2">
      <c r="D6" s="381"/>
      <c r="E6" s="90"/>
    </row>
    <row r="7" spans="1:11" ht="12.95" customHeight="1" x14ac:dyDescent="0.2">
      <c r="D7" s="92" t="s">
        <v>223</v>
      </c>
      <c r="E7" s="93"/>
    </row>
    <row r="8" spans="1:11" ht="12.95" customHeight="1" thickBot="1" x14ac:dyDescent="0.25">
      <c r="D8" s="147" t="s">
        <v>162</v>
      </c>
      <c r="E8" s="382" t="s">
        <v>228</v>
      </c>
      <c r="G8" s="385"/>
      <c r="H8" s="385"/>
      <c r="I8" s="385"/>
      <c r="J8" s="385"/>
      <c r="K8" s="385"/>
    </row>
    <row r="9" spans="1:11" ht="12.95" customHeight="1" x14ac:dyDescent="0.2">
      <c r="D9" s="89"/>
      <c r="E9" s="383"/>
    </row>
    <row r="10" spans="1:11" ht="12.95" customHeight="1" x14ac:dyDescent="0.2">
      <c r="D10" s="92" t="s">
        <v>155</v>
      </c>
      <c r="E10" s="384"/>
    </row>
    <row r="11" spans="1:11" ht="12.95" customHeight="1" thickBot="1" x14ac:dyDescent="0.25">
      <c r="D11" s="89" t="s">
        <v>213</v>
      </c>
      <c r="E11" s="383" t="s">
        <v>229</v>
      </c>
    </row>
    <row r="12" spans="1:11" ht="12.95" customHeight="1" thickBot="1" x14ac:dyDescent="0.25">
      <c r="D12" s="125" t="s">
        <v>214</v>
      </c>
      <c r="E12" s="386" t="s">
        <v>230</v>
      </c>
    </row>
    <row r="13" spans="1:11" ht="12.95" customHeight="1" thickBot="1" x14ac:dyDescent="0.25">
      <c r="D13" s="125" t="s">
        <v>215</v>
      </c>
      <c r="E13" s="386" t="s">
        <v>231</v>
      </c>
    </row>
    <row r="14" spans="1:11" ht="12.95" customHeight="1" thickBot="1" x14ac:dyDescent="0.25">
      <c r="D14" s="125" t="s">
        <v>216</v>
      </c>
      <c r="E14" s="386" t="s">
        <v>232</v>
      </c>
    </row>
    <row r="15" spans="1:11" ht="12.95" customHeight="1" x14ac:dyDescent="0.2">
      <c r="D15" s="126"/>
      <c r="E15" s="387"/>
    </row>
    <row r="16" spans="1:11" ht="12.95" customHeight="1" x14ac:dyDescent="0.2">
      <c r="D16" s="92" t="s">
        <v>154</v>
      </c>
      <c r="E16" s="384"/>
    </row>
    <row r="17" spans="4:5" ht="12.95" customHeight="1" thickBot="1" x14ac:dyDescent="0.25">
      <c r="D17" s="147" t="s">
        <v>192</v>
      </c>
      <c r="E17" s="382" t="s">
        <v>233</v>
      </c>
    </row>
    <row r="18" spans="4:5" ht="12.95" customHeight="1" x14ac:dyDescent="0.2">
      <c r="D18" s="89"/>
      <c r="E18" s="383"/>
    </row>
    <row r="19" spans="4:5" ht="12.95" customHeight="1" x14ac:dyDescent="0.2">
      <c r="D19" s="92" t="s">
        <v>265</v>
      </c>
      <c r="E19" s="384"/>
    </row>
    <row r="20" spans="4:5" ht="12.95" customHeight="1" thickBot="1" x14ac:dyDescent="0.25">
      <c r="D20" s="147" t="s">
        <v>193</v>
      </c>
      <c r="E20" s="383" t="s">
        <v>234</v>
      </c>
    </row>
    <row r="21" spans="4:5" ht="12.95" customHeight="1" thickBot="1" x14ac:dyDescent="0.25">
      <c r="D21" s="149" t="s">
        <v>194</v>
      </c>
      <c r="E21" s="386" t="s">
        <v>235</v>
      </c>
    </row>
    <row r="22" spans="4:5" ht="12.95" customHeight="1" thickBot="1" x14ac:dyDescent="0.25">
      <c r="D22" s="125" t="s">
        <v>195</v>
      </c>
      <c r="E22" s="386" t="s">
        <v>236</v>
      </c>
    </row>
    <row r="23" spans="4:5" ht="12.95" customHeight="1" x14ac:dyDescent="0.2">
      <c r="D23" s="91"/>
      <c r="E23" s="388"/>
    </row>
    <row r="24" spans="4:5" ht="12.95" customHeight="1" x14ac:dyDescent="0.2">
      <c r="D24" s="92" t="s">
        <v>501</v>
      </c>
      <c r="E24" s="384"/>
    </row>
    <row r="25" spans="4:5" ht="12.95" customHeight="1" thickBot="1" x14ac:dyDescent="0.25">
      <c r="D25" s="147" t="s">
        <v>536</v>
      </c>
      <c r="E25" s="383" t="s">
        <v>237</v>
      </c>
    </row>
    <row r="26" spans="4:5" ht="12.95" customHeight="1" thickBot="1" x14ac:dyDescent="0.25">
      <c r="D26" s="149" t="s">
        <v>537</v>
      </c>
      <c r="E26" s="386" t="s">
        <v>238</v>
      </c>
    </row>
    <row r="27" spans="4:5" ht="12.95" customHeight="1" thickBot="1" x14ac:dyDescent="0.25">
      <c r="D27" s="125" t="s">
        <v>538</v>
      </c>
      <c r="E27" s="386" t="s">
        <v>239</v>
      </c>
    </row>
    <row r="28" spans="4:5" ht="12.95" customHeight="1" x14ac:dyDescent="0.2">
      <c r="D28" s="91"/>
      <c r="E28" s="388"/>
    </row>
    <row r="29" spans="4:5" ht="14.1" customHeight="1" x14ac:dyDescent="0.2">
      <c r="D29" s="92" t="s">
        <v>152</v>
      </c>
      <c r="E29" s="384"/>
    </row>
    <row r="30" spans="4:5" ht="14.1" customHeight="1" thickBot="1" x14ac:dyDescent="0.25">
      <c r="D30" s="89" t="s">
        <v>158</v>
      </c>
      <c r="E30" s="389" t="s">
        <v>240</v>
      </c>
    </row>
    <row r="31" spans="4:5" ht="24.75" thickBot="1" x14ac:dyDescent="0.25">
      <c r="D31" s="276" t="s">
        <v>260</v>
      </c>
      <c r="E31" s="386" t="s">
        <v>241</v>
      </c>
    </row>
    <row r="32" spans="4:5" x14ac:dyDescent="0.2">
      <c r="D32" s="91"/>
      <c r="E32" s="388"/>
    </row>
    <row r="33" spans="4:5" x14ac:dyDescent="0.2">
      <c r="D33" s="92" t="s">
        <v>153</v>
      </c>
      <c r="E33" s="384"/>
    </row>
    <row r="34" spans="4:5" ht="12.75" thickBot="1" x14ac:dyDescent="0.25">
      <c r="D34" s="89" t="s">
        <v>159</v>
      </c>
      <c r="E34" s="383" t="s">
        <v>502</v>
      </c>
    </row>
    <row r="35" spans="4:5" ht="12.75" thickBot="1" x14ac:dyDescent="0.25">
      <c r="D35" s="125" t="s">
        <v>160</v>
      </c>
      <c r="E35" s="386" t="s">
        <v>503</v>
      </c>
    </row>
    <row r="36" spans="4:5" x14ac:dyDescent="0.2">
      <c r="D36" s="91"/>
      <c r="E36" s="388"/>
    </row>
    <row r="37" spans="4:5" x14ac:dyDescent="0.2">
      <c r="D37" s="92" t="s">
        <v>278</v>
      </c>
      <c r="E37" s="384"/>
    </row>
    <row r="38" spans="4:5" ht="12.75" thickBot="1" x14ac:dyDescent="0.25">
      <c r="D38" s="147" t="s">
        <v>161</v>
      </c>
      <c r="E38" s="382" t="s">
        <v>504</v>
      </c>
    </row>
  </sheetData>
  <customSheetViews>
    <customSheetView guid="{68EBE772-AFDA-4EA0-AE37-C31FFC283BC0}" showGridLines="0" showRowCol="0">
      <pageMargins left="0.7" right="0.7" top="0.75" bottom="0.75" header="0.3" footer="0.3"/>
      <pageSetup paperSize="9" orientation="landscape" r:id="rId1"/>
    </customSheetView>
    <customSheetView guid="{FBB4AFED-AF83-40C1-AEBE-D1B361E89DDB}" showGridLines="0" showRowCol="0">
      <pageMargins left="0.7" right="0.7" top="0.75" bottom="0.75" header="0.3" footer="0.3"/>
      <pageSetup paperSize="9" orientation="landscape" r:id="rId2"/>
    </customSheetView>
  </customSheetViews>
  <pageMargins left="0.25" right="0.25" top="0.75" bottom="0.75" header="0.3" footer="0.3"/>
  <pageSetup paperSize="9" scale="65" orientation="landscape" r:id="rId3"/>
  <headerFooter>
    <oddHeader>&amp;L&amp;"Calibri"&amp;12&amp;K0000FFClassification: Limited&amp;1#</oddHeader>
  </headerFooter>
  <colBreaks count="1" manualBreakCount="1">
    <brk id="10" max="1048575" man="1"/>
  </colBreaks>
  <customProperties>
    <customPr name="_pios_i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view="pageBreakPreview" zoomScale="90" zoomScaleNormal="100" zoomScaleSheetLayoutView="90" workbookViewId="0"/>
  </sheetViews>
  <sheetFormatPr defaultRowHeight="15" x14ac:dyDescent="0.25"/>
  <cols>
    <col min="1" max="1" width="2.85546875" style="464" customWidth="1"/>
    <col min="2" max="2" width="73.140625" customWidth="1"/>
    <col min="3" max="3" width="1.7109375" style="365" customWidth="1"/>
    <col min="4" max="4" width="13.28515625" customWidth="1"/>
    <col min="5" max="5" width="2" style="365" customWidth="1"/>
    <col min="6" max="6" width="13.28515625" customWidth="1"/>
    <col min="7" max="7" width="2.28515625" style="365" customWidth="1"/>
    <col min="8" max="8" width="13.28515625" customWidth="1"/>
    <col min="9" max="9" width="1.7109375" customWidth="1"/>
    <col min="10" max="10" width="1.42578125" customWidth="1"/>
  </cols>
  <sheetData>
    <row r="1" spans="1:12" s="4" customFormat="1" ht="15.75" x14ac:dyDescent="0.25">
      <c r="A1" s="457"/>
      <c r="C1" s="28"/>
      <c r="D1" s="28"/>
      <c r="E1" s="28"/>
      <c r="F1" s="28"/>
      <c r="G1" s="8"/>
      <c r="H1" s="28"/>
      <c r="J1" s="68"/>
    </row>
    <row r="2" spans="1:12" s="4" customFormat="1" ht="15.75" x14ac:dyDescent="0.25">
      <c r="A2" s="457"/>
      <c r="B2" s="34" t="s">
        <v>341</v>
      </c>
      <c r="C2" s="8"/>
      <c r="E2" s="8"/>
      <c r="G2" s="8"/>
    </row>
    <row r="3" spans="1:12" s="4" customFormat="1" ht="15.75" x14ac:dyDescent="0.25">
      <c r="A3" s="457"/>
      <c r="C3" s="8"/>
      <c r="D3" s="1"/>
      <c r="E3" s="8"/>
      <c r="F3" s="1"/>
      <c r="G3" s="538"/>
      <c r="H3" s="1"/>
      <c r="I3" s="2"/>
      <c r="J3" s="1"/>
    </row>
    <row r="4" spans="1:12" s="4" customFormat="1" ht="15.75" x14ac:dyDescent="0.25">
      <c r="A4" s="457"/>
      <c r="B4" s="737" t="s">
        <v>439</v>
      </c>
      <c r="C4" s="737"/>
      <c r="D4" s="737"/>
      <c r="E4" s="737"/>
      <c r="F4" s="737"/>
      <c r="G4" s="737"/>
      <c r="H4" s="737"/>
      <c r="I4" s="737"/>
      <c r="J4" s="737"/>
    </row>
    <row r="5" spans="1:12" s="4" customFormat="1" ht="15.75" x14ac:dyDescent="0.25">
      <c r="A5" s="457"/>
      <c r="B5" s="737"/>
      <c r="C5" s="737"/>
      <c r="D5" s="737"/>
      <c r="E5" s="737"/>
      <c r="F5" s="737"/>
      <c r="G5" s="737"/>
      <c r="H5" s="737"/>
      <c r="I5" s="737"/>
      <c r="J5" s="737"/>
    </row>
    <row r="6" spans="1:12" x14ac:dyDescent="0.25">
      <c r="G6" s="539"/>
    </row>
    <row r="7" spans="1:12" ht="15.75" x14ac:dyDescent="0.25">
      <c r="D7" s="739" t="s">
        <v>269</v>
      </c>
      <c r="E7" s="739"/>
      <c r="F7" s="739"/>
      <c r="G7" s="739"/>
      <c r="H7" s="739"/>
      <c r="I7" s="366"/>
      <c r="L7" s="366"/>
    </row>
    <row r="8" spans="1:12" ht="15.75" x14ac:dyDescent="0.25">
      <c r="D8" s="411" t="s">
        <v>368</v>
      </c>
      <c r="F8" s="411" t="s">
        <v>368</v>
      </c>
      <c r="G8" s="540"/>
      <c r="H8" s="411" t="s">
        <v>369</v>
      </c>
      <c r="I8" s="366"/>
      <c r="L8" s="366"/>
    </row>
    <row r="9" spans="1:12" ht="15.75" x14ac:dyDescent="0.25">
      <c r="D9" s="411" t="s">
        <v>370</v>
      </c>
      <c r="F9" s="411" t="s">
        <v>371</v>
      </c>
      <c r="G9" s="540"/>
      <c r="H9" s="411" t="s">
        <v>521</v>
      </c>
      <c r="I9" s="366"/>
    </row>
    <row r="10" spans="1:12" x14ac:dyDescent="0.25">
      <c r="D10" s="367" t="s">
        <v>519</v>
      </c>
      <c r="F10" s="412" t="s">
        <v>520</v>
      </c>
      <c r="H10" s="412" t="s">
        <v>313</v>
      </c>
    </row>
    <row r="11" spans="1:12" ht="15.75" thickBot="1" x14ac:dyDescent="0.3">
      <c r="B11" s="122" t="s">
        <v>372</v>
      </c>
      <c r="C11" s="368"/>
      <c r="D11" s="369"/>
      <c r="E11" s="368"/>
      <c r="F11" s="369"/>
      <c r="G11" s="378"/>
      <c r="H11" s="369"/>
      <c r="I11" s="369"/>
    </row>
    <row r="12" spans="1:12" ht="15.75" thickBot="1" x14ac:dyDescent="0.3">
      <c r="A12" s="459">
        <v>1</v>
      </c>
      <c r="B12" s="123" t="s">
        <v>314</v>
      </c>
      <c r="C12" s="370"/>
      <c r="D12" s="413">
        <v>8706</v>
      </c>
      <c r="E12" s="370"/>
      <c r="F12" s="413">
        <v>8568</v>
      </c>
      <c r="G12" s="541"/>
      <c r="H12" s="413">
        <v>7964</v>
      </c>
      <c r="I12" s="371"/>
      <c r="J12" s="372"/>
    </row>
    <row r="13" spans="1:12" ht="15.75" thickBot="1" x14ac:dyDescent="0.3">
      <c r="A13" s="459">
        <v>2</v>
      </c>
      <c r="B13" s="123" t="s">
        <v>315</v>
      </c>
      <c r="C13" s="370"/>
      <c r="D13" s="413">
        <v>8441.0313630500004</v>
      </c>
      <c r="E13" s="370"/>
      <c r="F13" s="413">
        <v>8303</v>
      </c>
      <c r="G13" s="541"/>
      <c r="H13" s="413">
        <v>7668.0102826050497</v>
      </c>
      <c r="I13" s="371"/>
      <c r="J13" s="372"/>
    </row>
    <row r="14" spans="1:12" ht="15.75" thickBot="1" x14ac:dyDescent="0.3">
      <c r="A14" s="459">
        <v>3</v>
      </c>
      <c r="B14" s="123" t="s">
        <v>316</v>
      </c>
      <c r="C14" s="370"/>
      <c r="D14" s="413">
        <v>11619</v>
      </c>
      <c r="E14" s="370"/>
      <c r="F14" s="413">
        <v>10281</v>
      </c>
      <c r="G14" s="541"/>
      <c r="H14" s="413">
        <v>9748</v>
      </c>
      <c r="I14" s="371"/>
      <c r="J14" s="372"/>
    </row>
    <row r="15" spans="1:12" ht="15.75" thickBot="1" x14ac:dyDescent="0.3">
      <c r="A15" s="459">
        <v>4</v>
      </c>
      <c r="B15" s="123" t="s">
        <v>317</v>
      </c>
      <c r="C15" s="370"/>
      <c r="D15" s="413">
        <v>11354.331363050002</v>
      </c>
      <c r="E15" s="370"/>
      <c r="F15" s="413">
        <v>10016</v>
      </c>
      <c r="G15" s="541"/>
      <c r="H15" s="413">
        <v>9452.4102826050494</v>
      </c>
      <c r="I15" s="371"/>
      <c r="J15" s="372"/>
    </row>
    <row r="16" spans="1:12" ht="15.75" thickBot="1" x14ac:dyDescent="0.3">
      <c r="A16" s="459">
        <v>5</v>
      </c>
      <c r="B16" s="123" t="s">
        <v>318</v>
      </c>
      <c r="C16" s="370"/>
      <c r="D16" s="413">
        <v>13907</v>
      </c>
      <c r="E16" s="370"/>
      <c r="F16" s="413">
        <v>13214</v>
      </c>
      <c r="G16" s="541"/>
      <c r="H16" s="413">
        <v>13118</v>
      </c>
      <c r="I16" s="371"/>
      <c r="J16" s="372"/>
    </row>
    <row r="17" spans="1:10" x14ac:dyDescent="0.25">
      <c r="A17" s="459">
        <v>6</v>
      </c>
      <c r="B17" s="373" t="s">
        <v>319</v>
      </c>
      <c r="C17" s="373"/>
      <c r="D17" s="414">
        <v>13951.423004342882</v>
      </c>
      <c r="E17" s="373"/>
      <c r="F17" s="414">
        <v>13258</v>
      </c>
      <c r="G17" s="414"/>
      <c r="H17" s="414">
        <v>12909.599511870398</v>
      </c>
      <c r="I17" s="374"/>
      <c r="J17" s="372"/>
    </row>
    <row r="18" spans="1:10" ht="15.75" thickBot="1" x14ac:dyDescent="0.3">
      <c r="A18" s="465"/>
      <c r="B18" s="122" t="s">
        <v>373</v>
      </c>
      <c r="C18" s="368"/>
      <c r="D18" s="369"/>
      <c r="E18" s="368"/>
      <c r="F18" s="369"/>
      <c r="G18" s="378"/>
      <c r="H18" s="369"/>
      <c r="I18" s="369"/>
    </row>
    <row r="19" spans="1:10" ht="15.75" thickBot="1" x14ac:dyDescent="0.3">
      <c r="A19" s="459">
        <v>7</v>
      </c>
      <c r="B19" s="123" t="s">
        <v>320</v>
      </c>
      <c r="C19" s="370"/>
      <c r="D19" s="413">
        <v>62091</v>
      </c>
      <c r="E19" s="370"/>
      <c r="F19" s="413">
        <v>61632</v>
      </c>
      <c r="G19" s="541"/>
      <c r="H19" s="413">
        <v>61696.434943723347</v>
      </c>
      <c r="I19" s="371"/>
      <c r="J19" s="372"/>
    </row>
    <row r="20" spans="1:10" ht="15.75" customHeight="1" x14ac:dyDescent="0.25">
      <c r="A20" s="459">
        <v>8</v>
      </c>
      <c r="B20" s="373" t="s">
        <v>321</v>
      </c>
      <c r="C20" s="373"/>
      <c r="D20" s="414">
        <v>62277.418622771263</v>
      </c>
      <c r="E20" s="373"/>
      <c r="F20" s="414">
        <v>61818</v>
      </c>
      <c r="G20" s="414"/>
      <c r="H20" s="414">
        <v>61903.368256934882</v>
      </c>
      <c r="I20" s="374"/>
      <c r="J20" s="372"/>
    </row>
    <row r="21" spans="1:10" ht="15.75" thickBot="1" x14ac:dyDescent="0.3">
      <c r="A21" s="459"/>
      <c r="B21" s="122" t="s">
        <v>374</v>
      </c>
      <c r="C21" s="368"/>
      <c r="D21" s="369"/>
      <c r="E21" s="368"/>
      <c r="F21" s="369"/>
      <c r="G21" s="378"/>
      <c r="H21" s="369"/>
      <c r="I21" s="369"/>
    </row>
    <row r="22" spans="1:10" ht="15.75" thickBot="1" x14ac:dyDescent="0.3">
      <c r="A22" s="459">
        <v>9</v>
      </c>
      <c r="B22" s="123" t="s">
        <v>322</v>
      </c>
      <c r="C22" s="370"/>
      <c r="D22" s="375">
        <v>0.14019999999999999</v>
      </c>
      <c r="E22" s="370"/>
      <c r="F22" s="375">
        <v>0.13901869158878505</v>
      </c>
      <c r="G22" s="542"/>
      <c r="H22" s="375">
        <v>0.12908454356846474</v>
      </c>
      <c r="I22" s="375"/>
      <c r="J22" s="376"/>
    </row>
    <row r="23" spans="1:10" ht="15.75" thickBot="1" x14ac:dyDescent="0.3">
      <c r="A23" s="459">
        <v>10</v>
      </c>
      <c r="B23" s="123" t="s">
        <v>323</v>
      </c>
      <c r="C23" s="370"/>
      <c r="D23" s="375">
        <v>0.13553919782994348</v>
      </c>
      <c r="E23" s="370"/>
      <c r="F23" s="375">
        <v>0.13431363033420687</v>
      </c>
      <c r="G23" s="542"/>
      <c r="H23" s="375">
        <v>0.12387064708302074</v>
      </c>
      <c r="I23" s="375"/>
      <c r="J23" s="376"/>
    </row>
    <row r="24" spans="1:10" ht="15.75" thickBot="1" x14ac:dyDescent="0.3">
      <c r="A24" s="459">
        <v>11</v>
      </c>
      <c r="B24" s="123" t="s">
        <v>324</v>
      </c>
      <c r="C24" s="370"/>
      <c r="D24" s="375">
        <v>0.18712611878109575</v>
      </c>
      <c r="E24" s="370"/>
      <c r="F24" s="375">
        <v>0.16681269470404986</v>
      </c>
      <c r="G24" s="542"/>
      <c r="H24" s="375">
        <v>0.15800051867219916</v>
      </c>
      <c r="I24" s="375"/>
      <c r="J24" s="376"/>
    </row>
    <row r="25" spans="1:10" ht="15.75" thickBot="1" x14ac:dyDescent="0.3">
      <c r="A25" s="459">
        <v>12</v>
      </c>
      <c r="B25" s="123" t="s">
        <v>325</v>
      </c>
      <c r="C25" s="370"/>
      <c r="D25" s="375">
        <v>0.18231859338656622</v>
      </c>
      <c r="E25" s="370"/>
      <c r="F25" s="375">
        <v>0.16202400595295868</v>
      </c>
      <c r="G25" s="542"/>
      <c r="H25" s="375">
        <v>0.15269621910349149</v>
      </c>
      <c r="I25" s="375"/>
      <c r="J25" s="376"/>
    </row>
    <row r="26" spans="1:10" ht="15.75" thickBot="1" x14ac:dyDescent="0.3">
      <c r="A26" s="459">
        <v>13</v>
      </c>
      <c r="B26" s="123" t="s">
        <v>326</v>
      </c>
      <c r="C26" s="370"/>
      <c r="D26" s="375">
        <v>0.224</v>
      </c>
      <c r="E26" s="370"/>
      <c r="F26" s="375">
        <v>0.2144016095534787</v>
      </c>
      <c r="G26" s="542"/>
      <c r="H26" s="375">
        <v>0.2126231846473029</v>
      </c>
      <c r="I26" s="375"/>
      <c r="J26" s="376"/>
    </row>
    <row r="27" spans="1:10" x14ac:dyDescent="0.25">
      <c r="A27" s="459">
        <v>14</v>
      </c>
      <c r="B27" s="373" t="s">
        <v>327</v>
      </c>
      <c r="C27" s="373"/>
      <c r="D27" s="377">
        <v>0.22402057299211259</v>
      </c>
      <c r="E27" s="373"/>
      <c r="F27" s="377">
        <v>0.21446827784787603</v>
      </c>
      <c r="G27" s="542"/>
      <c r="H27" s="377">
        <v>0.20854437933470876</v>
      </c>
      <c r="I27" s="377"/>
      <c r="J27" s="376"/>
    </row>
    <row r="28" spans="1:10" ht="15.75" thickBot="1" x14ac:dyDescent="0.3">
      <c r="B28" s="122" t="s">
        <v>375</v>
      </c>
      <c r="C28" s="368"/>
      <c r="D28" s="378"/>
      <c r="E28" s="368"/>
      <c r="F28" s="378"/>
      <c r="G28" s="378"/>
      <c r="H28" s="378"/>
      <c r="I28" s="378"/>
    </row>
    <row r="29" spans="1:10" ht="15.75" thickBot="1" x14ac:dyDescent="0.3">
      <c r="A29" s="459">
        <v>15</v>
      </c>
      <c r="B29" s="123" t="s">
        <v>328</v>
      </c>
      <c r="C29" s="370"/>
      <c r="D29" s="413">
        <v>285803</v>
      </c>
      <c r="E29" s="370"/>
      <c r="F29" s="413">
        <v>282819.52116416045</v>
      </c>
      <c r="G29" s="541"/>
      <c r="H29" s="413">
        <v>286800.37968376867</v>
      </c>
      <c r="I29" s="371"/>
      <c r="J29" s="372"/>
    </row>
    <row r="30" spans="1:10" ht="15.75" thickBot="1" x14ac:dyDescent="0.3">
      <c r="A30" s="459">
        <v>16</v>
      </c>
      <c r="B30" s="123" t="s">
        <v>329</v>
      </c>
      <c r="C30" s="370"/>
      <c r="D30" s="375">
        <v>0.04</v>
      </c>
      <c r="E30" s="370"/>
      <c r="F30" s="543">
        <v>3.5598536795254321E-2</v>
      </c>
      <c r="G30" s="542"/>
      <c r="H30" s="375">
        <v>3.2998950229478956E-2</v>
      </c>
      <c r="I30" s="375"/>
      <c r="J30" s="376"/>
    </row>
    <row r="31" spans="1:10" x14ac:dyDescent="0.25">
      <c r="A31" s="459">
        <v>17</v>
      </c>
      <c r="B31" s="379" t="s">
        <v>330</v>
      </c>
      <c r="C31" s="370"/>
      <c r="D31" s="377">
        <v>3.9017501672175908E-2</v>
      </c>
      <c r="E31" s="370"/>
      <c r="F31" s="544">
        <v>3.4693829509808739E-2</v>
      </c>
      <c r="G31" s="542"/>
      <c r="H31" s="377">
        <v>3.1966665989188695E-2</v>
      </c>
      <c r="I31" s="377"/>
      <c r="J31" s="376"/>
    </row>
    <row r="33" spans="2:9" ht="15" customHeight="1" x14ac:dyDescent="0.25">
      <c r="B33" s="738" t="s">
        <v>376</v>
      </c>
      <c r="C33" s="738"/>
      <c r="D33" s="738"/>
      <c r="E33" s="738"/>
      <c r="F33" s="738"/>
      <c r="G33" s="738"/>
      <c r="H33" s="738"/>
      <c r="I33" s="738"/>
    </row>
    <row r="34" spans="2:9" x14ac:dyDescent="0.25">
      <c r="B34" s="738" t="s">
        <v>377</v>
      </c>
      <c r="C34" s="738"/>
      <c r="D34" s="738"/>
      <c r="E34" s="738"/>
      <c r="F34" s="738"/>
      <c r="G34" s="738"/>
      <c r="H34" s="738"/>
      <c r="I34" s="738"/>
    </row>
  </sheetData>
  <mergeCells count="4">
    <mergeCell ref="B4:J5"/>
    <mergeCell ref="B33:I33"/>
    <mergeCell ref="B34:I34"/>
    <mergeCell ref="D7:H7"/>
  </mergeCells>
  <pageMargins left="0.7" right="0.7" top="0.75" bottom="0.75" header="0.3" footer="0.3"/>
  <pageSetup paperSize="9" scale="65" orientation="portrait" r:id="rId1"/>
  <headerFooter>
    <oddHeader>&amp;L&amp;"Calibri"&amp;12&amp;K0000FFClassification: Limited&amp;1#</oddHead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view="pageBreakPreview" zoomScale="80" zoomScaleNormal="100" zoomScaleSheetLayoutView="80" workbookViewId="0"/>
  </sheetViews>
  <sheetFormatPr defaultColWidth="12.5703125" defaultRowHeight="12" x14ac:dyDescent="0.2"/>
  <cols>
    <col min="1" max="1" width="2.85546875" style="463" customWidth="1"/>
    <col min="2" max="2" width="68.85546875" style="31" customWidth="1"/>
    <col min="3" max="4" width="13.5703125" style="31" customWidth="1"/>
    <col min="5" max="5" width="16.42578125" style="31" customWidth="1"/>
    <col min="6" max="6" width="13.5703125" style="31" customWidth="1"/>
    <col min="7" max="7" width="6.42578125" style="31" customWidth="1"/>
    <col min="8" max="16384" width="12.5703125" style="31"/>
  </cols>
  <sheetData>
    <row r="1" spans="1:9" s="4" customFormat="1" ht="7.5" customHeight="1" x14ac:dyDescent="0.25">
      <c r="A1" s="457"/>
      <c r="C1" s="28"/>
      <c r="D1" s="28"/>
    </row>
    <row r="2" spans="1:9" s="4" customFormat="1" ht="15.75" x14ac:dyDescent="0.25">
      <c r="A2" s="457"/>
      <c r="B2" s="34" t="s">
        <v>269</v>
      </c>
    </row>
    <row r="3" spans="1:9" s="4" customFormat="1" ht="15.75" x14ac:dyDescent="0.25">
      <c r="A3" s="457"/>
      <c r="B3" s="34" t="s">
        <v>223</v>
      </c>
    </row>
    <row r="4" spans="1:9" s="4" customFormat="1" ht="11.25" customHeight="1" x14ac:dyDescent="0.25">
      <c r="A4" s="457"/>
      <c r="D4" s="1"/>
      <c r="E4" s="2"/>
      <c r="F4" s="2"/>
      <c r="G4" s="2"/>
    </row>
    <row r="5" spans="1:9" s="4" customFormat="1" ht="25.5" customHeight="1" x14ac:dyDescent="0.25">
      <c r="A5" s="457"/>
      <c r="B5" s="34" t="s">
        <v>332</v>
      </c>
      <c r="D5" s="2"/>
      <c r="E5" s="2"/>
      <c r="F5" s="2"/>
      <c r="G5" s="2"/>
    </row>
    <row r="6" spans="1:9" s="4" customFormat="1" ht="17.25" customHeight="1" x14ac:dyDescent="0.25">
      <c r="A6" s="457"/>
      <c r="B6" s="740"/>
      <c r="C6" s="741"/>
      <c r="D6" s="741"/>
      <c r="E6" s="741"/>
      <c r="F6" s="741"/>
      <c r="G6" s="2"/>
    </row>
    <row r="7" spans="1:9" s="4" customFormat="1" ht="9" customHeight="1" x14ac:dyDescent="0.25">
      <c r="A7" s="457"/>
      <c r="B7" s="34"/>
      <c r="C7" s="299"/>
      <c r="D7" s="363"/>
      <c r="E7" s="299"/>
      <c r="F7" s="2"/>
      <c r="G7" s="2"/>
    </row>
    <row r="8" spans="1:9" s="32" customFormat="1" ht="60" x14ac:dyDescent="0.2">
      <c r="A8" s="458"/>
      <c r="B8" s="66"/>
      <c r="C8" s="67" t="s">
        <v>381</v>
      </c>
      <c r="D8" s="177" t="s">
        <v>378</v>
      </c>
      <c r="E8" s="392" t="s">
        <v>382</v>
      </c>
      <c r="F8" s="177" t="s">
        <v>379</v>
      </c>
      <c r="G8" s="31"/>
    </row>
    <row r="9" spans="1:9" s="32" customFormat="1" x14ac:dyDescent="0.2">
      <c r="A9" s="458"/>
      <c r="B9" s="66"/>
      <c r="C9" s="411" t="s">
        <v>370</v>
      </c>
      <c r="D9" s="411" t="s">
        <v>380</v>
      </c>
      <c r="E9" s="411" t="s">
        <v>370</v>
      </c>
      <c r="F9" s="411" t="s">
        <v>380</v>
      </c>
      <c r="G9" s="31"/>
    </row>
    <row r="10" spans="1:9" ht="15" customHeight="1" thickBot="1" x14ac:dyDescent="0.25">
      <c r="A10" s="459">
        <v>1</v>
      </c>
      <c r="B10" s="122" t="s">
        <v>76</v>
      </c>
      <c r="C10" s="415">
        <f>SUM(C11:C16)</f>
        <v>50603.19873543</v>
      </c>
      <c r="D10" s="46">
        <v>48749.309451769994</v>
      </c>
      <c r="E10" s="415">
        <f>C10*0.08</f>
        <v>4048.2558988343999</v>
      </c>
      <c r="F10" s="416">
        <v>3899.9447561415996</v>
      </c>
    </row>
    <row r="11" spans="1:9" ht="15" customHeight="1" thickBot="1" x14ac:dyDescent="0.25">
      <c r="A11" s="459">
        <v>2</v>
      </c>
      <c r="B11" s="123" t="s">
        <v>242</v>
      </c>
      <c r="C11" s="402">
        <v>6504.6198223199999</v>
      </c>
      <c r="D11" s="107">
        <v>6815.6823389499996</v>
      </c>
      <c r="E11" s="402">
        <f t="shared" ref="E11:E44" si="0">C11*0.08</f>
        <v>520.36958578559995</v>
      </c>
      <c r="F11" s="107">
        <v>545.25458711599993</v>
      </c>
    </row>
    <row r="12" spans="1:9" ht="15" customHeight="1" thickBot="1" x14ac:dyDescent="0.25">
      <c r="A12" s="459">
        <v>3</v>
      </c>
      <c r="B12" s="123" t="s">
        <v>243</v>
      </c>
      <c r="C12" s="402">
        <v>2942.7367366899994</v>
      </c>
      <c r="D12" s="107">
        <v>3634.6063976299997</v>
      </c>
      <c r="E12" s="402">
        <f t="shared" si="0"/>
        <v>235.41893893519995</v>
      </c>
      <c r="F12" s="107">
        <v>290.76851181039996</v>
      </c>
    </row>
    <row r="13" spans="1:9" ht="15" customHeight="1" thickBot="1" x14ac:dyDescent="0.25">
      <c r="A13" s="459">
        <v>4</v>
      </c>
      <c r="B13" s="123" t="s">
        <v>244</v>
      </c>
      <c r="C13" s="402">
        <v>38104.989909620002</v>
      </c>
      <c r="D13" s="107">
        <v>35753.859920080002</v>
      </c>
      <c r="E13" s="402">
        <f t="shared" si="0"/>
        <v>3048.3991927696002</v>
      </c>
      <c r="F13" s="107">
        <v>2860.3087936063998</v>
      </c>
    </row>
    <row r="14" spans="1:9" ht="15" customHeight="1" thickBot="1" x14ac:dyDescent="0.25">
      <c r="A14" s="459"/>
      <c r="B14" s="123" t="s">
        <v>383</v>
      </c>
      <c r="C14" s="402">
        <v>1680.627886</v>
      </c>
      <c r="D14" s="107">
        <v>1728.1649004000001</v>
      </c>
      <c r="E14" s="402">
        <f t="shared" si="0"/>
        <v>134.45023087999999</v>
      </c>
      <c r="F14" s="107">
        <v>138.25319203200002</v>
      </c>
    </row>
    <row r="15" spans="1:9" ht="15" customHeight="1" thickBot="1" x14ac:dyDescent="0.25">
      <c r="A15" s="459"/>
      <c r="B15" s="123" t="s">
        <v>384</v>
      </c>
      <c r="C15" s="402">
        <v>1370.2243808000001</v>
      </c>
      <c r="D15" s="107">
        <v>816.99589471000002</v>
      </c>
      <c r="E15" s="402">
        <f t="shared" si="0"/>
        <v>109.617950464</v>
      </c>
      <c r="F15" s="107">
        <v>65.359671576799997</v>
      </c>
      <c r="H15" s="404"/>
      <c r="I15" s="404"/>
    </row>
    <row r="16" spans="1:9" ht="15" customHeight="1" thickBot="1" x14ac:dyDescent="0.25">
      <c r="A16" s="459">
        <v>5</v>
      </c>
      <c r="B16" s="123" t="s">
        <v>245</v>
      </c>
      <c r="C16" s="402">
        <v>0</v>
      </c>
      <c r="D16" s="109">
        <v>0</v>
      </c>
      <c r="E16" s="402">
        <f t="shared" si="0"/>
        <v>0</v>
      </c>
      <c r="F16" s="109">
        <v>0</v>
      </c>
      <c r="H16" s="404"/>
      <c r="I16" s="404"/>
    </row>
    <row r="17" spans="1:6" ht="15" customHeight="1" thickBot="1" x14ac:dyDescent="0.25">
      <c r="A17" s="459">
        <v>6</v>
      </c>
      <c r="B17" s="124" t="s">
        <v>77</v>
      </c>
      <c r="C17" s="402">
        <f>SUM(C18:C24)</f>
        <v>559.62810278999996</v>
      </c>
      <c r="D17" s="107">
        <v>714.34755295000002</v>
      </c>
      <c r="E17" s="402">
        <f t="shared" si="0"/>
        <v>44.770248223199999</v>
      </c>
      <c r="F17" s="107">
        <v>57.147804235999999</v>
      </c>
    </row>
    <row r="18" spans="1:6" ht="15" customHeight="1" thickBot="1" x14ac:dyDescent="0.25">
      <c r="A18" s="459">
        <v>7</v>
      </c>
      <c r="B18" s="123" t="s">
        <v>246</v>
      </c>
      <c r="C18" s="402">
        <v>482.06430899999998</v>
      </c>
      <c r="D18" s="107">
        <v>599.42457875000002</v>
      </c>
      <c r="E18" s="402">
        <f t="shared" si="0"/>
        <v>38.565144719999999</v>
      </c>
      <c r="F18" s="107">
        <v>47.953966300000005</v>
      </c>
    </row>
    <row r="19" spans="1:6" ht="15" customHeight="1" thickBot="1" x14ac:dyDescent="0.25">
      <c r="A19" s="459">
        <v>8</v>
      </c>
      <c r="B19" s="123" t="s">
        <v>247</v>
      </c>
      <c r="C19" s="402">
        <v>0</v>
      </c>
      <c r="D19" s="109">
        <v>0</v>
      </c>
      <c r="E19" s="402">
        <f t="shared" si="0"/>
        <v>0</v>
      </c>
      <c r="F19" s="107">
        <v>0</v>
      </c>
    </row>
    <row r="20" spans="1:6" ht="15" customHeight="1" thickBot="1" x14ac:dyDescent="0.25">
      <c r="A20" s="459">
        <v>9</v>
      </c>
      <c r="B20" s="123" t="s">
        <v>248</v>
      </c>
      <c r="C20" s="402">
        <v>0</v>
      </c>
      <c r="D20" s="109">
        <v>0</v>
      </c>
      <c r="E20" s="402">
        <f t="shared" si="0"/>
        <v>0</v>
      </c>
      <c r="F20" s="107">
        <v>0</v>
      </c>
    </row>
    <row r="21" spans="1:6" ht="15" customHeight="1" thickBot="1" x14ac:dyDescent="0.25">
      <c r="A21" s="459">
        <v>10</v>
      </c>
      <c r="B21" s="123" t="s">
        <v>249</v>
      </c>
      <c r="C21" s="402">
        <v>0</v>
      </c>
      <c r="D21" s="109">
        <v>0</v>
      </c>
      <c r="E21" s="402">
        <f t="shared" si="0"/>
        <v>0</v>
      </c>
      <c r="F21" s="107">
        <v>0</v>
      </c>
    </row>
    <row r="22" spans="1:6" ht="15" customHeight="1" thickBot="1" x14ac:dyDescent="0.25">
      <c r="A22" s="459"/>
      <c r="B22" s="123" t="s">
        <v>250</v>
      </c>
      <c r="C22" s="402">
        <v>0</v>
      </c>
      <c r="D22" s="109">
        <v>0</v>
      </c>
      <c r="E22" s="402">
        <f t="shared" si="0"/>
        <v>0</v>
      </c>
      <c r="F22" s="107">
        <v>0</v>
      </c>
    </row>
    <row r="23" spans="1:6" ht="24.75" thickBot="1" x14ac:dyDescent="0.25">
      <c r="A23" s="459">
        <v>11</v>
      </c>
      <c r="B23" s="123" t="s">
        <v>251</v>
      </c>
      <c r="C23" s="402">
        <v>0</v>
      </c>
      <c r="D23" s="109">
        <v>0</v>
      </c>
      <c r="E23" s="402">
        <f t="shared" si="0"/>
        <v>0</v>
      </c>
      <c r="F23" s="107">
        <v>0</v>
      </c>
    </row>
    <row r="24" spans="1:6" ht="15" customHeight="1" thickBot="1" x14ac:dyDescent="0.25">
      <c r="A24" s="459">
        <v>12</v>
      </c>
      <c r="B24" s="123" t="s">
        <v>252</v>
      </c>
      <c r="C24" s="402">
        <v>77.563793790000005</v>
      </c>
      <c r="D24" s="109">
        <v>114.9229742</v>
      </c>
      <c r="E24" s="402">
        <f t="shared" si="0"/>
        <v>6.2051035032000001</v>
      </c>
      <c r="F24" s="107">
        <v>9.1938379360000013</v>
      </c>
    </row>
    <row r="25" spans="1:6" ht="15" customHeight="1" thickBot="1" x14ac:dyDescent="0.25">
      <c r="A25" s="459">
        <v>13</v>
      </c>
      <c r="B25" s="124" t="s">
        <v>78</v>
      </c>
      <c r="C25" s="402">
        <v>0</v>
      </c>
      <c r="D25" s="109">
        <v>0</v>
      </c>
      <c r="E25" s="402">
        <f t="shared" si="0"/>
        <v>0</v>
      </c>
      <c r="F25" s="107">
        <v>0</v>
      </c>
    </row>
    <row r="26" spans="1:6" ht="15" customHeight="1" thickBot="1" x14ac:dyDescent="0.25">
      <c r="A26" s="459">
        <v>14</v>
      </c>
      <c r="B26" s="124" t="s">
        <v>224</v>
      </c>
      <c r="C26" s="402">
        <v>403.81600867999998</v>
      </c>
      <c r="D26" s="109">
        <v>276.08041514000001</v>
      </c>
      <c r="E26" s="402">
        <f t="shared" si="0"/>
        <v>32.305280694399997</v>
      </c>
      <c r="F26" s="107">
        <v>22.086433211199999</v>
      </c>
    </row>
    <row r="27" spans="1:6" ht="15" customHeight="1" thickBot="1" x14ac:dyDescent="0.25">
      <c r="A27" s="459">
        <v>15</v>
      </c>
      <c r="B27" s="123" t="s">
        <v>253</v>
      </c>
      <c r="C27" s="402">
        <v>0</v>
      </c>
      <c r="D27" s="109">
        <v>0</v>
      </c>
      <c r="E27" s="402">
        <f t="shared" si="0"/>
        <v>0</v>
      </c>
      <c r="F27" s="107">
        <v>0</v>
      </c>
    </row>
    <row r="28" spans="1:6" ht="15" customHeight="1" thickBot="1" x14ac:dyDescent="0.25">
      <c r="A28" s="459">
        <v>16</v>
      </c>
      <c r="B28" s="123" t="s">
        <v>254</v>
      </c>
      <c r="C28" s="402">
        <v>0</v>
      </c>
      <c r="D28" s="109">
        <v>0</v>
      </c>
      <c r="E28" s="402">
        <f t="shared" si="0"/>
        <v>0</v>
      </c>
      <c r="F28" s="107">
        <v>0</v>
      </c>
    </row>
    <row r="29" spans="1:6" ht="15" customHeight="1" thickBot="1" x14ac:dyDescent="0.25">
      <c r="A29" s="459">
        <v>17</v>
      </c>
      <c r="B29" s="123" t="s">
        <v>255</v>
      </c>
      <c r="C29" s="402">
        <v>80.36332200999999</v>
      </c>
      <c r="D29" s="109">
        <v>276.08041514827005</v>
      </c>
      <c r="E29" s="402">
        <f t="shared" si="0"/>
        <v>6.4290657607999995</v>
      </c>
      <c r="F29" s="107">
        <v>22.086433211861603</v>
      </c>
    </row>
    <row r="30" spans="1:6" ht="15" customHeight="1" thickBot="1" x14ac:dyDescent="0.25">
      <c r="A30" s="459">
        <v>18</v>
      </c>
      <c r="B30" s="123" t="s">
        <v>242</v>
      </c>
      <c r="C30" s="402">
        <v>0</v>
      </c>
      <c r="D30" s="109">
        <v>0</v>
      </c>
      <c r="E30" s="402">
        <f t="shared" si="0"/>
        <v>0</v>
      </c>
      <c r="F30" s="107">
        <v>0</v>
      </c>
    </row>
    <row r="31" spans="1:6" ht="15" customHeight="1" thickBot="1" x14ac:dyDescent="0.25">
      <c r="A31" s="459"/>
      <c r="B31" s="123" t="s">
        <v>385</v>
      </c>
      <c r="C31" s="402">
        <v>0</v>
      </c>
      <c r="D31" s="417"/>
      <c r="E31" s="402">
        <f t="shared" si="0"/>
        <v>0</v>
      </c>
      <c r="F31" s="417"/>
    </row>
    <row r="32" spans="1:6" ht="15" customHeight="1" thickBot="1" x14ac:dyDescent="0.25">
      <c r="A32" s="459"/>
      <c r="B32" s="123" t="s">
        <v>386</v>
      </c>
      <c r="C32" s="402">
        <v>0</v>
      </c>
      <c r="D32" s="417"/>
      <c r="E32" s="402">
        <f t="shared" si="0"/>
        <v>0</v>
      </c>
      <c r="F32" s="417"/>
    </row>
    <row r="33" spans="1:6" ht="15" customHeight="1" thickBot="1" x14ac:dyDescent="0.25">
      <c r="A33" s="459"/>
      <c r="B33" s="123" t="s">
        <v>387</v>
      </c>
      <c r="C33" s="402">
        <v>323.65173983239998</v>
      </c>
      <c r="D33" s="417"/>
      <c r="E33" s="402">
        <f t="shared" si="0"/>
        <v>25.892139186592001</v>
      </c>
      <c r="F33" s="417"/>
    </row>
    <row r="34" spans="1:6" ht="15" customHeight="1" thickBot="1" x14ac:dyDescent="0.25">
      <c r="A34" s="459">
        <v>19</v>
      </c>
      <c r="B34" s="124" t="s">
        <v>79</v>
      </c>
      <c r="C34" s="402">
        <v>499.25258063999996</v>
      </c>
      <c r="D34" s="109">
        <v>1235.207811815</v>
      </c>
      <c r="E34" s="402">
        <f t="shared" si="0"/>
        <v>39.940206451199998</v>
      </c>
      <c r="F34" s="107">
        <v>98.816624945200005</v>
      </c>
    </row>
    <row r="35" spans="1:6" ht="15" customHeight="1" thickBot="1" x14ac:dyDescent="0.25">
      <c r="A35" s="459">
        <v>20</v>
      </c>
      <c r="B35" s="123" t="s">
        <v>242</v>
      </c>
      <c r="C35" s="402">
        <v>431.39119383999997</v>
      </c>
      <c r="D35" s="109">
        <v>1029.5988268150002</v>
      </c>
      <c r="E35" s="402">
        <f t="shared" si="0"/>
        <v>34.511295507199996</v>
      </c>
      <c r="F35" s="107">
        <v>82.36790614520001</v>
      </c>
    </row>
    <row r="36" spans="1:6" ht="15" customHeight="1" thickBot="1" x14ac:dyDescent="0.25">
      <c r="A36" s="459">
        <v>21</v>
      </c>
      <c r="B36" s="123" t="s">
        <v>256</v>
      </c>
      <c r="C36" s="402">
        <v>67.861386799999991</v>
      </c>
      <c r="D36" s="109">
        <v>205.60898499999999</v>
      </c>
      <c r="E36" s="402">
        <f t="shared" si="0"/>
        <v>5.4289109439999992</v>
      </c>
      <c r="F36" s="107">
        <v>16.448718800000002</v>
      </c>
    </row>
    <row r="37" spans="1:6" ht="15" customHeight="1" thickBot="1" x14ac:dyDescent="0.25">
      <c r="A37" s="459">
        <v>22</v>
      </c>
      <c r="B37" s="174" t="s">
        <v>80</v>
      </c>
      <c r="C37" s="402">
        <v>0</v>
      </c>
      <c r="D37" s="109">
        <v>0</v>
      </c>
      <c r="E37" s="402">
        <f t="shared" si="0"/>
        <v>0</v>
      </c>
      <c r="F37" s="107">
        <v>0</v>
      </c>
    </row>
    <row r="38" spans="1:6" ht="15" customHeight="1" thickBot="1" x14ac:dyDescent="0.25">
      <c r="A38" s="459">
        <v>23</v>
      </c>
      <c r="B38" s="124" t="s">
        <v>81</v>
      </c>
      <c r="C38" s="402">
        <f>SUM(C39:C41)</f>
        <v>9610.7962499999994</v>
      </c>
      <c r="D38" s="109">
        <v>10232.310129599664</v>
      </c>
      <c r="E38" s="402">
        <f t="shared" si="0"/>
        <v>768.86369999999999</v>
      </c>
      <c r="F38" s="107">
        <v>819</v>
      </c>
    </row>
    <row r="39" spans="1:6" ht="29.25" customHeight="1" thickBot="1" x14ac:dyDescent="0.25">
      <c r="A39" s="459">
        <v>24</v>
      </c>
      <c r="B39" s="123" t="s">
        <v>257</v>
      </c>
      <c r="C39" s="402">
        <v>0</v>
      </c>
      <c r="D39" s="109">
        <v>0</v>
      </c>
      <c r="E39" s="402">
        <f t="shared" si="0"/>
        <v>0</v>
      </c>
      <c r="F39" s="107">
        <v>0</v>
      </c>
    </row>
    <row r="40" spans="1:6" ht="15" customHeight="1" thickBot="1" x14ac:dyDescent="0.25">
      <c r="A40" s="459">
        <v>25</v>
      </c>
      <c r="B40" s="123" t="s">
        <v>258</v>
      </c>
      <c r="C40" s="402">
        <v>9610.7962499999994</v>
      </c>
      <c r="D40" s="109">
        <v>10232.310129599664</v>
      </c>
      <c r="E40" s="402">
        <f t="shared" si="0"/>
        <v>768.86369999999999</v>
      </c>
      <c r="F40" s="107">
        <v>819</v>
      </c>
    </row>
    <row r="41" spans="1:6" ht="15" customHeight="1" thickBot="1" x14ac:dyDescent="0.25">
      <c r="A41" s="459">
        <v>26</v>
      </c>
      <c r="B41" s="123" t="s">
        <v>259</v>
      </c>
      <c r="C41" s="402">
        <v>0</v>
      </c>
      <c r="D41" s="107">
        <v>0</v>
      </c>
      <c r="E41" s="402">
        <f t="shared" si="0"/>
        <v>0</v>
      </c>
      <c r="F41" s="107">
        <v>0</v>
      </c>
    </row>
    <row r="42" spans="1:6" ht="29.25" customHeight="1" thickBot="1" x14ac:dyDescent="0.25">
      <c r="A42" s="459">
        <v>27</v>
      </c>
      <c r="B42" s="174" t="s">
        <v>82</v>
      </c>
      <c r="C42" s="407">
        <v>414</v>
      </c>
      <c r="D42" s="107">
        <v>489.17958244869101</v>
      </c>
      <c r="E42" s="407">
        <f t="shared" si="0"/>
        <v>33.119999999999997</v>
      </c>
      <c r="F42" s="107">
        <v>39</v>
      </c>
    </row>
    <row r="43" spans="1:6" ht="15" customHeight="1" x14ac:dyDescent="0.2">
      <c r="A43" s="459">
        <v>28</v>
      </c>
      <c r="B43" s="175" t="s">
        <v>83</v>
      </c>
      <c r="C43" s="57">
        <v>0</v>
      </c>
      <c r="D43" s="112">
        <v>0</v>
      </c>
      <c r="E43" s="57">
        <f t="shared" si="0"/>
        <v>0</v>
      </c>
      <c r="F43" s="112">
        <v>0</v>
      </c>
    </row>
    <row r="44" spans="1:6" ht="15" customHeight="1" thickBot="1" x14ac:dyDescent="0.25">
      <c r="A44" s="459">
        <v>29</v>
      </c>
      <c r="B44" s="82" t="s">
        <v>66</v>
      </c>
      <c r="C44" s="403">
        <f>SUM(C42:C43,C38,C34,C26,C17,C10)</f>
        <v>62090.691677540002</v>
      </c>
      <c r="D44" s="167">
        <v>61696.434943723347</v>
      </c>
      <c r="E44" s="403">
        <f t="shared" si="0"/>
        <v>4967.2553342032006</v>
      </c>
      <c r="F44" s="167">
        <v>4935.7147954978682</v>
      </c>
    </row>
    <row r="45" spans="1:6" ht="15" customHeight="1" thickTop="1" x14ac:dyDescent="0.2">
      <c r="A45" s="460"/>
      <c r="C45" s="390"/>
      <c r="D45" s="30"/>
      <c r="E45" s="30"/>
      <c r="F45" s="418"/>
    </row>
    <row r="46" spans="1:6" ht="15" customHeight="1" x14ac:dyDescent="0.2">
      <c r="A46" s="461">
        <v>1</v>
      </c>
      <c r="B46" s="742" t="s">
        <v>388</v>
      </c>
      <c r="C46" s="742"/>
      <c r="D46" s="742"/>
      <c r="E46" s="32"/>
      <c r="F46" s="32"/>
    </row>
    <row r="47" spans="1:6" ht="15" customHeight="1" x14ac:dyDescent="0.2">
      <c r="A47" s="461">
        <v>2</v>
      </c>
      <c r="B47" s="742" t="s">
        <v>389</v>
      </c>
      <c r="C47" s="742"/>
      <c r="D47" s="742"/>
    </row>
    <row r="48" spans="1:6" ht="15" customHeight="1" x14ac:dyDescent="0.2">
      <c r="A48" s="460"/>
      <c r="C48" s="390"/>
      <c r="D48" s="30"/>
      <c r="E48" s="30"/>
      <c r="F48" s="364"/>
    </row>
    <row r="49" spans="1:3" s="32" customFormat="1" ht="12.95" customHeight="1" x14ac:dyDescent="0.2">
      <c r="A49" s="462"/>
    </row>
    <row r="50" spans="1:3" ht="15" customHeight="1" x14ac:dyDescent="0.2">
      <c r="C50" s="173"/>
    </row>
    <row r="51" spans="1:3" ht="15" customHeight="1" x14ac:dyDescent="0.2">
      <c r="C51" s="173"/>
    </row>
    <row r="52" spans="1:3" ht="15" customHeight="1" x14ac:dyDescent="0.2"/>
  </sheetData>
  <customSheetViews>
    <customSheetView guid="{68EBE772-AFDA-4EA0-AE37-C31FFC283BC0}" showGridLines="0" fitToPage="1" topLeftCell="A7">
      <selection activeCell="D26" sqref="D26"/>
      <pageMargins left="0.7" right="0.7" top="0.75" bottom="0.75" header="0.3" footer="0.3"/>
      <pageSetup paperSize="9" scale="70" fitToHeight="0" orientation="portrait" horizontalDpi="300" verticalDpi="300" r:id="rId1"/>
      <headerFooter differentOddEven="1">
        <oddHeader xml:space="preserve">&amp;C </oddHeader>
        <oddFooter xml:space="preserve">&amp;C </oddFooter>
        <evenHeader xml:space="preserve">&amp;C </evenHeader>
        <evenFooter xml:space="preserve">&amp;C </evenFooter>
      </headerFooter>
    </customSheetView>
    <customSheetView guid="{FBB4AFED-AF83-40C1-AEBE-D1B361E89DDB}" showGridLines="0" fitToPage="1" topLeftCell="A39">
      <selection activeCell="E39" sqref="E39"/>
      <pageMargins left="0.7" right="0.7" top="0.75" bottom="0.75" header="0.3" footer="0.3"/>
      <pageSetup paperSize="9" scale="70" fitToHeight="0" orientation="portrait" horizontalDpi="300" verticalDpi="300" r:id="rId2"/>
      <headerFooter differentOddEven="1">
        <oddHeader xml:space="preserve">&amp;C </oddHeader>
        <oddFooter xml:space="preserve">&amp;C </oddFooter>
        <evenHeader xml:space="preserve">&amp;C </evenHeader>
        <evenFooter xml:space="preserve">&amp;C </evenFooter>
      </headerFooter>
    </customSheetView>
  </customSheetViews>
  <mergeCells count="3">
    <mergeCell ref="B6:F6"/>
    <mergeCell ref="B46:D46"/>
    <mergeCell ref="B47:D47"/>
  </mergeCells>
  <pageMargins left="0.70866141732283472" right="0.70866141732283472" top="0.74803149606299213" bottom="0.74803149606299213" header="0.31496062992125984" footer="0.31496062992125984"/>
  <pageSetup paperSize="9" scale="67" orientation="portrait" r:id="rId3"/>
  <headerFooter>
    <oddHeader>&amp;L&amp;"Calibri"&amp;12&amp;K0000FFClassification: Limited&amp;1#</oddHeader>
  </headerFooter>
  <customProperties>
    <customPr name="_pios_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09"/>
  <sheetViews>
    <sheetView showGridLines="0" view="pageBreakPreview" zoomScale="90" zoomScaleNormal="100" zoomScaleSheetLayoutView="90" zoomScalePageLayoutView="130" workbookViewId="0"/>
  </sheetViews>
  <sheetFormatPr defaultColWidth="12.5703125" defaultRowHeight="15.75" x14ac:dyDescent="0.25"/>
  <cols>
    <col min="1" max="1" width="2.85546875" style="33" customWidth="1"/>
    <col min="2" max="2" width="53.85546875" style="33" customWidth="1"/>
    <col min="3" max="4" width="13.5703125" style="29" customWidth="1"/>
    <col min="5" max="5" width="14.28515625" style="29" customWidth="1"/>
    <col min="6" max="7" width="13.5703125" style="29" customWidth="1"/>
    <col min="8" max="8" width="14" style="33" customWidth="1"/>
    <col min="9" max="9" width="1.7109375" style="399" customWidth="1"/>
    <col min="10" max="15" width="12.5703125" style="33"/>
    <col min="16" max="16" width="14" style="33" bestFit="1" customWidth="1"/>
    <col min="17" max="16384" width="12.5703125" style="33"/>
  </cols>
  <sheetData>
    <row r="1" spans="2:18" s="4" customFormat="1" x14ac:dyDescent="0.25">
      <c r="C1" s="28"/>
      <c r="D1" s="28"/>
      <c r="I1" s="399"/>
      <c r="K1" s="246"/>
      <c r="L1" s="246"/>
      <c r="M1" s="246"/>
      <c r="N1" s="246"/>
      <c r="O1" s="246"/>
      <c r="P1" s="246"/>
      <c r="Q1" s="246"/>
      <c r="R1" s="246"/>
    </row>
    <row r="2" spans="2:18" s="4" customFormat="1" x14ac:dyDescent="0.25">
      <c r="B2" s="34" t="s">
        <v>269</v>
      </c>
      <c r="I2" s="399"/>
      <c r="K2" s="246"/>
      <c r="L2" s="246"/>
      <c r="M2" s="246"/>
      <c r="N2" s="246"/>
      <c r="O2" s="246"/>
      <c r="P2" s="246"/>
      <c r="Q2" s="246"/>
      <c r="R2" s="246"/>
    </row>
    <row r="3" spans="2:18" s="4" customFormat="1" ht="21.95" customHeight="1" x14ac:dyDescent="0.25">
      <c r="B3" s="34" t="s">
        <v>155</v>
      </c>
      <c r="D3" s="1"/>
      <c r="E3" s="2"/>
      <c r="F3" s="2"/>
      <c r="G3" s="2"/>
      <c r="I3" s="399"/>
      <c r="K3" s="246"/>
      <c r="L3" s="246"/>
      <c r="M3" s="246"/>
      <c r="N3" s="246"/>
      <c r="O3" s="246"/>
      <c r="P3" s="246"/>
      <c r="Q3" s="246"/>
      <c r="R3" s="246"/>
    </row>
    <row r="4" spans="2:18" s="4" customFormat="1" ht="8.25" customHeight="1" x14ac:dyDescent="0.25">
      <c r="B4" s="34"/>
      <c r="D4" s="1"/>
      <c r="E4" s="2"/>
      <c r="F4" s="2"/>
      <c r="G4" s="2"/>
      <c r="I4" s="399"/>
      <c r="K4" s="246"/>
      <c r="L4" s="246"/>
      <c r="M4" s="246"/>
      <c r="N4" s="246"/>
      <c r="O4" s="246"/>
      <c r="P4" s="246"/>
      <c r="Q4" s="246"/>
      <c r="R4" s="246"/>
    </row>
    <row r="5" spans="2:18" s="4" customFormat="1" ht="21.95" customHeight="1" x14ac:dyDescent="0.25">
      <c r="B5" s="34" t="s">
        <v>333</v>
      </c>
      <c r="C5" s="150"/>
      <c r="D5" s="150"/>
      <c r="E5" s="150"/>
      <c r="F5" s="150"/>
      <c r="G5" s="150"/>
      <c r="I5" s="399"/>
      <c r="K5" s="246"/>
      <c r="L5" s="246"/>
      <c r="M5" s="246"/>
      <c r="N5" s="246"/>
      <c r="O5" s="246"/>
      <c r="P5" s="246"/>
      <c r="Q5" s="246"/>
      <c r="R5" s="246"/>
    </row>
    <row r="6" spans="2:18" s="4" customFormat="1" ht="21.95" customHeight="1" x14ac:dyDescent="0.25">
      <c r="B6" s="270" t="s">
        <v>342</v>
      </c>
      <c r="C6" s="150"/>
      <c r="D6" s="150"/>
      <c r="E6" s="150"/>
      <c r="F6" s="150"/>
      <c r="G6" s="150"/>
      <c r="I6" s="399"/>
      <c r="K6" s="246"/>
      <c r="L6" s="246"/>
      <c r="M6" s="246"/>
      <c r="N6" s="246"/>
      <c r="O6" s="246"/>
      <c r="P6" s="246"/>
      <c r="Q6" s="246"/>
      <c r="R6" s="246"/>
    </row>
    <row r="7" spans="2:18" s="4" customFormat="1" ht="8.25" customHeight="1" x14ac:dyDescent="0.25">
      <c r="B7" s="270"/>
      <c r="C7" s="150"/>
      <c r="D7" s="150"/>
      <c r="E7" s="150"/>
      <c r="F7" s="150"/>
      <c r="G7" s="150"/>
      <c r="I7" s="399"/>
      <c r="K7" s="246"/>
      <c r="L7" s="246"/>
      <c r="M7" s="246"/>
      <c r="N7" s="246"/>
      <c r="O7" s="246"/>
      <c r="P7" s="246"/>
      <c r="Q7" s="246"/>
      <c r="R7" s="246"/>
    </row>
    <row r="8" spans="2:18" s="64" customFormat="1" ht="85.5" customHeight="1" x14ac:dyDescent="0.25">
      <c r="B8" s="185"/>
      <c r="C8" s="186" t="s">
        <v>419</v>
      </c>
      <c r="D8" s="186" t="s">
        <v>420</v>
      </c>
      <c r="E8" s="187" t="s">
        <v>421</v>
      </c>
      <c r="F8" s="187" t="s">
        <v>422</v>
      </c>
      <c r="G8" s="187" t="s">
        <v>423</v>
      </c>
      <c r="H8" s="187" t="s">
        <v>424</v>
      </c>
      <c r="I8" s="399"/>
      <c r="J8" s="199" t="s">
        <v>305</v>
      </c>
      <c r="K8" s="199" t="s">
        <v>306</v>
      </c>
      <c r="L8" s="200" t="s">
        <v>284</v>
      </c>
      <c r="M8" s="200" t="s">
        <v>285</v>
      </c>
      <c r="N8" s="200" t="s">
        <v>283</v>
      </c>
      <c r="O8" s="201" t="s">
        <v>286</v>
      </c>
      <c r="P8" s="172"/>
      <c r="Q8" s="172"/>
      <c r="R8" s="172"/>
    </row>
    <row r="9" spans="2:18" s="64" customFormat="1" ht="15.75" customHeight="1" thickBot="1" x14ac:dyDescent="0.3">
      <c r="B9" s="189" t="s">
        <v>179</v>
      </c>
      <c r="C9" s="554">
        <v>0</v>
      </c>
      <c r="D9" s="554">
        <v>0</v>
      </c>
      <c r="E9" s="554">
        <v>0</v>
      </c>
      <c r="F9" s="554">
        <v>0</v>
      </c>
      <c r="G9" s="554">
        <v>0</v>
      </c>
      <c r="H9" s="554">
        <f>IFERROR(F9/D9,0)</f>
        <v>0</v>
      </c>
      <c r="I9" s="571"/>
      <c r="J9" s="561">
        <v>0</v>
      </c>
      <c r="K9" s="561">
        <v>0</v>
      </c>
      <c r="L9" s="572">
        <v>0</v>
      </c>
      <c r="M9" s="561">
        <v>0</v>
      </c>
      <c r="N9" s="561">
        <v>0</v>
      </c>
      <c r="O9" s="561">
        <v>0</v>
      </c>
      <c r="P9" s="172"/>
      <c r="Q9" s="172"/>
      <c r="R9" s="172"/>
    </row>
    <row r="10" spans="2:18" s="64" customFormat="1" ht="15.75" customHeight="1" thickBot="1" x14ac:dyDescent="0.3">
      <c r="B10" s="190" t="s">
        <v>85</v>
      </c>
      <c r="C10" s="554">
        <v>2306.1998346300002</v>
      </c>
      <c r="D10" s="554">
        <v>2306.1998346300002</v>
      </c>
      <c r="E10" s="557">
        <v>1899.3738920520002</v>
      </c>
      <c r="F10" s="554">
        <v>234.16636059999999</v>
      </c>
      <c r="G10" s="554">
        <v>18.733308848</v>
      </c>
      <c r="H10" s="573">
        <f>IFERROR(F10/D10,0)</f>
        <v>0.1015377579530392</v>
      </c>
      <c r="I10" s="571"/>
      <c r="J10" s="561">
        <v>1028.7504216699999</v>
      </c>
      <c r="K10" s="561">
        <v>1028.7504216699999</v>
      </c>
      <c r="L10" s="574">
        <v>863.7059664599999</v>
      </c>
      <c r="M10" s="561">
        <v>97.99588537999999</v>
      </c>
      <c r="N10" s="561">
        <v>7.8396708303999993</v>
      </c>
      <c r="O10" s="575">
        <v>9.5257200692973207E-2</v>
      </c>
      <c r="P10" s="172"/>
      <c r="Q10" s="172"/>
      <c r="R10" s="172"/>
    </row>
    <row r="11" spans="2:18" s="64" customFormat="1" ht="15.75" customHeight="1" thickBot="1" x14ac:dyDescent="0.3">
      <c r="B11" s="190" t="s">
        <v>92</v>
      </c>
      <c r="C11" s="554">
        <v>6890.0771066199986</v>
      </c>
      <c r="D11" s="554">
        <v>6890.0771066199986</v>
      </c>
      <c r="E11" s="557">
        <v>7874.1454544220005</v>
      </c>
      <c r="F11" s="554">
        <v>4389.1982620799999</v>
      </c>
      <c r="G11" s="554">
        <v>351.1358609664</v>
      </c>
      <c r="H11" s="573">
        <f t="shared" ref="H11:H45" si="0">IFERROR(F11/D11,0)</f>
        <v>0.63703180590865238</v>
      </c>
      <c r="I11" s="571"/>
      <c r="J11" s="561">
        <v>8194.4473505699989</v>
      </c>
      <c r="K11" s="561">
        <v>8194.4473505699989</v>
      </c>
      <c r="L11" s="574">
        <v>8907.3968096340013</v>
      </c>
      <c r="M11" s="561">
        <v>5264.7754126700002</v>
      </c>
      <c r="N11" s="561">
        <v>421.18203301360001</v>
      </c>
      <c r="O11" s="575">
        <v>0.64248083945573053</v>
      </c>
      <c r="P11" s="172"/>
      <c r="Q11" s="172"/>
      <c r="R11" s="172"/>
    </row>
    <row r="12" spans="2:18" s="64" customFormat="1" ht="15.75" customHeight="1" thickBot="1" x14ac:dyDescent="0.3">
      <c r="B12" s="191" t="s">
        <v>201</v>
      </c>
      <c r="C12" s="554">
        <v>2197.5671917199998</v>
      </c>
      <c r="D12" s="554">
        <v>2197.5671917199998</v>
      </c>
      <c r="E12" s="557">
        <v>2283.5199881199997</v>
      </c>
      <c r="F12" s="554">
        <v>1680.627886</v>
      </c>
      <c r="G12" s="554">
        <v>134.45023087999999</v>
      </c>
      <c r="H12" s="573">
        <f t="shared" si="0"/>
        <v>0.76476746300739962</v>
      </c>
      <c r="I12" s="571"/>
      <c r="J12" s="561">
        <v>2319.5641644099996</v>
      </c>
      <c r="K12" s="561">
        <v>2319.5641644099996</v>
      </c>
      <c r="L12" s="574">
        <v>2553.4527592539998</v>
      </c>
      <c r="M12" s="561">
        <v>1728.1649004000001</v>
      </c>
      <c r="N12" s="561">
        <v>138.25319203200002</v>
      </c>
      <c r="O12" s="575">
        <v>0.745038627047238</v>
      </c>
      <c r="P12" s="172"/>
      <c r="Q12" s="172"/>
      <c r="R12" s="172"/>
    </row>
    <row r="13" spans="2:18" s="64" customFormat="1" ht="15.75" customHeight="1" thickBot="1" x14ac:dyDescent="0.3">
      <c r="B13" s="191" t="s">
        <v>202</v>
      </c>
      <c r="C13" s="554">
        <v>1345.5450847</v>
      </c>
      <c r="D13" s="554">
        <v>1345.5450847</v>
      </c>
      <c r="E13" s="557">
        <v>1399.609854584</v>
      </c>
      <c r="F13" s="554">
        <v>870.18340196999998</v>
      </c>
      <c r="G13" s="554">
        <v>69.614672157599998</v>
      </c>
      <c r="H13" s="573">
        <f t="shared" si="0"/>
        <v>0.64671441474888547</v>
      </c>
      <c r="I13" s="571"/>
      <c r="J13" s="561">
        <v>1367.1080365099999</v>
      </c>
      <c r="K13" s="561">
        <v>1367.1080365099999</v>
      </c>
      <c r="L13" s="576">
        <v>1604.9876855819998</v>
      </c>
      <c r="M13" s="577">
        <v>971.21349469000006</v>
      </c>
      <c r="N13" s="577">
        <v>77.697079575200007</v>
      </c>
      <c r="O13" s="578">
        <v>0.71041458959552828</v>
      </c>
      <c r="P13" s="172"/>
      <c r="Q13" s="172"/>
      <c r="R13" s="172"/>
    </row>
    <row r="14" spans="2:18" s="64" customFormat="1" ht="15.75" customHeight="1" thickBot="1" x14ac:dyDescent="0.3">
      <c r="B14" s="190" t="s">
        <v>149</v>
      </c>
      <c r="C14" s="554">
        <v>278674.72799412999</v>
      </c>
      <c r="D14" s="554">
        <v>278674.72799412999</v>
      </c>
      <c r="E14" s="557">
        <v>279845.06107726198</v>
      </c>
      <c r="F14" s="554">
        <v>38104.989909620002</v>
      </c>
      <c r="G14" s="554">
        <v>3048.3991927695997</v>
      </c>
      <c r="H14" s="573">
        <f t="shared" si="0"/>
        <v>0.13673643887228498</v>
      </c>
      <c r="I14" s="571"/>
      <c r="J14" s="561">
        <v>284940.01025543001</v>
      </c>
      <c r="K14" s="561">
        <v>284940.01025543001</v>
      </c>
      <c r="L14" s="576">
        <v>286572.01210380194</v>
      </c>
      <c r="M14" s="577">
        <v>35753.859920080002</v>
      </c>
      <c r="N14" s="577">
        <v>2860.3087936063998</v>
      </c>
      <c r="O14" s="578">
        <v>0.12547855209252295</v>
      </c>
      <c r="P14" s="172"/>
      <c r="Q14" s="172"/>
      <c r="R14" s="172"/>
    </row>
    <row r="15" spans="2:18" s="64" customFormat="1" ht="15.75" customHeight="1" thickBot="1" x14ac:dyDescent="0.3">
      <c r="B15" s="192" t="s">
        <v>182</v>
      </c>
      <c r="C15" s="554">
        <v>253721.48283912</v>
      </c>
      <c r="D15" s="554">
        <v>253721.48283912</v>
      </c>
      <c r="E15" s="557">
        <v>255362.50865784599</v>
      </c>
      <c r="F15" s="554">
        <v>28083.488974349999</v>
      </c>
      <c r="G15" s="554">
        <v>2246.6791179480001</v>
      </c>
      <c r="H15" s="573">
        <f t="shared" si="0"/>
        <v>0.11068628742075108</v>
      </c>
      <c r="I15" s="571"/>
      <c r="J15" s="561">
        <v>260633.40000069002</v>
      </c>
      <c r="K15" s="561">
        <v>260633.40000069002</v>
      </c>
      <c r="L15" s="574">
        <v>262334.92667160201</v>
      </c>
      <c r="M15" s="561">
        <v>26119.199324759997</v>
      </c>
      <c r="N15" s="561">
        <v>2089.5359459808001</v>
      </c>
      <c r="O15" s="575">
        <v>0.10021432143651139</v>
      </c>
      <c r="P15" s="172"/>
      <c r="Q15" s="172"/>
      <c r="R15" s="172"/>
    </row>
    <row r="16" spans="2:18" s="64" customFormat="1" ht="15.75" customHeight="1" thickBot="1" x14ac:dyDescent="0.3">
      <c r="B16" s="193" t="s">
        <v>203</v>
      </c>
      <c r="C16" s="554">
        <v>0</v>
      </c>
      <c r="D16" s="554">
        <v>0</v>
      </c>
      <c r="E16" s="557">
        <v>0</v>
      </c>
      <c r="F16" s="554">
        <v>0</v>
      </c>
      <c r="G16" s="554">
        <v>0</v>
      </c>
      <c r="H16" s="554">
        <f t="shared" si="0"/>
        <v>0</v>
      </c>
      <c r="I16" s="571"/>
      <c r="J16" s="561">
        <v>0</v>
      </c>
      <c r="K16" s="561">
        <v>0</v>
      </c>
      <c r="L16" s="574">
        <v>0</v>
      </c>
      <c r="M16" s="561">
        <v>0</v>
      </c>
      <c r="N16" s="561">
        <v>0</v>
      </c>
      <c r="O16" s="561">
        <v>0</v>
      </c>
      <c r="P16" s="172"/>
      <c r="Q16" s="172"/>
      <c r="R16" s="172"/>
    </row>
    <row r="17" spans="2:18" s="64" customFormat="1" ht="15.75" customHeight="1" thickBot="1" x14ac:dyDescent="0.3">
      <c r="B17" s="193" t="s">
        <v>204</v>
      </c>
      <c r="C17" s="554">
        <v>253721.48283912</v>
      </c>
      <c r="D17" s="554">
        <v>253721.48283912</v>
      </c>
      <c r="E17" s="557">
        <v>255362.50865784599</v>
      </c>
      <c r="F17" s="554">
        <v>28083.488974349999</v>
      </c>
      <c r="G17" s="554">
        <v>2246.6791179480001</v>
      </c>
      <c r="H17" s="573">
        <f t="shared" si="0"/>
        <v>0.11068628742075108</v>
      </c>
      <c r="I17" s="571"/>
      <c r="J17" s="561">
        <v>260633.40000069002</v>
      </c>
      <c r="K17" s="561">
        <v>260633.40000069002</v>
      </c>
      <c r="L17" s="574">
        <v>262334.92667160201</v>
      </c>
      <c r="M17" s="561">
        <v>26119.199324759997</v>
      </c>
      <c r="N17" s="561">
        <v>2089.5359459808001</v>
      </c>
      <c r="O17" s="575">
        <v>0.10021432143651139</v>
      </c>
      <c r="P17" s="172"/>
      <c r="Q17" s="172"/>
      <c r="R17" s="172"/>
    </row>
    <row r="18" spans="2:18" s="64" customFormat="1" ht="15.75" customHeight="1" thickBot="1" x14ac:dyDescent="0.3">
      <c r="B18" s="192" t="s">
        <v>205</v>
      </c>
      <c r="C18" s="554">
        <v>20951.755241759998</v>
      </c>
      <c r="D18" s="554">
        <v>20951.755241759998</v>
      </c>
      <c r="E18" s="557">
        <v>20661.619623137998</v>
      </c>
      <c r="F18" s="554">
        <v>5694.0908095100003</v>
      </c>
      <c r="G18" s="554">
        <v>455.52726476079999</v>
      </c>
      <c r="H18" s="573">
        <f t="shared" si="0"/>
        <v>0.27177154103828116</v>
      </c>
      <c r="I18" s="571"/>
      <c r="J18" s="561">
        <v>20718.373951630001</v>
      </c>
      <c r="K18" s="561">
        <v>20718.373951630001</v>
      </c>
      <c r="L18" s="574">
        <v>20773.270277912001</v>
      </c>
      <c r="M18" s="561">
        <v>5811.2352065600007</v>
      </c>
      <c r="N18" s="561">
        <v>464.89881652480005</v>
      </c>
      <c r="O18" s="575">
        <v>0.28048703146912773</v>
      </c>
      <c r="P18" s="172"/>
      <c r="Q18" s="172"/>
      <c r="R18" s="172"/>
    </row>
    <row r="19" spans="2:18" s="64" customFormat="1" ht="15.75" customHeight="1" thickBot="1" x14ac:dyDescent="0.3">
      <c r="B19" s="192" t="s">
        <v>206</v>
      </c>
      <c r="C19" s="554">
        <v>4001.48991325</v>
      </c>
      <c r="D19" s="554">
        <v>4001.48991325</v>
      </c>
      <c r="E19" s="557">
        <v>3820.9327962779998</v>
      </c>
      <c r="F19" s="554">
        <v>4327.4101257600005</v>
      </c>
      <c r="G19" s="554">
        <v>346.19281006080001</v>
      </c>
      <c r="H19" s="573">
        <f t="shared" si="0"/>
        <v>1.0814497148751498</v>
      </c>
      <c r="I19" s="571"/>
      <c r="J19" s="561">
        <v>3588.2363031100003</v>
      </c>
      <c r="K19" s="561">
        <v>3588.2363031100003</v>
      </c>
      <c r="L19" s="574">
        <v>3463.8151542880005</v>
      </c>
      <c r="M19" s="561">
        <v>3823.4253887600003</v>
      </c>
      <c r="N19" s="561">
        <v>305.87403110080004</v>
      </c>
      <c r="O19" s="575">
        <v>1.0655444808487546</v>
      </c>
      <c r="P19" s="172"/>
      <c r="Q19" s="172"/>
      <c r="R19" s="172"/>
    </row>
    <row r="20" spans="2:18" s="64" customFormat="1" ht="15.75" customHeight="1" thickBot="1" x14ac:dyDescent="0.3">
      <c r="B20" s="193" t="s">
        <v>203</v>
      </c>
      <c r="C20" s="554">
        <v>0</v>
      </c>
      <c r="D20" s="554">
        <v>0</v>
      </c>
      <c r="E20" s="557">
        <v>0</v>
      </c>
      <c r="F20" s="554">
        <v>0</v>
      </c>
      <c r="G20" s="554">
        <v>0</v>
      </c>
      <c r="H20" s="554">
        <f t="shared" si="0"/>
        <v>0</v>
      </c>
      <c r="I20" s="571"/>
      <c r="J20" s="561">
        <v>0</v>
      </c>
      <c r="K20" s="561">
        <v>0</v>
      </c>
      <c r="L20" s="574">
        <v>0</v>
      </c>
      <c r="M20" s="561">
        <v>0</v>
      </c>
      <c r="N20" s="561">
        <v>0</v>
      </c>
      <c r="O20" s="561">
        <v>0</v>
      </c>
      <c r="P20" s="172"/>
      <c r="Q20" s="172"/>
      <c r="R20" s="172"/>
    </row>
    <row r="21" spans="2:18" s="64" customFormat="1" ht="15.75" customHeight="1" thickBot="1" x14ac:dyDescent="0.3">
      <c r="B21" s="193" t="s">
        <v>204</v>
      </c>
      <c r="C21" s="554">
        <v>4001.48991325</v>
      </c>
      <c r="D21" s="554">
        <v>4001.48991325</v>
      </c>
      <c r="E21" s="557">
        <v>3820.9327962779998</v>
      </c>
      <c r="F21" s="554">
        <v>4327.4101257600005</v>
      </c>
      <c r="G21" s="554">
        <v>346.19281006080001</v>
      </c>
      <c r="H21" s="573">
        <f t="shared" si="0"/>
        <v>1.0814497148751498</v>
      </c>
      <c r="I21" s="571"/>
      <c r="J21" s="561">
        <v>3588.2363031100003</v>
      </c>
      <c r="K21" s="561">
        <v>3588.2363031100003</v>
      </c>
      <c r="L21" s="574">
        <v>3463.8151542880005</v>
      </c>
      <c r="M21" s="561">
        <v>3823.4253887600003</v>
      </c>
      <c r="N21" s="561">
        <v>305.87403110080004</v>
      </c>
      <c r="O21" s="575">
        <v>1.0655444808487546</v>
      </c>
      <c r="P21" s="172"/>
      <c r="Q21" s="172"/>
      <c r="R21" s="172"/>
    </row>
    <row r="22" spans="2:18" s="64" customFormat="1" ht="15.75" customHeight="1" thickBot="1" x14ac:dyDescent="0.3">
      <c r="B22" s="190" t="s">
        <v>187</v>
      </c>
      <c r="C22" s="554">
        <v>0</v>
      </c>
      <c r="D22" s="554">
        <v>0</v>
      </c>
      <c r="E22" s="557">
        <v>0</v>
      </c>
      <c r="F22" s="554">
        <v>0</v>
      </c>
      <c r="G22" s="554">
        <v>0</v>
      </c>
      <c r="H22" s="554">
        <f t="shared" si="0"/>
        <v>0</v>
      </c>
      <c r="I22" s="571"/>
      <c r="J22" s="561">
        <v>0</v>
      </c>
      <c r="K22" s="561">
        <v>0</v>
      </c>
      <c r="L22" s="574">
        <v>64.525511362000003</v>
      </c>
      <c r="M22" s="561">
        <v>0</v>
      </c>
      <c r="N22" s="561">
        <v>0</v>
      </c>
      <c r="O22" s="561">
        <v>0</v>
      </c>
      <c r="P22" s="172"/>
      <c r="Q22" s="172"/>
      <c r="R22" s="172"/>
    </row>
    <row r="23" spans="2:18" s="64" customFormat="1" ht="15.75" customHeight="1" x14ac:dyDescent="0.25">
      <c r="B23" s="194" t="s">
        <v>264</v>
      </c>
      <c r="C23" s="579">
        <v>3862.15838583</v>
      </c>
      <c r="D23" s="579">
        <v>3862.15838583</v>
      </c>
      <c r="E23" s="580">
        <v>3658.5757230720001</v>
      </c>
      <c r="F23" s="579">
        <v>1370.2243808000001</v>
      </c>
      <c r="G23" s="579">
        <v>109.617950464</v>
      </c>
      <c r="H23" s="581">
        <f t="shared" si="0"/>
        <v>0.35478202702076161</v>
      </c>
      <c r="I23" s="571"/>
      <c r="J23" s="582">
        <v>3276.3938263899995</v>
      </c>
      <c r="K23" s="582">
        <v>3276.3938263899995</v>
      </c>
      <c r="L23" s="582">
        <v>3152.384262776</v>
      </c>
      <c r="M23" s="582">
        <v>816.99589471000002</v>
      </c>
      <c r="N23" s="582">
        <v>65.359671576799997</v>
      </c>
      <c r="O23" s="583">
        <v>0.24935826948806808</v>
      </c>
      <c r="P23" s="172"/>
      <c r="Q23" s="172"/>
      <c r="R23" s="172"/>
    </row>
    <row r="24" spans="2:18" s="64" customFormat="1" ht="15.75" customHeight="1" thickBot="1" x14ac:dyDescent="0.3">
      <c r="B24" s="195" t="s">
        <v>207</v>
      </c>
      <c r="C24" s="584">
        <v>291733.16332121001</v>
      </c>
      <c r="D24" s="584">
        <v>291733.16332121001</v>
      </c>
      <c r="E24" s="585">
        <v>293277.15614680806</v>
      </c>
      <c r="F24" s="584">
        <v>44098.578913100006</v>
      </c>
      <c r="G24" s="584">
        <v>3527.8863130480004</v>
      </c>
      <c r="H24" s="586">
        <f t="shared" si="0"/>
        <v>0.15116066480431534</v>
      </c>
      <c r="I24" s="571"/>
      <c r="J24" s="566">
        <v>297439.60185406002</v>
      </c>
      <c r="K24" s="566">
        <v>297439.60185406002</v>
      </c>
      <c r="L24" s="587">
        <v>299560.06862583803</v>
      </c>
      <c r="M24" s="587">
        <v>41933.627112840004</v>
      </c>
      <c r="N24" s="587">
        <v>3354.6901690271998</v>
      </c>
      <c r="O24" s="588">
        <v>0.14098199046613474</v>
      </c>
      <c r="P24" s="172"/>
      <c r="Q24" s="172"/>
      <c r="R24" s="172"/>
    </row>
    <row r="25" spans="2:18" s="64" customFormat="1" ht="15.75" customHeight="1" thickTop="1" thickBot="1" x14ac:dyDescent="0.3">
      <c r="B25" s="185" t="s">
        <v>179</v>
      </c>
      <c r="C25" s="554">
        <v>0</v>
      </c>
      <c r="D25" s="554">
        <v>0</v>
      </c>
      <c r="E25" s="557">
        <v>110.90797750199999</v>
      </c>
      <c r="F25" s="554">
        <v>0</v>
      </c>
      <c r="G25" s="554">
        <v>0</v>
      </c>
      <c r="H25" s="554">
        <f t="shared" si="0"/>
        <v>0</v>
      </c>
      <c r="I25" s="571"/>
      <c r="J25" s="561">
        <v>179.36644941</v>
      </c>
      <c r="K25" s="561">
        <v>179.36644941</v>
      </c>
      <c r="L25" s="574">
        <v>156.73533781600003</v>
      </c>
      <c r="M25" s="561">
        <v>0</v>
      </c>
      <c r="N25" s="561">
        <v>0</v>
      </c>
      <c r="O25" s="561">
        <v>0</v>
      </c>
      <c r="P25" s="172"/>
      <c r="Q25" s="172"/>
      <c r="R25" s="172"/>
    </row>
    <row r="26" spans="2:18" s="64" customFormat="1" ht="15.75" customHeight="1" thickBot="1" x14ac:dyDescent="0.3">
      <c r="B26" s="190" t="s">
        <v>88</v>
      </c>
      <c r="C26" s="554">
        <v>0</v>
      </c>
      <c r="D26" s="554">
        <v>0</v>
      </c>
      <c r="E26" s="557">
        <v>1.2626864340000001</v>
      </c>
      <c r="F26" s="554">
        <v>0</v>
      </c>
      <c r="G26" s="554">
        <v>0</v>
      </c>
      <c r="H26" s="554">
        <v>0</v>
      </c>
      <c r="I26" s="571"/>
      <c r="J26" s="561">
        <v>5.14833432</v>
      </c>
      <c r="K26" s="561">
        <v>5.14833432</v>
      </c>
      <c r="L26" s="574">
        <v>5.1960375919999997</v>
      </c>
      <c r="M26" s="561">
        <v>1.0296668600000001</v>
      </c>
      <c r="N26" s="561">
        <v>0</v>
      </c>
      <c r="O26" s="575">
        <v>0.1999999992230497</v>
      </c>
      <c r="P26" s="172"/>
      <c r="Q26" s="172"/>
      <c r="R26" s="172"/>
    </row>
    <row r="27" spans="2:18" s="64" customFormat="1" ht="15.75" customHeight="1" thickBot="1" x14ac:dyDescent="0.3">
      <c r="B27" s="190" t="s">
        <v>89</v>
      </c>
      <c r="C27" s="554">
        <v>0.78467608</v>
      </c>
      <c r="D27" s="554">
        <v>0.78467608</v>
      </c>
      <c r="E27" s="557">
        <v>5.0181737120000003</v>
      </c>
      <c r="F27" s="554">
        <v>0.78467608</v>
      </c>
      <c r="G27" s="554">
        <v>0</v>
      </c>
      <c r="H27" s="573">
        <f t="shared" si="0"/>
        <v>1</v>
      </c>
      <c r="I27" s="571"/>
      <c r="J27" s="561">
        <v>21.127534369999999</v>
      </c>
      <c r="K27" s="561">
        <v>21.127534369999999</v>
      </c>
      <c r="L27" s="574">
        <v>20.984101864000003</v>
      </c>
      <c r="M27" s="561">
        <v>21.12752059</v>
      </c>
      <c r="N27" s="561">
        <v>1.6902016472000001</v>
      </c>
      <c r="O27" s="575">
        <v>0.99999934777055577</v>
      </c>
      <c r="P27" s="172"/>
      <c r="Q27" s="172"/>
      <c r="R27" s="172"/>
    </row>
    <row r="28" spans="2:18" s="64" customFormat="1" ht="15.75" customHeight="1" thickBot="1" x14ac:dyDescent="0.3">
      <c r="B28" s="190" t="s">
        <v>90</v>
      </c>
      <c r="C28" s="554">
        <v>0</v>
      </c>
      <c r="D28" s="554">
        <v>0</v>
      </c>
      <c r="E28" s="557">
        <v>0</v>
      </c>
      <c r="F28" s="554">
        <v>0</v>
      </c>
      <c r="G28" s="589">
        <v>0</v>
      </c>
      <c r="H28" s="554">
        <f t="shared" si="0"/>
        <v>0</v>
      </c>
      <c r="I28" s="571"/>
      <c r="J28" s="561">
        <v>0</v>
      </c>
      <c r="K28" s="561">
        <v>0</v>
      </c>
      <c r="L28" s="574">
        <v>56.642041398000003</v>
      </c>
      <c r="M28" s="561">
        <v>0</v>
      </c>
      <c r="N28" s="561">
        <v>0</v>
      </c>
      <c r="O28" s="561">
        <v>0</v>
      </c>
      <c r="P28" s="172"/>
      <c r="Q28" s="172"/>
      <c r="R28" s="172"/>
    </row>
    <row r="29" spans="2:18" s="64" customFormat="1" ht="15.75" customHeight="1" thickBot="1" x14ac:dyDescent="0.3">
      <c r="B29" s="190" t="s">
        <v>91</v>
      </c>
      <c r="C29" s="554">
        <v>0</v>
      </c>
      <c r="D29" s="554">
        <v>0</v>
      </c>
      <c r="E29" s="557">
        <v>0</v>
      </c>
      <c r="F29" s="554">
        <v>0</v>
      </c>
      <c r="G29" s="554">
        <v>0</v>
      </c>
      <c r="H29" s="554">
        <f t="shared" si="0"/>
        <v>0</v>
      </c>
      <c r="I29" s="571"/>
      <c r="J29" s="561">
        <v>0</v>
      </c>
      <c r="K29" s="561">
        <v>0</v>
      </c>
      <c r="L29" s="574">
        <v>0</v>
      </c>
      <c r="M29" s="561">
        <v>0</v>
      </c>
      <c r="N29" s="561">
        <v>0</v>
      </c>
      <c r="O29" s="561">
        <v>0</v>
      </c>
      <c r="P29" s="172"/>
      <c r="Q29" s="172"/>
      <c r="R29" s="172"/>
    </row>
    <row r="30" spans="2:18" s="64" customFormat="1" ht="15.75" customHeight="1" thickBot="1" x14ac:dyDescent="0.3">
      <c r="B30" s="190" t="s">
        <v>544</v>
      </c>
      <c r="C30" s="554">
        <v>90242.302838160002</v>
      </c>
      <c r="D30" s="554">
        <v>90242.214011649994</v>
      </c>
      <c r="E30" s="557">
        <v>64035.257137157998</v>
      </c>
      <c r="F30" s="554">
        <v>8.3371791900000005</v>
      </c>
      <c r="G30" s="554">
        <v>0.66697433520000005</v>
      </c>
      <c r="H30" s="554">
        <v>0</v>
      </c>
      <c r="I30" s="571"/>
      <c r="J30" s="561">
        <v>52216.978401699998</v>
      </c>
      <c r="K30" s="561">
        <v>52216.598332169997</v>
      </c>
      <c r="L30" s="574">
        <v>60335.306390482001</v>
      </c>
      <c r="M30" s="561">
        <v>16.85843307</v>
      </c>
      <c r="N30" s="561">
        <v>1.3486746456000001</v>
      </c>
      <c r="O30" s="561">
        <v>0</v>
      </c>
      <c r="P30" s="172"/>
      <c r="Q30" s="172"/>
      <c r="R30" s="172"/>
    </row>
    <row r="31" spans="2:18" s="64" customFormat="1" ht="15.75" customHeight="1" thickBot="1" x14ac:dyDescent="0.3">
      <c r="B31" s="190" t="s">
        <v>92</v>
      </c>
      <c r="C31" s="554">
        <v>7665.18130767</v>
      </c>
      <c r="D31" s="554">
        <v>7580.8451530800003</v>
      </c>
      <c r="E31" s="557">
        <v>7678.0023751899989</v>
      </c>
      <c r="F31" s="554">
        <v>1997.19288039</v>
      </c>
      <c r="G31" s="554">
        <v>159.77543043119999</v>
      </c>
      <c r="H31" s="573">
        <f t="shared" si="0"/>
        <v>0.26345253597200385</v>
      </c>
      <c r="I31" s="571"/>
      <c r="J31" s="561">
        <v>8241.9080440500002</v>
      </c>
      <c r="K31" s="561">
        <v>8137.8584444200005</v>
      </c>
      <c r="L31" s="574">
        <v>10612.117387009999</v>
      </c>
      <c r="M31" s="561">
        <v>2046.28312734</v>
      </c>
      <c r="N31" s="561">
        <v>163.70265018720002</v>
      </c>
      <c r="O31" s="575">
        <v>0.24827784008306827</v>
      </c>
      <c r="P31" s="172"/>
      <c r="Q31" s="172"/>
      <c r="R31" s="172"/>
    </row>
    <row r="32" spans="2:18" s="64" customFormat="1" ht="15.75" customHeight="1" thickBot="1" x14ac:dyDescent="0.3">
      <c r="B32" s="192" t="s">
        <v>202</v>
      </c>
      <c r="C32" s="554">
        <v>997.94356922999998</v>
      </c>
      <c r="D32" s="554">
        <v>915.83160098999997</v>
      </c>
      <c r="E32" s="557">
        <v>1030.6161364120001</v>
      </c>
      <c r="F32" s="554">
        <v>879.22015038999996</v>
      </c>
      <c r="G32" s="554">
        <v>70.33761203120001</v>
      </c>
      <c r="H32" s="573">
        <f t="shared" si="0"/>
        <v>0.96002381817746452</v>
      </c>
      <c r="I32" s="571"/>
      <c r="J32" s="561">
        <v>1030.53558275</v>
      </c>
      <c r="K32" s="561">
        <v>937.58448079999994</v>
      </c>
      <c r="L32" s="574">
        <v>1430.8225624279999</v>
      </c>
      <c r="M32" s="561">
        <v>898.02678073000004</v>
      </c>
      <c r="N32" s="561">
        <v>71.842142458399991</v>
      </c>
      <c r="O32" s="575">
        <v>0.87141753837708524</v>
      </c>
      <c r="P32" s="172"/>
      <c r="Q32" s="172"/>
      <c r="R32" s="172"/>
    </row>
    <row r="33" spans="2:28" s="64" customFormat="1" ht="15.75" customHeight="1" thickBot="1" x14ac:dyDescent="0.3">
      <c r="B33" s="190" t="s">
        <v>149</v>
      </c>
      <c r="C33" s="554">
        <v>1618.8385594200001</v>
      </c>
      <c r="D33" s="554">
        <v>1618.83855943</v>
      </c>
      <c r="E33" s="557">
        <v>1614.98360484</v>
      </c>
      <c r="F33" s="554">
        <v>1051.90568282</v>
      </c>
      <c r="G33" s="554">
        <v>84.152454625600015</v>
      </c>
      <c r="H33" s="573">
        <f t="shared" si="0"/>
        <v>0.64979035537081631</v>
      </c>
      <c r="I33" s="571"/>
      <c r="J33" s="561">
        <v>1859.8511775899999</v>
      </c>
      <c r="K33" s="561">
        <v>1859.8511775899999</v>
      </c>
      <c r="L33" s="574">
        <v>2265.3901690840003</v>
      </c>
      <c r="M33" s="561">
        <v>1269.73264466</v>
      </c>
      <c r="N33" s="561">
        <v>101.57861157280001</v>
      </c>
      <c r="O33" s="575">
        <v>0.68270658424687669</v>
      </c>
      <c r="P33" s="172"/>
      <c r="Q33" s="172"/>
      <c r="R33" s="172"/>
    </row>
    <row r="34" spans="2:28" s="64" customFormat="1" ht="15.75" customHeight="1" thickBot="1" x14ac:dyDescent="0.3">
      <c r="B34" s="192" t="s">
        <v>202</v>
      </c>
      <c r="C34" s="554">
        <v>995.30787842999996</v>
      </c>
      <c r="D34" s="554">
        <v>995.30787844000008</v>
      </c>
      <c r="E34" s="557">
        <v>931.36997289600004</v>
      </c>
      <c r="F34" s="554">
        <v>584.25767201999997</v>
      </c>
      <c r="G34" s="554">
        <v>46.740613761600002</v>
      </c>
      <c r="H34" s="573">
        <f t="shared" si="0"/>
        <v>0.58701200369853257</v>
      </c>
      <c r="I34" s="571"/>
      <c r="J34" s="561">
        <v>794.96162024</v>
      </c>
      <c r="K34" s="561">
        <v>794.96162024</v>
      </c>
      <c r="L34" s="574">
        <v>843.88335276800012</v>
      </c>
      <c r="M34" s="561">
        <v>471.06547669999998</v>
      </c>
      <c r="N34" s="561">
        <v>37.685238136000002</v>
      </c>
      <c r="O34" s="575">
        <v>0.59256379768093037</v>
      </c>
      <c r="P34" s="172"/>
      <c r="Q34" s="172"/>
      <c r="R34" s="172"/>
    </row>
    <row r="35" spans="2:28" s="64" customFormat="1" ht="15.75" customHeight="1" thickBot="1" x14ac:dyDescent="0.3">
      <c r="B35" s="190" t="s">
        <v>94</v>
      </c>
      <c r="C35" s="554">
        <v>5736.3192855799998</v>
      </c>
      <c r="D35" s="554">
        <v>5736.3192855799998</v>
      </c>
      <c r="E35" s="557">
        <v>3914.354509542</v>
      </c>
      <c r="F35" s="554">
        <v>2007.71174995</v>
      </c>
      <c r="G35" s="554">
        <v>160.61693999600001</v>
      </c>
      <c r="H35" s="573">
        <f t="shared" si="0"/>
        <v>0.34999999999947701</v>
      </c>
      <c r="I35" s="571"/>
      <c r="J35" s="561">
        <v>2800.1171876200001</v>
      </c>
      <c r="K35" s="561">
        <v>2800.1171876200001</v>
      </c>
      <c r="L35" s="574">
        <v>2933.1027754220004</v>
      </c>
      <c r="M35" s="561">
        <v>980.04101563999996</v>
      </c>
      <c r="N35" s="561">
        <v>78.403281251199999</v>
      </c>
      <c r="O35" s="575">
        <v>0.34999999999035752</v>
      </c>
      <c r="P35" s="172"/>
      <c r="Q35" s="172"/>
      <c r="R35" s="172"/>
    </row>
    <row r="36" spans="2:28" s="64" customFormat="1" ht="15.75" customHeight="1" thickBot="1" x14ac:dyDescent="0.3">
      <c r="B36" s="192" t="s">
        <v>202</v>
      </c>
      <c r="C36" s="554">
        <v>0</v>
      </c>
      <c r="D36" s="554">
        <v>0</v>
      </c>
      <c r="E36" s="557">
        <v>0</v>
      </c>
      <c r="F36" s="554">
        <v>0</v>
      </c>
      <c r="G36" s="554">
        <v>0</v>
      </c>
      <c r="H36" s="554">
        <f t="shared" si="0"/>
        <v>0</v>
      </c>
      <c r="I36" s="571"/>
      <c r="J36" s="561">
        <v>0</v>
      </c>
      <c r="K36" s="561">
        <v>0</v>
      </c>
      <c r="L36" s="561">
        <v>0</v>
      </c>
      <c r="M36" s="561">
        <v>0</v>
      </c>
      <c r="N36" s="561">
        <v>0</v>
      </c>
      <c r="O36" s="561">
        <v>0</v>
      </c>
      <c r="P36" s="172"/>
      <c r="Q36" s="172"/>
      <c r="R36" s="172"/>
    </row>
    <row r="37" spans="2:28" s="64" customFormat="1" ht="15.75" customHeight="1" thickBot="1" x14ac:dyDescent="0.3">
      <c r="B37" s="190" t="s">
        <v>95</v>
      </c>
      <c r="C37" s="554">
        <v>979.31507404999991</v>
      </c>
      <c r="D37" s="554">
        <v>979.31507404999991</v>
      </c>
      <c r="E37" s="557">
        <v>1188.3121773159999</v>
      </c>
      <c r="F37" s="554">
        <v>1036.0838733400001</v>
      </c>
      <c r="G37" s="554">
        <v>82.886709867199997</v>
      </c>
      <c r="H37" s="573">
        <f t="shared" si="0"/>
        <v>1.0579678601854154</v>
      </c>
      <c r="I37" s="571"/>
      <c r="J37" s="561">
        <v>1452.79154814</v>
      </c>
      <c r="K37" s="561">
        <v>1452.79154814</v>
      </c>
      <c r="L37" s="574">
        <v>693.77261250800007</v>
      </c>
      <c r="M37" s="561">
        <v>1964.36506824</v>
      </c>
      <c r="N37" s="561">
        <v>157.1492054592</v>
      </c>
      <c r="O37" s="575">
        <v>1.3521313988610164</v>
      </c>
      <c r="P37" s="172"/>
      <c r="Q37" s="172"/>
      <c r="R37" s="172"/>
    </row>
    <row r="38" spans="2:28" s="64" customFormat="1" ht="15.75" customHeight="1" thickBot="1" x14ac:dyDescent="0.3">
      <c r="B38" s="190" t="s">
        <v>189</v>
      </c>
      <c r="C38" s="554">
        <v>0</v>
      </c>
      <c r="D38" s="554">
        <v>0</v>
      </c>
      <c r="E38" s="557">
        <v>0</v>
      </c>
      <c r="F38" s="554">
        <v>0</v>
      </c>
      <c r="G38" s="554">
        <v>0</v>
      </c>
      <c r="H38" s="554">
        <f t="shared" si="0"/>
        <v>0</v>
      </c>
      <c r="I38" s="571"/>
      <c r="J38" s="561">
        <v>0</v>
      </c>
      <c r="K38" s="561">
        <v>0</v>
      </c>
      <c r="L38" s="574">
        <v>0</v>
      </c>
      <c r="M38" s="561">
        <v>0</v>
      </c>
      <c r="N38" s="561">
        <v>0</v>
      </c>
      <c r="O38" s="561">
        <v>0</v>
      </c>
      <c r="P38" s="172"/>
      <c r="Q38" s="172"/>
      <c r="R38" s="172"/>
    </row>
    <row r="39" spans="2:28" s="64" customFormat="1" ht="15.75" customHeight="1" thickBot="1" x14ac:dyDescent="0.3">
      <c r="B39" s="190" t="s">
        <v>150</v>
      </c>
      <c r="C39" s="590">
        <v>0</v>
      </c>
      <c r="D39" s="554">
        <v>0</v>
      </c>
      <c r="E39" s="557">
        <v>0</v>
      </c>
      <c r="F39" s="554">
        <v>0</v>
      </c>
      <c r="G39" s="554">
        <v>0</v>
      </c>
      <c r="H39" s="554">
        <f t="shared" si="0"/>
        <v>0</v>
      </c>
      <c r="I39" s="571"/>
      <c r="J39" s="561">
        <v>0</v>
      </c>
      <c r="K39" s="561">
        <v>0</v>
      </c>
      <c r="L39" s="574">
        <v>0</v>
      </c>
      <c r="M39" s="561">
        <v>0</v>
      </c>
      <c r="N39" s="561">
        <v>0</v>
      </c>
      <c r="O39" s="561">
        <v>0</v>
      </c>
      <c r="P39" s="172"/>
      <c r="Q39" s="172"/>
      <c r="R39" s="172"/>
    </row>
    <row r="40" spans="2:28" s="64" customFormat="1" ht="15.75" customHeight="1" thickBot="1" x14ac:dyDescent="0.3">
      <c r="B40" s="196" t="s">
        <v>208</v>
      </c>
      <c r="C40" s="554">
        <v>0</v>
      </c>
      <c r="D40" s="554">
        <v>0</v>
      </c>
      <c r="E40" s="557">
        <v>0</v>
      </c>
      <c r="F40" s="554">
        <v>0</v>
      </c>
      <c r="G40" s="554">
        <v>0</v>
      </c>
      <c r="H40" s="554">
        <f t="shared" si="0"/>
        <v>0</v>
      </c>
      <c r="I40" s="571"/>
      <c r="J40" s="561">
        <v>0</v>
      </c>
      <c r="K40" s="561">
        <v>0</v>
      </c>
      <c r="L40" s="574">
        <v>0</v>
      </c>
      <c r="M40" s="561">
        <v>0</v>
      </c>
      <c r="N40" s="561">
        <v>0</v>
      </c>
      <c r="O40" s="561">
        <v>0</v>
      </c>
      <c r="P40" s="172"/>
      <c r="Q40" s="172"/>
      <c r="R40" s="172"/>
    </row>
    <row r="41" spans="2:28" s="64" customFormat="1" ht="15.75" customHeight="1" thickBot="1" x14ac:dyDescent="0.3">
      <c r="B41" s="190" t="s">
        <v>209</v>
      </c>
      <c r="C41" s="554">
        <v>0</v>
      </c>
      <c r="D41" s="554">
        <v>0</v>
      </c>
      <c r="E41" s="557">
        <v>0</v>
      </c>
      <c r="F41" s="554">
        <v>0</v>
      </c>
      <c r="G41" s="554">
        <v>0</v>
      </c>
      <c r="H41" s="554">
        <f t="shared" si="0"/>
        <v>0</v>
      </c>
      <c r="I41" s="571"/>
      <c r="J41" s="561">
        <v>0</v>
      </c>
      <c r="K41" s="561">
        <v>0</v>
      </c>
      <c r="L41" s="574">
        <v>0</v>
      </c>
      <c r="M41" s="561">
        <v>0</v>
      </c>
      <c r="N41" s="561">
        <v>0</v>
      </c>
      <c r="O41" s="561">
        <v>0</v>
      </c>
      <c r="P41" s="172"/>
      <c r="Q41" s="172"/>
      <c r="R41" s="172"/>
    </row>
    <row r="42" spans="2:28" s="64" customFormat="1" ht="15.75" customHeight="1" thickBot="1" x14ac:dyDescent="0.3">
      <c r="B42" s="190" t="s">
        <v>151</v>
      </c>
      <c r="C42" s="554">
        <v>0</v>
      </c>
      <c r="D42" s="554">
        <v>0</v>
      </c>
      <c r="E42" s="557">
        <v>0</v>
      </c>
      <c r="F42" s="554">
        <v>0</v>
      </c>
      <c r="G42" s="554">
        <v>0</v>
      </c>
      <c r="H42" s="554">
        <f t="shared" si="0"/>
        <v>0</v>
      </c>
      <c r="I42" s="571"/>
      <c r="J42" s="561">
        <v>0</v>
      </c>
      <c r="K42" s="561">
        <v>0</v>
      </c>
      <c r="L42" s="574">
        <v>0</v>
      </c>
      <c r="M42" s="561">
        <v>0</v>
      </c>
      <c r="N42" s="561">
        <v>0</v>
      </c>
      <c r="O42" s="561">
        <v>0</v>
      </c>
      <c r="P42" s="172"/>
      <c r="Q42" s="172"/>
      <c r="R42" s="172"/>
    </row>
    <row r="43" spans="2:28" s="64" customFormat="1" ht="15.75" customHeight="1" x14ac:dyDescent="0.25">
      <c r="B43" s="185" t="s">
        <v>263</v>
      </c>
      <c r="C43" s="558">
        <v>451.03739024000004</v>
      </c>
      <c r="D43" s="558">
        <v>451.03739024000004</v>
      </c>
      <c r="E43" s="591">
        <v>562.95437217400001</v>
      </c>
      <c r="F43" s="558">
        <v>402.51066524999999</v>
      </c>
      <c r="G43" s="558">
        <v>32.200853219999999</v>
      </c>
      <c r="H43" s="592">
        <f t="shared" si="0"/>
        <v>0.89241085985315172</v>
      </c>
      <c r="I43" s="571"/>
      <c r="J43" s="593">
        <v>685.40276010000002</v>
      </c>
      <c r="K43" s="593">
        <v>685.40276010000002</v>
      </c>
      <c r="L43" s="564">
        <v>813.39717333599981</v>
      </c>
      <c r="M43" s="593">
        <v>516.24486251999997</v>
      </c>
      <c r="N43" s="593">
        <v>41.299589001599998</v>
      </c>
      <c r="O43" s="594">
        <v>0.75319927577280255</v>
      </c>
      <c r="P43" s="172"/>
      <c r="Q43" s="172"/>
      <c r="R43" s="172"/>
    </row>
    <row r="44" spans="2:28" s="64" customFormat="1" ht="15.75" customHeight="1" thickBot="1" x14ac:dyDescent="0.3">
      <c r="B44" s="195" t="s">
        <v>211</v>
      </c>
      <c r="C44" s="595">
        <v>106694.34470768001</v>
      </c>
      <c r="D44" s="595">
        <v>106609.91972659</v>
      </c>
      <c r="E44" s="596">
        <v>79111.053013868004</v>
      </c>
      <c r="F44" s="595">
        <v>6504.6198223200008</v>
      </c>
      <c r="G44" s="595">
        <v>520.36958578560007</v>
      </c>
      <c r="H44" s="597">
        <f t="shared" si="0"/>
        <v>6.1013270050307128E-2</v>
      </c>
      <c r="I44" s="571"/>
      <c r="J44" s="565">
        <v>67462.691437299989</v>
      </c>
      <c r="K44" s="565">
        <v>67358.261768139986</v>
      </c>
      <c r="L44" s="565">
        <v>77892.644026512004</v>
      </c>
      <c r="M44" s="565">
        <v>6815.6823389199999</v>
      </c>
      <c r="N44" s="565">
        <v>545.2545871136</v>
      </c>
      <c r="O44" s="598">
        <v>0.1010289123323002</v>
      </c>
      <c r="P44" s="172"/>
      <c r="Q44" s="172"/>
      <c r="R44" s="172"/>
    </row>
    <row r="45" spans="2:28" s="64" customFormat="1" ht="15.75" customHeight="1" thickTop="1" thickBot="1" x14ac:dyDescent="0.3">
      <c r="B45" s="197" t="s">
        <v>66</v>
      </c>
      <c r="C45" s="560">
        <v>398427.50802889001</v>
      </c>
      <c r="D45" s="560">
        <v>398343.08304780006</v>
      </c>
      <c r="E45" s="599">
        <v>372388.20916067605</v>
      </c>
      <c r="F45" s="560">
        <v>50603.198735420003</v>
      </c>
      <c r="G45" s="560">
        <v>4048.2558988336004</v>
      </c>
      <c r="H45" s="600">
        <f t="shared" si="0"/>
        <v>0.12703420967735934</v>
      </c>
      <c r="I45" s="571"/>
      <c r="J45" s="570">
        <v>364902.29329135997</v>
      </c>
      <c r="K45" s="570">
        <v>364797.86362220004</v>
      </c>
      <c r="L45" s="570">
        <v>377452.71265234996</v>
      </c>
      <c r="M45" s="570">
        <v>48749.309451760004</v>
      </c>
      <c r="N45" s="570">
        <v>3899.9447561407997</v>
      </c>
      <c r="O45" s="601">
        <v>0.1335955140540474</v>
      </c>
      <c r="P45" s="172"/>
      <c r="Q45" s="172"/>
      <c r="R45" s="172"/>
    </row>
    <row r="46" spans="2:28" s="64" customFormat="1" ht="31.5" customHeight="1" thickTop="1" x14ac:dyDescent="0.2">
      <c r="B46" s="743" t="s">
        <v>354</v>
      </c>
      <c r="C46" s="743"/>
      <c r="D46" s="743"/>
      <c r="E46" s="743"/>
      <c r="F46" s="743"/>
      <c r="G46" s="743"/>
      <c r="H46" s="743"/>
      <c r="I46" s="743"/>
      <c r="J46" s="743"/>
      <c r="K46" s="743"/>
      <c r="L46" s="743"/>
      <c r="M46" s="743"/>
      <c r="N46" s="743"/>
      <c r="O46" s="743"/>
      <c r="P46" s="172"/>
      <c r="Q46" s="172"/>
      <c r="R46" s="172"/>
    </row>
    <row r="47" spans="2:28" s="65" customFormat="1" ht="15.75" customHeight="1" x14ac:dyDescent="0.2">
      <c r="B47" s="744" t="s">
        <v>545</v>
      </c>
      <c r="C47" s="743"/>
      <c r="D47" s="743"/>
      <c r="E47" s="743"/>
      <c r="F47" s="743"/>
      <c r="G47" s="743"/>
      <c r="H47" s="743"/>
      <c r="I47" s="743"/>
      <c r="J47" s="743"/>
      <c r="K47" s="743"/>
      <c r="L47" s="743"/>
      <c r="M47" s="743"/>
      <c r="N47" s="743"/>
      <c r="O47" s="743"/>
      <c r="P47" s="247"/>
      <c r="Q47" s="247"/>
      <c r="R47" s="247"/>
    </row>
    <row r="48" spans="2:28" s="151" customFormat="1" x14ac:dyDescent="0.25">
      <c r="B48" s="204"/>
      <c r="C48" s="216"/>
      <c r="D48" s="216"/>
      <c r="E48" s="216"/>
      <c r="F48" s="216"/>
      <c r="G48" s="216"/>
      <c r="H48" s="204"/>
      <c r="I48" s="399"/>
      <c r="J48" s="204"/>
      <c r="K48" s="204"/>
      <c r="L48" s="204"/>
      <c r="M48" s="204"/>
      <c r="N48" s="204"/>
      <c r="O48" s="204"/>
      <c r="P48" s="204"/>
      <c r="Q48" s="204"/>
      <c r="R48" s="204"/>
      <c r="S48" s="204"/>
      <c r="T48" s="204"/>
      <c r="U48" s="204"/>
      <c r="V48" s="204"/>
      <c r="W48" s="204"/>
      <c r="X48" s="204"/>
      <c r="Y48" s="204"/>
      <c r="Z48" s="204"/>
      <c r="AA48" s="204"/>
      <c r="AB48" s="204"/>
    </row>
    <row r="49" spans="2:28" s="151" customFormat="1" x14ac:dyDescent="0.25">
      <c r="B49" s="204"/>
      <c r="C49" s="216"/>
      <c r="D49" s="216"/>
      <c r="E49" s="216"/>
      <c r="F49" s="216"/>
      <c r="G49" s="216"/>
      <c r="H49" s="204"/>
      <c r="I49" s="399"/>
      <c r="J49" s="204"/>
      <c r="K49" s="204"/>
      <c r="L49" s="204"/>
      <c r="M49" s="204"/>
      <c r="N49" s="204"/>
      <c r="O49" s="204"/>
      <c r="P49" s="204"/>
      <c r="Q49" s="204"/>
      <c r="R49" s="204"/>
      <c r="S49" s="204"/>
      <c r="T49" s="204"/>
      <c r="U49" s="204"/>
      <c r="V49" s="204"/>
      <c r="W49" s="204"/>
      <c r="X49" s="204"/>
      <c r="Y49" s="204"/>
      <c r="Z49" s="204"/>
      <c r="AA49" s="204"/>
      <c r="AB49" s="204"/>
    </row>
    <row r="50" spans="2:28" s="151" customFormat="1" x14ac:dyDescent="0.25">
      <c r="B50" s="204"/>
      <c r="C50" s="216"/>
      <c r="D50" s="216"/>
      <c r="E50" s="216"/>
      <c r="F50" s="216"/>
      <c r="G50" s="216"/>
      <c r="H50" s="204"/>
      <c r="I50" s="399"/>
      <c r="J50" s="204"/>
      <c r="K50" s="204"/>
      <c r="L50" s="204"/>
      <c r="M50" s="204"/>
      <c r="N50" s="204"/>
      <c r="O50" s="204"/>
      <c r="P50" s="204"/>
      <c r="Q50" s="204"/>
      <c r="R50" s="204"/>
      <c r="S50" s="204"/>
      <c r="T50" s="204"/>
      <c r="U50" s="204"/>
      <c r="V50" s="204"/>
      <c r="W50" s="204"/>
      <c r="X50" s="204"/>
      <c r="Y50" s="204"/>
      <c r="Z50" s="204"/>
      <c r="AA50" s="204"/>
      <c r="AB50" s="204"/>
    </row>
    <row r="51" spans="2:28" s="151" customFormat="1" x14ac:dyDescent="0.25">
      <c r="B51" s="204"/>
      <c r="C51" s="216"/>
      <c r="D51" s="216"/>
      <c r="E51" s="216"/>
      <c r="F51" s="216"/>
      <c r="G51" s="216"/>
      <c r="H51" s="204"/>
      <c r="I51" s="399"/>
      <c r="J51" s="204"/>
      <c r="K51" s="204"/>
      <c r="L51" s="204"/>
      <c r="M51" s="204"/>
      <c r="N51" s="204"/>
      <c r="O51" s="204"/>
      <c r="P51" s="204"/>
      <c r="Q51" s="204"/>
      <c r="R51" s="204"/>
      <c r="S51" s="204"/>
      <c r="T51" s="204"/>
      <c r="U51" s="204"/>
      <c r="V51" s="204"/>
      <c r="W51" s="204"/>
      <c r="X51" s="204"/>
      <c r="Y51" s="204"/>
      <c r="Z51" s="204"/>
      <c r="AA51" s="204"/>
      <c r="AB51" s="204"/>
    </row>
    <row r="52" spans="2:28" s="151" customFormat="1" x14ac:dyDescent="0.25">
      <c r="B52" s="204"/>
      <c r="C52" s="216"/>
      <c r="D52" s="216"/>
      <c r="E52" s="216"/>
      <c r="F52" s="216"/>
      <c r="G52" s="216"/>
      <c r="H52" s="204"/>
      <c r="I52" s="399"/>
      <c r="J52" s="204"/>
      <c r="K52" s="204"/>
      <c r="L52" s="204"/>
      <c r="M52" s="204"/>
      <c r="N52" s="204"/>
      <c r="O52" s="204"/>
      <c r="P52" s="204"/>
      <c r="Q52" s="204"/>
      <c r="R52" s="204"/>
      <c r="S52" s="204"/>
      <c r="T52" s="204"/>
      <c r="U52" s="204"/>
      <c r="V52" s="204"/>
      <c r="W52" s="204"/>
      <c r="X52" s="204"/>
      <c r="Y52" s="204"/>
      <c r="Z52" s="204"/>
      <c r="AA52" s="204"/>
      <c r="AB52" s="204"/>
    </row>
    <row r="53" spans="2:28" s="151" customFormat="1" x14ac:dyDescent="0.25">
      <c r="B53" s="204"/>
      <c r="C53" s="216"/>
      <c r="D53" s="216"/>
      <c r="E53" s="216"/>
      <c r="F53" s="216"/>
      <c r="G53" s="216"/>
      <c r="H53" s="204"/>
      <c r="I53" s="399"/>
      <c r="J53" s="204"/>
      <c r="K53" s="204"/>
      <c r="L53" s="204"/>
      <c r="M53" s="204"/>
      <c r="N53" s="204"/>
      <c r="O53" s="204"/>
      <c r="P53" s="204"/>
      <c r="Q53" s="204"/>
      <c r="R53" s="204"/>
      <c r="S53" s="204"/>
      <c r="T53" s="204"/>
      <c r="U53" s="204"/>
      <c r="V53" s="204"/>
      <c r="W53" s="204"/>
      <c r="X53" s="204"/>
      <c r="Y53" s="204"/>
      <c r="Z53" s="204"/>
      <c r="AA53" s="204"/>
      <c r="AB53" s="204"/>
    </row>
    <row r="54" spans="2:28" s="151" customFormat="1" x14ac:dyDescent="0.25">
      <c r="B54" s="204"/>
      <c r="C54" s="216"/>
      <c r="D54" s="216"/>
      <c r="E54" s="216"/>
      <c r="F54" s="216"/>
      <c r="G54" s="216"/>
      <c r="H54" s="204"/>
      <c r="I54" s="399"/>
      <c r="J54" s="204"/>
      <c r="K54" s="204"/>
      <c r="L54" s="204"/>
      <c r="M54" s="204"/>
      <c r="N54" s="204"/>
      <c r="O54" s="204"/>
      <c r="P54" s="204"/>
      <c r="Q54" s="204"/>
      <c r="R54" s="204"/>
      <c r="S54" s="204"/>
      <c r="T54" s="204"/>
      <c r="U54" s="204"/>
      <c r="V54" s="204"/>
      <c r="W54" s="204"/>
      <c r="X54" s="204"/>
      <c r="Y54" s="204"/>
      <c r="Z54" s="204"/>
      <c r="AA54" s="204"/>
      <c r="AB54" s="204"/>
    </row>
    <row r="55" spans="2:28" s="151" customFormat="1" x14ac:dyDescent="0.25">
      <c r="B55" s="204"/>
      <c r="C55" s="216"/>
      <c r="D55" s="216"/>
      <c r="E55" s="216"/>
      <c r="F55" s="216"/>
      <c r="G55" s="216"/>
      <c r="H55" s="204"/>
      <c r="I55" s="399"/>
      <c r="J55" s="204"/>
      <c r="K55" s="204"/>
      <c r="L55" s="204"/>
      <c r="M55" s="204"/>
      <c r="N55" s="204"/>
      <c r="O55" s="204"/>
      <c r="P55" s="204"/>
      <c r="Q55" s="204"/>
      <c r="R55" s="204"/>
      <c r="S55" s="204"/>
      <c r="T55" s="204"/>
      <c r="U55" s="204"/>
      <c r="V55" s="204"/>
      <c r="W55" s="204"/>
      <c r="X55" s="204"/>
      <c r="Y55" s="204"/>
      <c r="Z55" s="204"/>
      <c r="AA55" s="204"/>
      <c r="AB55" s="204"/>
    </row>
    <row r="56" spans="2:28" s="151" customFormat="1" x14ac:dyDescent="0.25">
      <c r="B56" s="204"/>
      <c r="C56" s="216"/>
      <c r="D56" s="216"/>
      <c r="E56" s="216"/>
      <c r="F56" s="216"/>
      <c r="G56" s="216"/>
      <c r="H56" s="204"/>
      <c r="I56" s="399"/>
      <c r="J56" s="204"/>
      <c r="K56" s="204"/>
      <c r="L56" s="204"/>
      <c r="M56" s="204"/>
      <c r="N56" s="204"/>
      <c r="O56" s="204"/>
      <c r="P56" s="204"/>
      <c r="Q56" s="204"/>
      <c r="R56" s="204"/>
      <c r="S56" s="204"/>
      <c r="T56" s="204"/>
      <c r="U56" s="204"/>
      <c r="V56" s="204"/>
      <c r="W56" s="204"/>
      <c r="X56" s="204"/>
      <c r="Y56" s="204"/>
      <c r="Z56" s="204"/>
      <c r="AA56" s="204"/>
      <c r="AB56" s="204"/>
    </row>
    <row r="57" spans="2:28" s="151" customFormat="1" x14ac:dyDescent="0.25">
      <c r="B57" s="204"/>
      <c r="C57" s="216"/>
      <c r="D57" s="216"/>
      <c r="E57" s="216"/>
      <c r="F57" s="216"/>
      <c r="G57" s="216"/>
      <c r="H57" s="204"/>
      <c r="I57" s="399"/>
      <c r="J57" s="204"/>
      <c r="K57" s="204"/>
      <c r="L57" s="204"/>
      <c r="M57" s="204"/>
      <c r="N57" s="204"/>
      <c r="O57" s="204"/>
      <c r="P57" s="204"/>
      <c r="Q57" s="204"/>
      <c r="R57" s="204"/>
      <c r="S57" s="204"/>
      <c r="T57" s="204"/>
      <c r="U57" s="204"/>
      <c r="V57" s="204"/>
      <c r="W57" s="204"/>
      <c r="X57" s="204"/>
      <c r="Y57" s="204"/>
      <c r="Z57" s="204"/>
      <c r="AA57" s="204"/>
      <c r="AB57" s="204"/>
    </row>
    <row r="58" spans="2:28" s="151" customFormat="1" x14ac:dyDescent="0.25">
      <c r="B58" s="204"/>
      <c r="C58" s="216"/>
      <c r="D58" s="216"/>
      <c r="E58" s="216"/>
      <c r="F58" s="216"/>
      <c r="G58" s="216"/>
      <c r="H58" s="204"/>
      <c r="I58" s="399"/>
      <c r="J58" s="204"/>
      <c r="K58" s="204"/>
      <c r="L58" s="204"/>
      <c r="M58" s="204"/>
      <c r="N58" s="204"/>
      <c r="O58" s="204"/>
      <c r="P58" s="204"/>
      <c r="Q58" s="204"/>
      <c r="R58" s="204"/>
      <c r="S58" s="204"/>
      <c r="T58" s="204"/>
      <c r="U58" s="204"/>
      <c r="V58" s="204"/>
      <c r="W58" s="204"/>
      <c r="X58" s="204"/>
      <c r="Y58" s="204"/>
      <c r="Z58" s="204"/>
      <c r="AA58" s="204"/>
      <c r="AB58" s="204"/>
    </row>
    <row r="59" spans="2:28" s="151" customFormat="1" x14ac:dyDescent="0.25">
      <c r="B59" s="204"/>
      <c r="C59" s="216"/>
      <c r="D59" s="216"/>
      <c r="E59" s="216"/>
      <c r="F59" s="216"/>
      <c r="G59" s="216"/>
      <c r="H59" s="204"/>
      <c r="I59" s="399"/>
      <c r="J59" s="204"/>
      <c r="K59" s="204"/>
      <c r="L59" s="204"/>
      <c r="M59" s="204"/>
      <c r="N59" s="204"/>
      <c r="O59" s="204"/>
      <c r="P59" s="204"/>
      <c r="Q59" s="204"/>
      <c r="R59" s="204"/>
      <c r="S59" s="204"/>
      <c r="T59" s="204"/>
      <c r="U59" s="204"/>
      <c r="V59" s="204"/>
      <c r="W59" s="204"/>
      <c r="X59" s="204"/>
      <c r="Y59" s="204"/>
      <c r="Z59" s="204"/>
      <c r="AA59" s="204"/>
      <c r="AB59" s="204"/>
    </row>
    <row r="60" spans="2:28" s="151" customFormat="1" x14ac:dyDescent="0.25">
      <c r="B60" s="204"/>
      <c r="C60" s="216"/>
      <c r="D60" s="216"/>
      <c r="E60" s="216"/>
      <c r="F60" s="216"/>
      <c r="G60" s="216"/>
      <c r="H60" s="204"/>
      <c r="I60" s="399"/>
      <c r="J60" s="204"/>
      <c r="K60" s="204"/>
      <c r="L60" s="204"/>
      <c r="M60" s="204"/>
      <c r="N60" s="204"/>
      <c r="O60" s="204"/>
      <c r="P60" s="204"/>
      <c r="Q60" s="204"/>
      <c r="R60" s="204"/>
      <c r="S60" s="204"/>
      <c r="T60" s="204"/>
      <c r="U60" s="204"/>
      <c r="V60" s="204"/>
      <c r="W60" s="204"/>
      <c r="X60" s="204"/>
      <c r="Y60" s="204"/>
      <c r="Z60" s="204"/>
      <c r="AA60" s="204"/>
      <c r="AB60" s="204"/>
    </row>
    <row r="61" spans="2:28" s="151" customFormat="1" x14ac:dyDescent="0.25">
      <c r="B61" s="204"/>
      <c r="C61" s="216"/>
      <c r="D61" s="216"/>
      <c r="E61" s="216"/>
      <c r="F61" s="216"/>
      <c r="G61" s="216"/>
      <c r="H61" s="204"/>
      <c r="I61" s="399"/>
      <c r="J61" s="204"/>
      <c r="K61" s="204"/>
      <c r="L61" s="204"/>
      <c r="M61" s="204"/>
      <c r="N61" s="204"/>
      <c r="O61" s="204"/>
      <c r="P61" s="204"/>
      <c r="Q61" s="204"/>
      <c r="R61" s="204"/>
      <c r="S61" s="204"/>
      <c r="T61" s="204"/>
      <c r="U61" s="204"/>
      <c r="V61" s="204"/>
      <c r="W61" s="204"/>
      <c r="X61" s="204"/>
      <c r="Y61" s="204"/>
      <c r="Z61" s="204"/>
      <c r="AA61" s="204"/>
      <c r="AB61" s="204"/>
    </row>
    <row r="62" spans="2:28" s="151" customFormat="1" x14ac:dyDescent="0.25">
      <c r="B62" s="204"/>
      <c r="C62" s="216"/>
      <c r="D62" s="216"/>
      <c r="E62" s="216"/>
      <c r="F62" s="216"/>
      <c r="G62" s="216"/>
      <c r="H62" s="204"/>
      <c r="I62" s="399"/>
      <c r="J62" s="204"/>
      <c r="K62" s="204"/>
      <c r="L62" s="204"/>
      <c r="M62" s="204"/>
      <c r="N62" s="204"/>
      <c r="O62" s="204"/>
      <c r="P62" s="204"/>
      <c r="Q62" s="204"/>
      <c r="R62" s="204"/>
      <c r="S62" s="204"/>
      <c r="T62" s="204"/>
      <c r="U62" s="204"/>
      <c r="V62" s="204"/>
      <c r="W62" s="204"/>
      <c r="X62" s="204"/>
      <c r="Y62" s="204"/>
      <c r="Z62" s="204"/>
      <c r="AA62" s="204"/>
      <c r="AB62" s="204"/>
    </row>
    <row r="63" spans="2:28" s="151" customFormat="1" x14ac:dyDescent="0.25">
      <c r="B63" s="204"/>
      <c r="C63" s="216"/>
      <c r="D63" s="216"/>
      <c r="E63" s="216"/>
      <c r="F63" s="216"/>
      <c r="G63" s="216"/>
      <c r="H63" s="204"/>
      <c r="I63" s="399"/>
      <c r="J63" s="204"/>
      <c r="K63" s="204"/>
      <c r="L63" s="204"/>
      <c r="M63" s="204"/>
      <c r="N63" s="204"/>
      <c r="O63" s="204"/>
      <c r="P63" s="204"/>
      <c r="Q63" s="204"/>
      <c r="R63" s="204"/>
      <c r="S63" s="204"/>
      <c r="T63" s="204"/>
      <c r="U63" s="204"/>
      <c r="V63" s="204"/>
      <c r="W63" s="204"/>
      <c r="X63" s="204"/>
      <c r="Y63" s="204"/>
      <c r="Z63" s="204"/>
      <c r="AA63" s="204"/>
      <c r="AB63" s="204"/>
    </row>
    <row r="64" spans="2:28" s="151" customFormat="1" x14ac:dyDescent="0.25">
      <c r="B64" s="204"/>
      <c r="C64" s="216"/>
      <c r="D64" s="216"/>
      <c r="E64" s="216"/>
      <c r="F64" s="216"/>
      <c r="G64" s="216"/>
      <c r="H64" s="204"/>
      <c r="I64" s="399"/>
      <c r="J64" s="204"/>
      <c r="K64" s="204"/>
      <c r="L64" s="204"/>
      <c r="M64" s="204"/>
      <c r="N64" s="204"/>
      <c r="O64" s="204"/>
      <c r="P64" s="204"/>
      <c r="Q64" s="204"/>
      <c r="R64" s="204"/>
      <c r="S64" s="204"/>
      <c r="T64" s="204"/>
      <c r="U64" s="204"/>
      <c r="V64" s="204"/>
      <c r="W64" s="204"/>
      <c r="X64" s="204"/>
      <c r="Y64" s="204"/>
      <c r="Z64" s="204"/>
      <c r="AA64" s="204"/>
      <c r="AB64" s="204"/>
    </row>
    <row r="65" spans="2:28" s="151" customFormat="1" x14ac:dyDescent="0.25">
      <c r="B65" s="204"/>
      <c r="C65" s="216"/>
      <c r="D65" s="216"/>
      <c r="E65" s="216"/>
      <c r="F65" s="216"/>
      <c r="G65" s="216"/>
      <c r="H65" s="204"/>
      <c r="I65" s="399"/>
      <c r="J65" s="204"/>
      <c r="K65" s="204"/>
      <c r="L65" s="204"/>
      <c r="M65" s="204"/>
      <c r="N65" s="204"/>
      <c r="O65" s="204"/>
      <c r="P65" s="204"/>
      <c r="Q65" s="204"/>
      <c r="R65" s="204"/>
      <c r="S65" s="204"/>
      <c r="T65" s="204"/>
      <c r="U65" s="204"/>
      <c r="V65" s="204"/>
      <c r="W65" s="204"/>
      <c r="X65" s="204"/>
      <c r="Y65" s="204"/>
      <c r="Z65" s="204"/>
      <c r="AA65" s="204"/>
      <c r="AB65" s="204"/>
    </row>
    <row r="66" spans="2:28" s="151" customFormat="1" x14ac:dyDescent="0.25">
      <c r="B66" s="204"/>
      <c r="C66" s="216"/>
      <c r="D66" s="216"/>
      <c r="E66" s="216"/>
      <c r="F66" s="216"/>
      <c r="G66" s="216"/>
      <c r="H66" s="204"/>
      <c r="I66" s="399"/>
      <c r="J66" s="204"/>
      <c r="K66" s="204"/>
      <c r="L66" s="204"/>
      <c r="M66" s="204"/>
      <c r="N66" s="204"/>
      <c r="O66" s="204"/>
      <c r="P66" s="204"/>
      <c r="Q66" s="204"/>
      <c r="R66" s="204"/>
      <c r="S66" s="204"/>
      <c r="T66" s="204"/>
      <c r="U66" s="204"/>
      <c r="V66" s="204"/>
      <c r="W66" s="204"/>
      <c r="X66" s="204"/>
      <c r="Y66" s="204"/>
      <c r="Z66" s="204"/>
      <c r="AA66" s="204"/>
      <c r="AB66" s="204"/>
    </row>
    <row r="67" spans="2:28" s="151" customFormat="1" x14ac:dyDescent="0.25">
      <c r="B67" s="204"/>
      <c r="C67" s="216"/>
      <c r="D67" s="216"/>
      <c r="E67" s="216"/>
      <c r="F67" s="216"/>
      <c r="G67" s="216"/>
      <c r="H67" s="204"/>
      <c r="I67" s="399"/>
      <c r="J67" s="204"/>
      <c r="K67" s="204"/>
      <c r="L67" s="204"/>
      <c r="M67" s="204"/>
      <c r="N67" s="204"/>
      <c r="O67" s="204"/>
      <c r="P67" s="204"/>
      <c r="Q67" s="204"/>
      <c r="R67" s="204"/>
      <c r="S67" s="204"/>
      <c r="T67" s="204"/>
      <c r="U67" s="204"/>
      <c r="V67" s="204"/>
      <c r="W67" s="204"/>
      <c r="X67" s="204"/>
      <c r="Y67" s="204"/>
      <c r="Z67" s="204"/>
      <c r="AA67" s="204"/>
      <c r="AB67" s="204"/>
    </row>
    <row r="68" spans="2:28" s="151" customFormat="1" x14ac:dyDescent="0.25">
      <c r="C68" s="152"/>
      <c r="D68" s="152"/>
      <c r="E68" s="152"/>
      <c r="F68" s="152"/>
      <c r="G68" s="152"/>
      <c r="I68" s="399"/>
    </row>
    <row r="69" spans="2:28" s="151" customFormat="1" x14ac:dyDescent="0.25">
      <c r="C69" s="152"/>
      <c r="D69" s="152"/>
      <c r="E69" s="152"/>
      <c r="F69" s="152"/>
      <c r="G69" s="152"/>
      <c r="I69" s="399"/>
    </row>
    <row r="70" spans="2:28" s="151" customFormat="1" x14ac:dyDescent="0.25">
      <c r="C70" s="152"/>
      <c r="D70" s="152"/>
      <c r="E70" s="152"/>
      <c r="F70" s="152"/>
      <c r="G70" s="152"/>
      <c r="I70" s="399"/>
    </row>
    <row r="71" spans="2:28" s="151" customFormat="1" x14ac:dyDescent="0.25">
      <c r="C71" s="152"/>
      <c r="D71" s="152"/>
      <c r="E71" s="152"/>
      <c r="F71" s="152"/>
      <c r="G71" s="152"/>
      <c r="I71" s="399"/>
    </row>
    <row r="72" spans="2:28" s="151" customFormat="1" x14ac:dyDescent="0.25">
      <c r="C72" s="152"/>
      <c r="D72" s="152"/>
      <c r="E72" s="152"/>
      <c r="F72" s="152"/>
      <c r="G72" s="152"/>
      <c r="I72" s="399"/>
    </row>
    <row r="73" spans="2:28" s="151" customFormat="1" x14ac:dyDescent="0.25">
      <c r="C73" s="152"/>
      <c r="D73" s="152"/>
      <c r="E73" s="152"/>
      <c r="F73" s="152"/>
      <c r="G73" s="152"/>
      <c r="I73" s="399"/>
    </row>
    <row r="74" spans="2:28" s="151" customFormat="1" x14ac:dyDescent="0.25">
      <c r="C74" s="152"/>
      <c r="D74" s="152"/>
      <c r="E74" s="152"/>
      <c r="F74" s="152"/>
      <c r="G74" s="152"/>
      <c r="I74" s="399"/>
    </row>
    <row r="75" spans="2:28" s="151" customFormat="1" x14ac:dyDescent="0.25">
      <c r="C75" s="152"/>
      <c r="D75" s="152"/>
      <c r="E75" s="152"/>
      <c r="F75" s="152"/>
      <c r="G75" s="152"/>
      <c r="I75" s="399"/>
    </row>
    <row r="76" spans="2:28" s="151" customFormat="1" x14ac:dyDescent="0.25">
      <c r="C76" s="152"/>
      <c r="D76" s="152"/>
      <c r="E76" s="152"/>
      <c r="F76" s="152"/>
      <c r="G76" s="152"/>
      <c r="I76" s="399"/>
    </row>
    <row r="77" spans="2:28" s="151" customFormat="1" x14ac:dyDescent="0.25">
      <c r="C77" s="152"/>
      <c r="D77" s="152"/>
      <c r="E77" s="152"/>
      <c r="F77" s="152"/>
      <c r="G77" s="152"/>
      <c r="I77" s="399"/>
    </row>
    <row r="78" spans="2:28" s="151" customFormat="1" x14ac:dyDescent="0.25">
      <c r="C78" s="152"/>
      <c r="D78" s="152"/>
      <c r="E78" s="152"/>
      <c r="F78" s="152"/>
      <c r="G78" s="152"/>
      <c r="I78" s="399"/>
    </row>
    <row r="79" spans="2:28" s="151" customFormat="1" x14ac:dyDescent="0.25">
      <c r="C79" s="152"/>
      <c r="D79" s="152"/>
      <c r="E79" s="152"/>
      <c r="F79" s="152"/>
      <c r="G79" s="152"/>
      <c r="I79" s="399"/>
    </row>
    <row r="80" spans="2:28" s="151" customFormat="1" x14ac:dyDescent="0.25">
      <c r="C80" s="152"/>
      <c r="D80" s="152"/>
      <c r="E80" s="152"/>
      <c r="F80" s="152"/>
      <c r="G80" s="152"/>
      <c r="I80" s="399"/>
    </row>
    <row r="81" spans="3:9" s="151" customFormat="1" x14ac:dyDescent="0.25">
      <c r="C81" s="152"/>
      <c r="D81" s="152"/>
      <c r="E81" s="152"/>
      <c r="F81" s="152"/>
      <c r="G81" s="152"/>
      <c r="I81" s="399"/>
    </row>
    <row r="82" spans="3:9" s="151" customFormat="1" x14ac:dyDescent="0.25">
      <c r="C82" s="152"/>
      <c r="D82" s="152"/>
      <c r="E82" s="152"/>
      <c r="F82" s="152"/>
      <c r="G82" s="152"/>
      <c r="I82" s="399"/>
    </row>
    <row r="83" spans="3:9" s="151" customFormat="1" x14ac:dyDescent="0.25">
      <c r="C83" s="152"/>
      <c r="D83" s="152"/>
      <c r="E83" s="152"/>
      <c r="F83" s="152"/>
      <c r="G83" s="152"/>
      <c r="I83" s="399"/>
    </row>
    <row r="84" spans="3:9" s="151" customFormat="1" x14ac:dyDescent="0.25">
      <c r="C84" s="152"/>
      <c r="D84" s="152"/>
      <c r="E84" s="152"/>
      <c r="F84" s="152"/>
      <c r="G84" s="152"/>
      <c r="I84" s="399"/>
    </row>
    <row r="85" spans="3:9" s="151" customFormat="1" x14ac:dyDescent="0.25">
      <c r="C85" s="152"/>
      <c r="D85" s="152"/>
      <c r="E85" s="152"/>
      <c r="F85" s="152"/>
      <c r="G85" s="152"/>
      <c r="I85" s="399"/>
    </row>
    <row r="86" spans="3:9" s="151" customFormat="1" x14ac:dyDescent="0.25">
      <c r="C86" s="152"/>
      <c r="D86" s="152"/>
      <c r="E86" s="152"/>
      <c r="F86" s="152"/>
      <c r="G86" s="152"/>
      <c r="I86" s="399"/>
    </row>
    <row r="87" spans="3:9" s="151" customFormat="1" x14ac:dyDescent="0.25">
      <c r="C87" s="152"/>
      <c r="D87" s="152"/>
      <c r="E87" s="152"/>
      <c r="F87" s="152"/>
      <c r="G87" s="152"/>
      <c r="I87" s="399"/>
    </row>
    <row r="88" spans="3:9" s="151" customFormat="1" x14ac:dyDescent="0.25">
      <c r="C88" s="152"/>
      <c r="D88" s="152"/>
      <c r="E88" s="152"/>
      <c r="F88" s="152"/>
      <c r="G88" s="152"/>
      <c r="I88" s="399"/>
    </row>
    <row r="89" spans="3:9" s="151" customFormat="1" x14ac:dyDescent="0.25">
      <c r="C89" s="152"/>
      <c r="D89" s="152"/>
      <c r="E89" s="152"/>
      <c r="F89" s="152"/>
      <c r="G89" s="152"/>
      <c r="I89" s="399"/>
    </row>
    <row r="90" spans="3:9" s="151" customFormat="1" x14ac:dyDescent="0.25">
      <c r="C90" s="152"/>
      <c r="D90" s="152"/>
      <c r="E90" s="152"/>
      <c r="F90" s="152"/>
      <c r="G90" s="152"/>
      <c r="I90" s="399"/>
    </row>
    <row r="91" spans="3:9" s="151" customFormat="1" x14ac:dyDescent="0.25">
      <c r="C91" s="152"/>
      <c r="D91" s="152"/>
      <c r="E91" s="152"/>
      <c r="F91" s="152"/>
      <c r="G91" s="152"/>
      <c r="I91" s="399"/>
    </row>
    <row r="92" spans="3:9" s="151" customFormat="1" x14ac:dyDescent="0.25">
      <c r="C92" s="152"/>
      <c r="D92" s="152"/>
      <c r="E92" s="152"/>
      <c r="F92" s="152"/>
      <c r="G92" s="152"/>
      <c r="I92" s="399"/>
    </row>
    <row r="93" spans="3:9" s="151" customFormat="1" x14ac:dyDescent="0.25">
      <c r="C93" s="152"/>
      <c r="D93" s="152"/>
      <c r="E93" s="152"/>
      <c r="F93" s="152"/>
      <c r="G93" s="152"/>
      <c r="I93" s="399"/>
    </row>
    <row r="94" spans="3:9" s="151" customFormat="1" x14ac:dyDescent="0.25">
      <c r="C94" s="152"/>
      <c r="D94" s="152"/>
      <c r="E94" s="152"/>
      <c r="F94" s="152"/>
      <c r="G94" s="152"/>
      <c r="I94" s="399"/>
    </row>
    <row r="95" spans="3:9" s="151" customFormat="1" x14ac:dyDescent="0.25">
      <c r="C95" s="152"/>
      <c r="D95" s="152"/>
      <c r="E95" s="152"/>
      <c r="F95" s="152"/>
      <c r="G95" s="152"/>
      <c r="I95" s="399"/>
    </row>
    <row r="96" spans="3:9" s="151" customFormat="1" x14ac:dyDescent="0.25">
      <c r="C96" s="152"/>
      <c r="D96" s="152"/>
      <c r="E96" s="152"/>
      <c r="F96" s="152"/>
      <c r="G96" s="152"/>
      <c r="I96" s="399"/>
    </row>
    <row r="97" spans="3:9" s="151" customFormat="1" x14ac:dyDescent="0.25">
      <c r="C97" s="152"/>
      <c r="D97" s="152"/>
      <c r="E97" s="152"/>
      <c r="F97" s="152"/>
      <c r="G97" s="152"/>
      <c r="I97" s="399"/>
    </row>
    <row r="98" spans="3:9" s="151" customFormat="1" x14ac:dyDescent="0.25">
      <c r="C98" s="152"/>
      <c r="D98" s="152"/>
      <c r="E98" s="152"/>
      <c r="F98" s="152"/>
      <c r="G98" s="152"/>
      <c r="I98" s="399"/>
    </row>
    <row r="99" spans="3:9" s="151" customFormat="1" x14ac:dyDescent="0.25">
      <c r="C99" s="152"/>
      <c r="D99" s="152"/>
      <c r="E99" s="152"/>
      <c r="F99" s="152"/>
      <c r="G99" s="152"/>
      <c r="I99" s="399"/>
    </row>
    <row r="100" spans="3:9" s="151" customFormat="1" x14ac:dyDescent="0.25">
      <c r="C100" s="152"/>
      <c r="D100" s="152"/>
      <c r="E100" s="152"/>
      <c r="F100" s="152"/>
      <c r="G100" s="152"/>
      <c r="I100" s="399"/>
    </row>
    <row r="101" spans="3:9" s="151" customFormat="1" x14ac:dyDescent="0.25">
      <c r="C101" s="152"/>
      <c r="D101" s="152"/>
      <c r="E101" s="152"/>
      <c r="F101" s="152"/>
      <c r="G101" s="152"/>
      <c r="I101" s="399"/>
    </row>
    <row r="102" spans="3:9" s="151" customFormat="1" x14ac:dyDescent="0.25">
      <c r="C102" s="152"/>
      <c r="D102" s="152"/>
      <c r="E102" s="152"/>
      <c r="F102" s="152"/>
      <c r="G102" s="152"/>
      <c r="I102" s="399"/>
    </row>
    <row r="103" spans="3:9" s="151" customFormat="1" x14ac:dyDescent="0.25">
      <c r="C103" s="152"/>
      <c r="D103" s="152"/>
      <c r="E103" s="152"/>
      <c r="F103" s="152"/>
      <c r="G103" s="152"/>
      <c r="I103" s="399"/>
    </row>
    <row r="104" spans="3:9" s="151" customFormat="1" x14ac:dyDescent="0.25">
      <c r="C104" s="152"/>
      <c r="D104" s="152"/>
      <c r="E104" s="152"/>
      <c r="F104" s="152"/>
      <c r="G104" s="152"/>
      <c r="I104" s="399"/>
    </row>
    <row r="105" spans="3:9" s="151" customFormat="1" x14ac:dyDescent="0.25">
      <c r="C105" s="152"/>
      <c r="D105" s="152"/>
      <c r="E105" s="152"/>
      <c r="F105" s="152"/>
      <c r="G105" s="152"/>
      <c r="I105" s="399"/>
    </row>
    <row r="106" spans="3:9" s="151" customFormat="1" x14ac:dyDescent="0.25">
      <c r="C106" s="152"/>
      <c r="D106" s="152"/>
      <c r="E106" s="152"/>
      <c r="F106" s="152"/>
      <c r="G106" s="152"/>
      <c r="I106" s="399"/>
    </row>
    <row r="107" spans="3:9" s="151" customFormat="1" x14ac:dyDescent="0.25">
      <c r="C107" s="152"/>
      <c r="D107" s="152"/>
      <c r="E107" s="152"/>
      <c r="F107" s="152"/>
      <c r="G107" s="152"/>
      <c r="I107" s="399"/>
    </row>
    <row r="108" spans="3:9" s="151" customFormat="1" x14ac:dyDescent="0.25">
      <c r="C108" s="152"/>
      <c r="D108" s="152"/>
      <c r="E108" s="152"/>
      <c r="F108" s="152"/>
      <c r="G108" s="152"/>
      <c r="I108" s="399"/>
    </row>
    <row r="109" spans="3:9" s="151" customFormat="1" x14ac:dyDescent="0.25">
      <c r="C109" s="152"/>
      <c r="D109" s="152"/>
      <c r="E109" s="152"/>
      <c r="F109" s="152"/>
      <c r="G109" s="152"/>
      <c r="I109" s="399"/>
    </row>
  </sheetData>
  <customSheetViews>
    <customSheetView guid="{68EBE772-AFDA-4EA0-AE37-C31FFC283BC0}" showGridLines="0" fitToPage="1" topLeftCell="A129">
      <selection activeCell="D111" sqref="D111"/>
      <pageMargins left="0.35433070866141736" right="0.35433070866141736" top="0.98425196850393704" bottom="0.98425196850393704" header="0.51181102362204722" footer="0.51181102362204722"/>
      <pageSetup paperSize="9" scale="42" fitToHeight="0" orientation="portrait" horizontalDpi="4294967292" verticalDpi="4294967292" r:id="rId1"/>
    </customSheetView>
    <customSheetView guid="{FBB4AFED-AF83-40C1-AEBE-D1B361E89DDB}" showGridLines="0" fitToPage="1" topLeftCell="A129">
      <selection activeCell="D111" sqref="D111"/>
      <pageMargins left="0.35433070866141736" right="0.35433070866141736" top="0.98425196850393704" bottom="0.98425196850393704" header="0.51181102362204722" footer="0.51181102362204722"/>
      <pageSetup paperSize="9" scale="42" fitToHeight="0" orientation="portrait" horizontalDpi="4294967292" verticalDpi="4294967292" r:id="rId2"/>
    </customSheetView>
  </customSheetViews>
  <mergeCells count="2">
    <mergeCell ref="B46:O46"/>
    <mergeCell ref="B47:O47"/>
  </mergeCells>
  <pageMargins left="0.70866141732283472" right="0.70866141732283472" top="0.74803149606299213" bottom="0.74803149606299213" header="0.31496062992125984" footer="0.31496062992125984"/>
  <pageSetup paperSize="9" scale="60" orientation="landscape" r:id="rId3"/>
  <headerFooter>
    <oddHeader>&amp;L&amp;"Calibri"&amp;12&amp;K0000FFClassification: Limited&amp;1#</oddHeader>
  </headerFooter>
  <customProperties>
    <customPr name="_pios_id" r:id="rId4"/>
  </customPropertie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89"/>
  <sheetViews>
    <sheetView showGridLines="0" view="pageBreakPreview" zoomScale="70" zoomScaleNormal="100" zoomScaleSheetLayoutView="70" zoomScalePageLayoutView="130" workbookViewId="0"/>
  </sheetViews>
  <sheetFormatPr defaultColWidth="12.5703125" defaultRowHeight="15.75" x14ac:dyDescent="0.25"/>
  <cols>
    <col min="1" max="1" width="2.85546875" style="33" customWidth="1"/>
    <col min="2" max="2" width="53.85546875" style="33" customWidth="1"/>
    <col min="3" max="4" width="13.5703125" style="29" customWidth="1"/>
    <col min="5" max="5" width="14.28515625" style="29" customWidth="1"/>
    <col min="6" max="7" width="13.5703125" style="29" customWidth="1"/>
    <col min="8" max="8" width="16.7109375" style="33" bestFit="1" customWidth="1"/>
    <col min="9" max="9" width="2.5703125" style="33" customWidth="1"/>
    <col min="10" max="16384" width="12.5703125" style="33"/>
  </cols>
  <sheetData>
    <row r="1" spans="2:27" x14ac:dyDescent="0.25">
      <c r="B1" s="203"/>
      <c r="C1" s="203"/>
      <c r="D1" s="203"/>
      <c r="E1" s="203"/>
      <c r="F1" s="203"/>
      <c r="G1" s="203"/>
      <c r="H1" s="203"/>
      <c r="I1" s="249"/>
      <c r="J1" s="203"/>
      <c r="K1" s="248"/>
      <c r="L1" s="248"/>
      <c r="M1" s="248"/>
      <c r="N1" s="248"/>
      <c r="O1" s="248"/>
      <c r="P1" s="249"/>
      <c r="Q1" s="249"/>
      <c r="R1" s="204"/>
      <c r="S1" s="204"/>
      <c r="T1" s="204"/>
      <c r="U1" s="204"/>
      <c r="V1" s="204"/>
      <c r="W1" s="204"/>
      <c r="X1" s="204"/>
      <c r="Y1" s="204"/>
      <c r="Z1" s="204"/>
      <c r="AA1" s="204"/>
    </row>
    <row r="2" spans="2:27" s="4" customFormat="1" ht="21.95" customHeight="1" x14ac:dyDescent="0.25">
      <c r="B2" s="34" t="s">
        <v>334</v>
      </c>
      <c r="C2" s="206"/>
      <c r="D2" s="206"/>
      <c r="E2" s="206"/>
      <c r="F2" s="206"/>
      <c r="G2" s="206"/>
      <c r="H2" s="207"/>
      <c r="I2" s="250"/>
      <c r="J2" s="207"/>
      <c r="K2" s="250"/>
      <c r="L2" s="250"/>
      <c r="M2" s="250"/>
      <c r="N2" s="250"/>
      <c r="O2" s="250"/>
      <c r="P2" s="250"/>
      <c r="Q2" s="250"/>
      <c r="R2" s="207"/>
      <c r="S2" s="207"/>
      <c r="T2" s="207"/>
      <c r="U2" s="207"/>
      <c r="V2" s="207"/>
      <c r="W2" s="207"/>
      <c r="X2" s="207"/>
      <c r="Y2" s="207"/>
      <c r="Z2" s="207"/>
      <c r="AA2" s="207"/>
    </row>
    <row r="3" spans="2:27" s="4" customFormat="1" ht="15.75" customHeight="1" x14ac:dyDescent="0.25">
      <c r="B3" s="745" t="s">
        <v>413</v>
      </c>
      <c r="C3" s="745"/>
      <c r="D3" s="745"/>
      <c r="E3" s="745"/>
      <c r="F3" s="745"/>
      <c r="G3" s="745"/>
      <c r="H3" s="745"/>
      <c r="I3" s="745"/>
      <c r="J3" s="745"/>
      <c r="K3" s="745"/>
      <c r="L3" s="745"/>
      <c r="M3" s="745"/>
      <c r="N3" s="745"/>
      <c r="O3" s="745"/>
      <c r="P3" s="250"/>
      <c r="Q3" s="250"/>
      <c r="R3" s="207"/>
      <c r="S3" s="207"/>
      <c r="T3" s="207"/>
      <c r="U3" s="207"/>
      <c r="V3" s="207"/>
      <c r="W3" s="207"/>
      <c r="X3" s="207"/>
      <c r="Y3" s="207"/>
      <c r="Z3" s="207"/>
      <c r="AA3" s="207"/>
    </row>
    <row r="4" spans="2:27" ht="6" customHeight="1" x14ac:dyDescent="0.25">
      <c r="B4" s="397"/>
      <c r="C4" s="397"/>
      <c r="D4" s="397"/>
      <c r="E4" s="397"/>
      <c r="F4" s="397"/>
      <c r="G4" s="397"/>
      <c r="H4" s="397"/>
      <c r="I4" s="397"/>
      <c r="J4" s="397"/>
      <c r="K4" s="397"/>
      <c r="L4" s="397"/>
      <c r="M4" s="397"/>
      <c r="N4" s="397"/>
      <c r="O4" s="397"/>
      <c r="P4" s="249"/>
      <c r="Q4" s="249"/>
      <c r="R4" s="204"/>
      <c r="S4" s="204"/>
      <c r="T4" s="204"/>
      <c r="U4" s="204"/>
      <c r="V4" s="204"/>
      <c r="W4" s="204"/>
      <c r="X4" s="204"/>
      <c r="Y4" s="204"/>
      <c r="Z4" s="204"/>
      <c r="AA4" s="204"/>
    </row>
    <row r="5" spans="2:27" ht="48.75" x14ac:dyDescent="0.25">
      <c r="B5" s="208"/>
      <c r="C5" s="209" t="s">
        <v>414</v>
      </c>
      <c r="D5" s="209" t="s">
        <v>415</v>
      </c>
      <c r="E5" s="209" t="s">
        <v>416</v>
      </c>
      <c r="F5" s="209" t="s">
        <v>417</v>
      </c>
      <c r="G5" s="209" t="s">
        <v>418</v>
      </c>
      <c r="H5" s="209" t="s">
        <v>411</v>
      </c>
      <c r="I5" s="249"/>
      <c r="J5" s="200" t="s">
        <v>300</v>
      </c>
      <c r="K5" s="200" t="s">
        <v>301</v>
      </c>
      <c r="L5" s="200" t="s">
        <v>302</v>
      </c>
      <c r="M5" s="200" t="s">
        <v>303</v>
      </c>
      <c r="N5" s="200" t="s">
        <v>304</v>
      </c>
      <c r="O5" s="200" t="s">
        <v>299</v>
      </c>
      <c r="P5" s="249"/>
      <c r="Q5" s="249"/>
      <c r="R5" s="204"/>
      <c r="S5" s="204"/>
      <c r="T5" s="204"/>
      <c r="U5" s="204"/>
      <c r="V5" s="204"/>
      <c r="W5" s="204"/>
      <c r="X5" s="204"/>
      <c r="Y5" s="204"/>
      <c r="Z5" s="204"/>
      <c r="AA5" s="204"/>
    </row>
    <row r="6" spans="2:27" ht="16.5" thickBot="1" x14ac:dyDescent="0.3">
      <c r="B6" s="185" t="s">
        <v>179</v>
      </c>
      <c r="C6" s="559">
        <v>0</v>
      </c>
      <c r="D6" s="559">
        <v>0</v>
      </c>
      <c r="E6" s="559">
        <v>0</v>
      </c>
      <c r="F6" s="559">
        <v>0</v>
      </c>
      <c r="G6" s="559">
        <v>0</v>
      </c>
      <c r="H6" s="559">
        <v>0</v>
      </c>
      <c r="I6" s="603"/>
      <c r="J6" s="561">
        <v>0</v>
      </c>
      <c r="K6" s="561">
        <v>0</v>
      </c>
      <c r="L6" s="561">
        <v>0</v>
      </c>
      <c r="M6" s="561">
        <v>0</v>
      </c>
      <c r="N6" s="561">
        <v>0</v>
      </c>
      <c r="O6" s="561">
        <v>0</v>
      </c>
      <c r="P6" s="249"/>
      <c r="Q6" s="249"/>
      <c r="R6" s="204"/>
      <c r="S6" s="204"/>
      <c r="T6" s="204"/>
      <c r="U6" s="204"/>
      <c r="V6" s="204"/>
      <c r="W6" s="204"/>
      <c r="X6" s="204"/>
      <c r="Y6" s="204"/>
      <c r="Z6" s="204"/>
      <c r="AA6" s="204"/>
    </row>
    <row r="7" spans="2:27" ht="16.5" thickBot="1" x14ac:dyDescent="0.3">
      <c r="B7" s="190" t="s">
        <v>85</v>
      </c>
      <c r="C7" s="604">
        <v>2162.4373324200001</v>
      </c>
      <c r="D7" s="604">
        <v>54.962050140000002</v>
      </c>
      <c r="E7" s="554">
        <v>0</v>
      </c>
      <c r="F7" s="554">
        <v>0</v>
      </c>
      <c r="G7" s="604">
        <v>88.649022160000001</v>
      </c>
      <c r="H7" s="604">
        <v>2306.1998346299997</v>
      </c>
      <c r="I7" s="603"/>
      <c r="J7" s="605">
        <v>939.46268397000006</v>
      </c>
      <c r="K7" s="605">
        <v>85.22030015</v>
      </c>
      <c r="L7" s="605">
        <v>0</v>
      </c>
      <c r="M7" s="605">
        <v>1.20363131</v>
      </c>
      <c r="N7" s="606">
        <v>2.8136937200000003</v>
      </c>
      <c r="O7" s="605">
        <v>1028.7504216699999</v>
      </c>
      <c r="P7" s="249"/>
      <c r="Q7" s="249"/>
      <c r="R7" s="204"/>
      <c r="S7" s="204"/>
      <c r="T7" s="204"/>
      <c r="U7" s="204"/>
      <c r="V7" s="204"/>
      <c r="W7" s="204"/>
      <c r="X7" s="204"/>
      <c r="Y7" s="204"/>
      <c r="Z7" s="204"/>
      <c r="AA7" s="204"/>
    </row>
    <row r="8" spans="2:27" ht="16.5" thickBot="1" x14ac:dyDescent="0.3">
      <c r="B8" s="190" t="s">
        <v>92</v>
      </c>
      <c r="C8" s="604">
        <v>6515.2422314200003</v>
      </c>
      <c r="D8" s="604">
        <v>242.10500249</v>
      </c>
      <c r="E8" s="602">
        <v>0</v>
      </c>
      <c r="F8" s="604">
        <v>0</v>
      </c>
      <c r="G8" s="604">
        <v>132.72987271</v>
      </c>
      <c r="H8" s="604">
        <v>6890.0771066199995</v>
      </c>
      <c r="I8" s="603"/>
      <c r="J8" s="605">
        <v>7844.9111671299997</v>
      </c>
      <c r="K8" s="605">
        <v>276.36489858000004</v>
      </c>
      <c r="L8" s="605">
        <v>17.729491679999999</v>
      </c>
      <c r="M8" s="605">
        <v>0</v>
      </c>
      <c r="N8" s="606">
        <v>55.44179321</v>
      </c>
      <c r="O8" s="605">
        <v>8194.4473505999995</v>
      </c>
      <c r="P8" s="249"/>
      <c r="Q8" s="249"/>
      <c r="R8" s="204"/>
      <c r="S8" s="204"/>
      <c r="T8" s="204"/>
      <c r="U8" s="204"/>
      <c r="V8" s="204"/>
      <c r="W8" s="204"/>
      <c r="X8" s="204"/>
      <c r="Y8" s="204"/>
      <c r="Z8" s="204"/>
      <c r="AA8" s="204"/>
    </row>
    <row r="9" spans="2:27" ht="16.5" thickBot="1" x14ac:dyDescent="0.3">
      <c r="B9" s="210" t="s">
        <v>201</v>
      </c>
      <c r="C9" s="604">
        <v>1928.0365110400001</v>
      </c>
      <c r="D9" s="604">
        <v>136.80080796999999</v>
      </c>
      <c r="E9" s="604">
        <v>0</v>
      </c>
      <c r="F9" s="604">
        <v>0</v>
      </c>
      <c r="G9" s="604">
        <v>132.72987271</v>
      </c>
      <c r="H9" s="604">
        <v>2197.5671917199998</v>
      </c>
      <c r="I9" s="603"/>
      <c r="J9" s="605">
        <v>2068.4143521199999</v>
      </c>
      <c r="K9" s="605">
        <v>181.73762458000002</v>
      </c>
      <c r="L9" s="605">
        <v>17.729491679999999</v>
      </c>
      <c r="M9" s="605">
        <v>0</v>
      </c>
      <c r="N9" s="606">
        <v>51.682696069999999</v>
      </c>
      <c r="O9" s="605">
        <v>2319.5641644499997</v>
      </c>
      <c r="P9" s="249"/>
      <c r="Q9" s="249"/>
      <c r="R9" s="204"/>
      <c r="S9" s="204"/>
      <c r="T9" s="204"/>
      <c r="U9" s="204"/>
      <c r="V9" s="204"/>
      <c r="W9" s="204"/>
      <c r="X9" s="204"/>
      <c r="Y9" s="204"/>
      <c r="Z9" s="204"/>
      <c r="AA9" s="204"/>
    </row>
    <row r="10" spans="2:27" ht="16.5" thickBot="1" x14ac:dyDescent="0.3">
      <c r="B10" s="210" t="s">
        <v>202</v>
      </c>
      <c r="C10" s="604">
        <v>1322.2802897000001</v>
      </c>
      <c r="D10" s="604">
        <v>23.264794999999999</v>
      </c>
      <c r="E10" s="604">
        <v>0</v>
      </c>
      <c r="F10" s="604">
        <v>0</v>
      </c>
      <c r="G10" s="604">
        <v>0</v>
      </c>
      <c r="H10" s="604">
        <v>1345.5450847</v>
      </c>
      <c r="I10" s="603"/>
      <c r="J10" s="605">
        <v>1342.53968151</v>
      </c>
      <c r="K10" s="605">
        <v>24.568355</v>
      </c>
      <c r="L10" s="561">
        <v>0</v>
      </c>
      <c r="M10" s="561">
        <v>0</v>
      </c>
      <c r="N10" s="606">
        <v>0</v>
      </c>
      <c r="O10" s="605">
        <v>1367.1080365099999</v>
      </c>
      <c r="P10" s="249"/>
      <c r="Q10" s="249"/>
      <c r="R10" s="204"/>
      <c r="S10" s="204"/>
      <c r="T10" s="204"/>
      <c r="U10" s="204"/>
      <c r="V10" s="204"/>
      <c r="W10" s="204"/>
      <c r="X10" s="204"/>
      <c r="Y10" s="204"/>
      <c r="Z10" s="204"/>
      <c r="AA10" s="204"/>
    </row>
    <row r="11" spans="2:27" ht="16.5" thickBot="1" x14ac:dyDescent="0.3">
      <c r="B11" s="211" t="s">
        <v>149</v>
      </c>
      <c r="C11" s="604">
        <v>278674.72800404002</v>
      </c>
      <c r="D11" s="604">
        <v>0</v>
      </c>
      <c r="E11" s="604">
        <v>0</v>
      </c>
      <c r="F11" s="604">
        <v>0</v>
      </c>
      <c r="G11" s="604">
        <v>0</v>
      </c>
      <c r="H11" s="604">
        <v>278674.72800404002</v>
      </c>
      <c r="I11" s="603"/>
      <c r="J11" s="605">
        <v>277691.21250133001</v>
      </c>
      <c r="K11" s="605">
        <v>7248.7977662399999</v>
      </c>
      <c r="L11" s="561">
        <v>0</v>
      </c>
      <c r="M11" s="561">
        <v>0</v>
      </c>
      <c r="N11" s="561">
        <v>0</v>
      </c>
      <c r="O11" s="605">
        <v>284940.01026757003</v>
      </c>
      <c r="P11" s="249"/>
      <c r="Q11" s="249"/>
      <c r="R11" s="204"/>
      <c r="S11" s="204"/>
      <c r="T11" s="204"/>
      <c r="U11" s="204"/>
      <c r="V11" s="204"/>
      <c r="W11" s="204"/>
      <c r="X11" s="204"/>
      <c r="Y11" s="204"/>
      <c r="Z11" s="204"/>
      <c r="AA11" s="204"/>
    </row>
    <row r="12" spans="2:27" ht="16.5" thickBot="1" x14ac:dyDescent="0.3">
      <c r="B12" s="212" t="s">
        <v>182</v>
      </c>
      <c r="C12" s="604">
        <v>253721.48284903</v>
      </c>
      <c r="D12" s="604">
        <v>0</v>
      </c>
      <c r="E12" s="604">
        <v>0</v>
      </c>
      <c r="F12" s="604">
        <v>0</v>
      </c>
      <c r="G12" s="604">
        <v>0</v>
      </c>
      <c r="H12" s="604">
        <v>253721.48284903</v>
      </c>
      <c r="I12" s="603"/>
      <c r="J12" s="605">
        <v>253384.60224658999</v>
      </c>
      <c r="K12" s="605">
        <v>7248.7977662399999</v>
      </c>
      <c r="L12" s="561">
        <v>0</v>
      </c>
      <c r="M12" s="561">
        <v>0</v>
      </c>
      <c r="N12" s="561">
        <v>0</v>
      </c>
      <c r="O12" s="605">
        <v>260633.40001282998</v>
      </c>
      <c r="P12" s="249"/>
      <c r="Q12" s="249"/>
      <c r="R12" s="204"/>
      <c r="S12" s="204"/>
      <c r="T12" s="204"/>
      <c r="U12" s="204"/>
      <c r="V12" s="204"/>
      <c r="W12" s="204"/>
      <c r="X12" s="204"/>
      <c r="Y12" s="204"/>
      <c r="Z12" s="204"/>
      <c r="AA12" s="204"/>
    </row>
    <row r="13" spans="2:27" ht="16.5" thickBot="1" x14ac:dyDescent="0.3">
      <c r="B13" s="213" t="s">
        <v>203</v>
      </c>
      <c r="C13" s="604">
        <v>0</v>
      </c>
      <c r="D13" s="604">
        <v>0</v>
      </c>
      <c r="E13" s="604">
        <v>0</v>
      </c>
      <c r="F13" s="604">
        <v>0</v>
      </c>
      <c r="G13" s="604">
        <v>0</v>
      </c>
      <c r="H13" s="604">
        <v>0</v>
      </c>
      <c r="I13" s="603"/>
      <c r="J13" s="561">
        <v>0</v>
      </c>
      <c r="K13" s="561">
        <v>0</v>
      </c>
      <c r="L13" s="561">
        <v>0</v>
      </c>
      <c r="M13" s="561">
        <v>0</v>
      </c>
      <c r="N13" s="561">
        <v>0</v>
      </c>
      <c r="O13" s="561">
        <v>0</v>
      </c>
      <c r="P13" s="249"/>
      <c r="Q13" s="249"/>
      <c r="R13" s="204"/>
      <c r="S13" s="204"/>
      <c r="T13" s="204"/>
      <c r="U13" s="204"/>
      <c r="V13" s="204"/>
      <c r="W13" s="204"/>
      <c r="X13" s="204"/>
      <c r="Y13" s="204"/>
      <c r="Z13" s="204"/>
      <c r="AA13" s="204"/>
    </row>
    <row r="14" spans="2:27" ht="16.5" thickBot="1" x14ac:dyDescent="0.3">
      <c r="B14" s="213" t="s">
        <v>204</v>
      </c>
      <c r="C14" s="604">
        <v>253721.48284903</v>
      </c>
      <c r="D14" s="604">
        <v>0</v>
      </c>
      <c r="E14" s="604">
        <v>0</v>
      </c>
      <c r="F14" s="604">
        <v>0</v>
      </c>
      <c r="G14" s="604">
        <v>0</v>
      </c>
      <c r="H14" s="604">
        <v>253721.48284903</v>
      </c>
      <c r="I14" s="603"/>
      <c r="J14" s="605">
        <v>253384.60224658999</v>
      </c>
      <c r="K14" s="605">
        <v>7248.7977662399999</v>
      </c>
      <c r="L14" s="561">
        <v>0</v>
      </c>
      <c r="M14" s="561">
        <v>0</v>
      </c>
      <c r="N14" s="561">
        <v>0</v>
      </c>
      <c r="O14" s="605">
        <v>260633.40001282998</v>
      </c>
      <c r="P14" s="249"/>
      <c r="Q14" s="249"/>
      <c r="R14" s="204"/>
      <c r="S14" s="204"/>
      <c r="T14" s="204"/>
      <c r="U14" s="204"/>
      <c r="V14" s="204"/>
      <c r="W14" s="204"/>
      <c r="X14" s="204"/>
      <c r="Y14" s="204"/>
      <c r="Z14" s="204"/>
      <c r="AA14" s="204"/>
    </row>
    <row r="15" spans="2:27" ht="16.5" thickBot="1" x14ac:dyDescent="0.3">
      <c r="B15" s="212" t="s">
        <v>205</v>
      </c>
      <c r="C15" s="604">
        <v>20951.755241759998</v>
      </c>
      <c r="D15" s="604">
        <v>0</v>
      </c>
      <c r="E15" s="604">
        <v>0</v>
      </c>
      <c r="F15" s="604">
        <v>0</v>
      </c>
      <c r="G15" s="604">
        <v>0</v>
      </c>
      <c r="H15" s="604">
        <v>20951.755241759998</v>
      </c>
      <c r="I15" s="603"/>
      <c r="J15" s="605">
        <v>20718.373951630001</v>
      </c>
      <c r="K15" s="561">
        <v>0</v>
      </c>
      <c r="L15" s="561">
        <v>0</v>
      </c>
      <c r="M15" s="561">
        <v>0</v>
      </c>
      <c r="N15" s="561">
        <v>0</v>
      </c>
      <c r="O15" s="605">
        <v>20718.373951630001</v>
      </c>
      <c r="P15" s="249"/>
      <c r="Q15" s="249"/>
      <c r="R15" s="204"/>
      <c r="S15" s="204"/>
      <c r="T15" s="204"/>
      <c r="U15" s="204"/>
      <c r="V15" s="204"/>
      <c r="W15" s="204"/>
      <c r="X15" s="204"/>
      <c r="Y15" s="204"/>
      <c r="Z15" s="204"/>
      <c r="AA15" s="204"/>
    </row>
    <row r="16" spans="2:27" ht="16.5" thickBot="1" x14ac:dyDescent="0.3">
      <c r="B16" s="212" t="s">
        <v>206</v>
      </c>
      <c r="C16" s="604">
        <v>4001.48991325</v>
      </c>
      <c r="D16" s="604">
        <v>0</v>
      </c>
      <c r="E16" s="604">
        <v>0</v>
      </c>
      <c r="F16" s="604">
        <v>0</v>
      </c>
      <c r="G16" s="604">
        <v>0</v>
      </c>
      <c r="H16" s="604">
        <v>4001.48991325</v>
      </c>
      <c r="I16" s="603"/>
      <c r="J16" s="605">
        <v>3588.2363031100003</v>
      </c>
      <c r="K16" s="561">
        <v>0</v>
      </c>
      <c r="L16" s="561">
        <v>0</v>
      </c>
      <c r="M16" s="561">
        <v>0</v>
      </c>
      <c r="N16" s="561">
        <v>0</v>
      </c>
      <c r="O16" s="605">
        <v>3588.2363031100003</v>
      </c>
      <c r="P16" s="249"/>
      <c r="Q16" s="249"/>
      <c r="R16" s="204"/>
      <c r="S16" s="204"/>
      <c r="T16" s="204"/>
      <c r="U16" s="204"/>
      <c r="V16" s="204"/>
      <c r="W16" s="204"/>
      <c r="X16" s="204"/>
      <c r="Y16" s="204"/>
      <c r="Z16" s="204"/>
      <c r="AA16" s="204"/>
    </row>
    <row r="17" spans="2:27" ht="16.5" thickBot="1" x14ac:dyDescent="0.3">
      <c r="B17" s="213" t="s">
        <v>203</v>
      </c>
      <c r="C17" s="604">
        <v>0</v>
      </c>
      <c r="D17" s="604">
        <v>0</v>
      </c>
      <c r="E17" s="604">
        <v>0</v>
      </c>
      <c r="F17" s="604">
        <v>0</v>
      </c>
      <c r="G17" s="604">
        <v>0</v>
      </c>
      <c r="H17" s="604">
        <v>0</v>
      </c>
      <c r="I17" s="603"/>
      <c r="J17" s="561">
        <v>0</v>
      </c>
      <c r="K17" s="561">
        <v>0</v>
      </c>
      <c r="L17" s="561">
        <v>0</v>
      </c>
      <c r="M17" s="561">
        <v>0</v>
      </c>
      <c r="N17" s="561">
        <v>0</v>
      </c>
      <c r="O17" s="561">
        <v>0</v>
      </c>
      <c r="P17" s="249"/>
      <c r="Q17" s="249"/>
      <c r="R17" s="204"/>
      <c r="S17" s="204"/>
      <c r="T17" s="204"/>
      <c r="U17" s="204"/>
      <c r="V17" s="204"/>
      <c r="W17" s="204"/>
      <c r="X17" s="204"/>
      <c r="Y17" s="204"/>
      <c r="Z17" s="204"/>
      <c r="AA17" s="204"/>
    </row>
    <row r="18" spans="2:27" ht="16.5" thickBot="1" x14ac:dyDescent="0.3">
      <c r="B18" s="213" t="s">
        <v>204</v>
      </c>
      <c r="C18" s="604">
        <v>4001.48991325</v>
      </c>
      <c r="D18" s="604">
        <v>0</v>
      </c>
      <c r="E18" s="604">
        <v>0</v>
      </c>
      <c r="F18" s="604">
        <v>0</v>
      </c>
      <c r="G18" s="604">
        <v>0</v>
      </c>
      <c r="H18" s="604">
        <v>4001.48991325</v>
      </c>
      <c r="I18" s="603"/>
      <c r="J18" s="605">
        <v>3588.2363031100003</v>
      </c>
      <c r="K18" s="561">
        <v>0</v>
      </c>
      <c r="L18" s="561">
        <v>0</v>
      </c>
      <c r="M18" s="561">
        <v>0</v>
      </c>
      <c r="N18" s="561">
        <v>0</v>
      </c>
      <c r="O18" s="605">
        <v>3588.2363031100003</v>
      </c>
      <c r="P18" s="249"/>
      <c r="Q18" s="249"/>
      <c r="R18" s="204"/>
      <c r="S18" s="204"/>
      <c r="T18" s="204"/>
      <c r="U18" s="204"/>
      <c r="V18" s="204"/>
      <c r="W18" s="204"/>
      <c r="X18" s="204"/>
      <c r="Y18" s="204"/>
      <c r="Z18" s="204"/>
      <c r="AA18" s="204"/>
    </row>
    <row r="19" spans="2:27" ht="16.5" thickBot="1" x14ac:dyDescent="0.3">
      <c r="B19" s="211" t="s">
        <v>187</v>
      </c>
      <c r="C19" s="604">
        <v>0</v>
      </c>
      <c r="D19" s="604">
        <v>0</v>
      </c>
      <c r="E19" s="604">
        <v>0</v>
      </c>
      <c r="F19" s="604">
        <v>0</v>
      </c>
      <c r="G19" s="604">
        <v>0</v>
      </c>
      <c r="H19" s="604">
        <v>0</v>
      </c>
      <c r="I19" s="603"/>
      <c r="J19" s="605">
        <v>0</v>
      </c>
      <c r="K19" s="605">
        <v>0</v>
      </c>
      <c r="L19" s="605">
        <v>0</v>
      </c>
      <c r="M19" s="605">
        <v>0</v>
      </c>
      <c r="N19" s="561">
        <v>0</v>
      </c>
      <c r="O19" s="605">
        <v>0</v>
      </c>
      <c r="P19" s="249"/>
      <c r="Q19" s="249"/>
      <c r="R19" s="204"/>
      <c r="S19" s="204"/>
      <c r="T19" s="204"/>
      <c r="U19" s="204"/>
      <c r="V19" s="204"/>
      <c r="W19" s="204"/>
      <c r="X19" s="204"/>
      <c r="Y19" s="204"/>
      <c r="Z19" s="204"/>
      <c r="AA19" s="204"/>
    </row>
    <row r="20" spans="2:27" x14ac:dyDescent="0.25">
      <c r="B20" s="214" t="s">
        <v>360</v>
      </c>
      <c r="C20" s="558">
        <v>3862.15838583</v>
      </c>
      <c r="D20" s="607">
        <v>0</v>
      </c>
      <c r="E20" s="607">
        <v>0</v>
      </c>
      <c r="F20" s="607">
        <v>0</v>
      </c>
      <c r="G20" s="607">
        <v>0</v>
      </c>
      <c r="H20" s="607">
        <v>3862.15838583</v>
      </c>
      <c r="I20" s="603"/>
      <c r="J20" s="608">
        <v>3276.3036553900001</v>
      </c>
      <c r="K20" s="608">
        <v>0</v>
      </c>
      <c r="L20" s="608">
        <v>0</v>
      </c>
      <c r="M20" s="608">
        <v>0</v>
      </c>
      <c r="N20" s="609">
        <v>0</v>
      </c>
      <c r="O20" s="608">
        <v>3276.3036553899997</v>
      </c>
      <c r="P20" s="249"/>
      <c r="Q20" s="249"/>
      <c r="R20" s="204"/>
      <c r="S20" s="204"/>
      <c r="T20" s="204"/>
      <c r="U20" s="204"/>
      <c r="V20" s="204"/>
      <c r="W20" s="204"/>
      <c r="X20" s="204"/>
      <c r="Y20" s="204"/>
      <c r="Z20" s="204"/>
      <c r="AA20" s="204"/>
    </row>
    <row r="21" spans="2:27" ht="16.5" thickBot="1" x14ac:dyDescent="0.3">
      <c r="B21" s="195" t="s">
        <v>207</v>
      </c>
      <c r="C21" s="584">
        <v>291214.56595371006</v>
      </c>
      <c r="D21" s="584">
        <v>297.06705262999998</v>
      </c>
      <c r="E21" s="584">
        <v>0</v>
      </c>
      <c r="F21" s="584">
        <v>0</v>
      </c>
      <c r="G21" s="584">
        <v>221.37889487000001</v>
      </c>
      <c r="H21" s="584">
        <v>291733.16333112004</v>
      </c>
      <c r="I21" s="603"/>
      <c r="J21" s="610">
        <v>289751.98017881997</v>
      </c>
      <c r="K21" s="610">
        <v>7610.3829649699992</v>
      </c>
      <c r="L21" s="610">
        <v>17.779604199999998</v>
      </c>
      <c r="M21" s="610">
        <v>1.20363131</v>
      </c>
      <c r="N21" s="611">
        <v>58.255486929999996</v>
      </c>
      <c r="O21" s="610">
        <v>297439.60186623002</v>
      </c>
      <c r="P21" s="249"/>
      <c r="Q21" s="249"/>
      <c r="R21" s="204"/>
      <c r="S21" s="204"/>
      <c r="T21" s="204"/>
      <c r="U21" s="204"/>
      <c r="V21" s="204"/>
      <c r="W21" s="204"/>
      <c r="X21" s="204"/>
      <c r="Y21" s="204"/>
      <c r="Z21" s="204"/>
      <c r="AA21" s="204"/>
    </row>
    <row r="22" spans="2:27" ht="17.25" thickTop="1" thickBot="1" x14ac:dyDescent="0.3">
      <c r="B22" s="185" t="s">
        <v>179</v>
      </c>
      <c r="C22" s="559">
        <v>0</v>
      </c>
      <c r="D22" s="595">
        <v>0</v>
      </c>
      <c r="E22" s="595">
        <v>0</v>
      </c>
      <c r="F22" s="595">
        <v>0</v>
      </c>
      <c r="G22" s="595">
        <v>0</v>
      </c>
      <c r="H22" s="559">
        <v>0</v>
      </c>
      <c r="I22" s="603"/>
      <c r="J22" s="608">
        <v>117.3393815</v>
      </c>
      <c r="K22" s="608">
        <v>62.02706791</v>
      </c>
      <c r="L22" s="608">
        <v>0</v>
      </c>
      <c r="M22" s="608">
        <v>0</v>
      </c>
      <c r="N22" s="609">
        <v>0</v>
      </c>
      <c r="O22" s="608">
        <v>179.36644941</v>
      </c>
      <c r="P22" s="249"/>
      <c r="Q22" s="249"/>
      <c r="R22" s="204"/>
      <c r="S22" s="204"/>
      <c r="T22" s="204"/>
      <c r="U22" s="204"/>
      <c r="V22" s="204"/>
      <c r="W22" s="204"/>
      <c r="X22" s="204"/>
      <c r="Y22" s="204"/>
      <c r="Z22" s="204"/>
      <c r="AA22" s="204"/>
    </row>
    <row r="23" spans="2:27" ht="16.5" thickBot="1" x14ac:dyDescent="0.3">
      <c r="B23" s="190" t="s">
        <v>88</v>
      </c>
      <c r="C23" s="559">
        <v>0</v>
      </c>
      <c r="D23" s="604">
        <v>0</v>
      </c>
      <c r="E23" s="604">
        <v>0</v>
      </c>
      <c r="F23" s="604">
        <v>0</v>
      </c>
      <c r="G23" s="604">
        <v>0</v>
      </c>
      <c r="H23" s="559">
        <v>0</v>
      </c>
      <c r="I23" s="603"/>
      <c r="J23" s="605">
        <v>5.14833432</v>
      </c>
      <c r="K23" s="605">
        <v>0</v>
      </c>
      <c r="L23" s="605">
        <v>0</v>
      </c>
      <c r="M23" s="605">
        <v>0</v>
      </c>
      <c r="N23" s="606">
        <v>0</v>
      </c>
      <c r="O23" s="605">
        <v>5.14833432</v>
      </c>
      <c r="P23" s="249"/>
      <c r="Q23" s="249"/>
      <c r="R23" s="204"/>
      <c r="S23" s="204"/>
      <c r="T23" s="204"/>
      <c r="U23" s="204"/>
      <c r="V23" s="204"/>
      <c r="W23" s="204"/>
      <c r="X23" s="204"/>
      <c r="Y23" s="204"/>
      <c r="Z23" s="204"/>
      <c r="AA23" s="204"/>
    </row>
    <row r="24" spans="2:27" ht="16.5" thickBot="1" x14ac:dyDescent="0.3">
      <c r="B24" s="190" t="s">
        <v>89</v>
      </c>
      <c r="C24" s="604">
        <v>0.78467608</v>
      </c>
      <c r="D24" s="604">
        <v>0</v>
      </c>
      <c r="E24" s="604">
        <v>0</v>
      </c>
      <c r="F24" s="604">
        <v>0</v>
      </c>
      <c r="G24" s="604">
        <v>0</v>
      </c>
      <c r="H24" s="604">
        <v>0.78467608</v>
      </c>
      <c r="I24" s="603"/>
      <c r="J24" s="605">
        <v>21.12753438</v>
      </c>
      <c r="K24" s="605">
        <v>0</v>
      </c>
      <c r="L24" s="605">
        <v>0</v>
      </c>
      <c r="M24" s="605">
        <v>0</v>
      </c>
      <c r="N24" s="606">
        <v>0</v>
      </c>
      <c r="O24" s="605">
        <v>21.12753438</v>
      </c>
      <c r="P24" s="249"/>
      <c r="Q24" s="249"/>
      <c r="R24" s="204"/>
      <c r="S24" s="204"/>
      <c r="T24" s="204"/>
      <c r="U24" s="204"/>
      <c r="V24" s="204"/>
      <c r="W24" s="204"/>
      <c r="X24" s="204"/>
      <c r="Y24" s="204"/>
      <c r="Z24" s="204"/>
      <c r="AA24" s="204"/>
    </row>
    <row r="25" spans="2:27" ht="16.5" thickBot="1" x14ac:dyDescent="0.3">
      <c r="B25" s="190" t="s">
        <v>343</v>
      </c>
      <c r="C25" s="604">
        <v>0</v>
      </c>
      <c r="D25" s="604">
        <v>0</v>
      </c>
      <c r="E25" s="604">
        <v>0</v>
      </c>
      <c r="F25" s="604">
        <v>0</v>
      </c>
      <c r="G25" s="604">
        <v>0</v>
      </c>
      <c r="H25" s="604">
        <v>0</v>
      </c>
      <c r="I25" s="603"/>
      <c r="J25" s="605">
        <v>0</v>
      </c>
      <c r="K25" s="605">
        <v>0</v>
      </c>
      <c r="L25" s="605">
        <v>0</v>
      </c>
      <c r="M25" s="605">
        <v>0</v>
      </c>
      <c r="N25" s="606">
        <v>0</v>
      </c>
      <c r="O25" s="605">
        <v>0</v>
      </c>
      <c r="P25" s="249"/>
      <c r="Q25" s="249"/>
      <c r="R25" s="204"/>
      <c r="S25" s="204"/>
      <c r="T25" s="204"/>
      <c r="U25" s="204"/>
      <c r="V25" s="204"/>
      <c r="W25" s="204"/>
      <c r="X25" s="204"/>
      <c r="Y25" s="204"/>
      <c r="Z25" s="204"/>
      <c r="AA25" s="204"/>
    </row>
    <row r="26" spans="2:27" ht="16.5" thickBot="1" x14ac:dyDescent="0.3">
      <c r="B26" s="190" t="s">
        <v>91</v>
      </c>
      <c r="C26" s="604">
        <v>0</v>
      </c>
      <c r="D26" s="604">
        <v>0</v>
      </c>
      <c r="E26" s="604">
        <v>0</v>
      </c>
      <c r="F26" s="604">
        <v>0</v>
      </c>
      <c r="G26" s="604">
        <v>0</v>
      </c>
      <c r="H26" s="604">
        <v>0</v>
      </c>
      <c r="I26" s="603"/>
      <c r="J26" s="605">
        <v>0</v>
      </c>
      <c r="K26" s="605">
        <v>0</v>
      </c>
      <c r="L26" s="605">
        <v>0</v>
      </c>
      <c r="M26" s="605">
        <v>0</v>
      </c>
      <c r="N26" s="606">
        <v>0</v>
      </c>
      <c r="O26" s="605">
        <v>0</v>
      </c>
      <c r="P26" s="249"/>
      <c r="Q26" s="249"/>
      <c r="R26" s="204"/>
      <c r="S26" s="204"/>
      <c r="T26" s="204"/>
      <c r="U26" s="204"/>
      <c r="V26" s="204"/>
      <c r="W26" s="204"/>
      <c r="X26" s="204"/>
      <c r="Y26" s="204"/>
      <c r="Z26" s="204"/>
      <c r="AA26" s="204"/>
    </row>
    <row r="27" spans="2:27" ht="16.5" thickBot="1" x14ac:dyDescent="0.3">
      <c r="B27" s="190" t="s">
        <v>85</v>
      </c>
      <c r="C27" s="604">
        <v>90242.302838550007</v>
      </c>
      <c r="D27" s="604">
        <v>0</v>
      </c>
      <c r="E27" s="604">
        <v>0</v>
      </c>
      <c r="F27" s="604">
        <v>0</v>
      </c>
      <c r="G27" s="604">
        <v>0</v>
      </c>
      <c r="H27" s="604">
        <v>90242.302838550007</v>
      </c>
      <c r="I27" s="603"/>
      <c r="J27" s="605">
        <v>52135.110841660004</v>
      </c>
      <c r="K27" s="605">
        <v>81.867560040000001</v>
      </c>
      <c r="L27" s="605">
        <v>0</v>
      </c>
      <c r="M27" s="605">
        <v>0</v>
      </c>
      <c r="N27" s="606">
        <v>0</v>
      </c>
      <c r="O27" s="605">
        <v>52216.978401700006</v>
      </c>
      <c r="P27" s="249"/>
      <c r="Q27" s="249"/>
      <c r="R27" s="204"/>
      <c r="S27" s="204"/>
      <c r="T27" s="204"/>
      <c r="U27" s="204"/>
      <c r="V27" s="204"/>
      <c r="W27" s="204"/>
      <c r="X27" s="204"/>
      <c r="Y27" s="204"/>
      <c r="Z27" s="204"/>
      <c r="AA27" s="204"/>
    </row>
    <row r="28" spans="2:27" ht="16.5" thickBot="1" x14ac:dyDescent="0.3">
      <c r="B28" s="190" t="s">
        <v>92</v>
      </c>
      <c r="C28" s="604">
        <v>7585.2087286300002</v>
      </c>
      <c r="D28" s="604">
        <v>3.16455507</v>
      </c>
      <c r="E28" s="604">
        <v>42.90797568</v>
      </c>
      <c r="F28" s="604">
        <v>1.3017806200000002</v>
      </c>
      <c r="G28" s="604">
        <v>32.598266289999998</v>
      </c>
      <c r="H28" s="604">
        <v>7665.1813062900001</v>
      </c>
      <c r="I28" s="603"/>
      <c r="J28" s="605">
        <v>8141.0589179399994</v>
      </c>
      <c r="K28" s="605">
        <v>3.8583473100000001</v>
      </c>
      <c r="L28" s="605">
        <v>48.669066039999997</v>
      </c>
      <c r="M28" s="605">
        <v>1.49936479</v>
      </c>
      <c r="N28" s="606">
        <v>46.822347979999996</v>
      </c>
      <c r="O28" s="605">
        <v>8241.9080440599992</v>
      </c>
      <c r="P28" s="249"/>
      <c r="Q28" s="249"/>
      <c r="R28" s="204"/>
      <c r="S28" s="204"/>
      <c r="T28" s="204"/>
      <c r="U28" s="204"/>
      <c r="V28" s="204"/>
      <c r="W28" s="204"/>
      <c r="X28" s="204"/>
      <c r="Y28" s="204"/>
      <c r="Z28" s="204"/>
      <c r="AA28" s="204"/>
    </row>
    <row r="29" spans="2:27" ht="16.5" thickBot="1" x14ac:dyDescent="0.3">
      <c r="B29" s="190" t="s">
        <v>149</v>
      </c>
      <c r="C29" s="604">
        <v>1615.2585865599999</v>
      </c>
      <c r="D29" s="604">
        <v>0.73534758999999994</v>
      </c>
      <c r="E29" s="604">
        <v>0.76239641000000002</v>
      </c>
      <c r="F29" s="554">
        <v>0</v>
      </c>
      <c r="G29" s="604">
        <v>2.01029415</v>
      </c>
      <c r="H29" s="604">
        <v>1618.83855948</v>
      </c>
      <c r="I29" s="603"/>
      <c r="J29" s="605">
        <v>1311.2651271300001</v>
      </c>
      <c r="K29" s="605">
        <v>545.28953114000001</v>
      </c>
      <c r="L29" s="605">
        <v>0.69058701</v>
      </c>
      <c r="M29" s="605">
        <v>0</v>
      </c>
      <c r="N29" s="606">
        <v>2.5170085599999998</v>
      </c>
      <c r="O29" s="605">
        <v>1859.8511776199998</v>
      </c>
      <c r="P29" s="249"/>
      <c r="Q29" s="249"/>
      <c r="R29" s="204"/>
      <c r="S29" s="204"/>
      <c r="T29" s="204"/>
      <c r="U29" s="204"/>
      <c r="V29" s="204"/>
      <c r="W29" s="204"/>
      <c r="X29" s="204"/>
      <c r="Y29" s="204"/>
      <c r="Z29" s="204"/>
      <c r="AA29" s="204"/>
    </row>
    <row r="30" spans="2:27" ht="16.5" thickBot="1" x14ac:dyDescent="0.3">
      <c r="B30" s="190" t="s">
        <v>94</v>
      </c>
      <c r="C30" s="604">
        <v>5736.3192855799998</v>
      </c>
      <c r="D30" s="604">
        <v>0</v>
      </c>
      <c r="E30" s="604">
        <v>0</v>
      </c>
      <c r="F30" s="604">
        <v>0</v>
      </c>
      <c r="G30" s="604">
        <v>0</v>
      </c>
      <c r="H30" s="604">
        <v>5736.3192855799998</v>
      </c>
      <c r="I30" s="603"/>
      <c r="J30" s="605">
        <v>2651.8877853099998</v>
      </c>
      <c r="K30" s="605">
        <v>148.22940231000001</v>
      </c>
      <c r="L30" s="605">
        <v>0</v>
      </c>
      <c r="M30" s="605">
        <v>0</v>
      </c>
      <c r="N30" s="606">
        <v>0</v>
      </c>
      <c r="O30" s="605">
        <v>2800.1171876200001</v>
      </c>
      <c r="P30" s="249"/>
      <c r="Q30" s="249"/>
      <c r="R30" s="204"/>
      <c r="S30" s="204"/>
      <c r="T30" s="204"/>
      <c r="U30" s="204"/>
      <c r="V30" s="204"/>
      <c r="W30" s="204"/>
      <c r="X30" s="204"/>
      <c r="Y30" s="204"/>
      <c r="Z30" s="204"/>
      <c r="AA30" s="204"/>
    </row>
    <row r="31" spans="2:27" ht="16.5" thickBot="1" x14ac:dyDescent="0.3">
      <c r="B31" s="190" t="s">
        <v>95</v>
      </c>
      <c r="C31" s="604">
        <v>402.61252652999997</v>
      </c>
      <c r="D31" s="604">
        <v>1.06374057</v>
      </c>
      <c r="E31" s="604">
        <v>0</v>
      </c>
      <c r="F31" s="604">
        <v>0</v>
      </c>
      <c r="G31" s="604">
        <v>575.63880694000011</v>
      </c>
      <c r="H31" s="604">
        <v>979.31507404000001</v>
      </c>
      <c r="I31" s="603"/>
      <c r="J31" s="605">
        <v>549.37749248</v>
      </c>
      <c r="K31" s="605">
        <v>10.057447400000001</v>
      </c>
      <c r="L31" s="605">
        <v>0</v>
      </c>
      <c r="M31" s="605">
        <v>0</v>
      </c>
      <c r="N31" s="606">
        <v>893.35660826999992</v>
      </c>
      <c r="O31" s="605">
        <v>1452.7915481500002</v>
      </c>
      <c r="P31" s="249"/>
      <c r="Q31" s="249"/>
      <c r="R31" s="204"/>
      <c r="S31" s="204"/>
      <c r="T31" s="204"/>
      <c r="U31" s="204"/>
      <c r="V31" s="204"/>
      <c r="W31" s="204"/>
      <c r="X31" s="204"/>
      <c r="Y31" s="204"/>
      <c r="Z31" s="204"/>
      <c r="AA31" s="204"/>
    </row>
    <row r="32" spans="2:27" ht="16.5" thickBot="1" x14ac:dyDescent="0.3">
      <c r="B32" s="190" t="s">
        <v>189</v>
      </c>
      <c r="C32" s="604">
        <v>0</v>
      </c>
      <c r="D32" s="604">
        <v>0</v>
      </c>
      <c r="E32" s="604">
        <v>0</v>
      </c>
      <c r="F32" s="604">
        <v>0</v>
      </c>
      <c r="G32" s="604">
        <v>0</v>
      </c>
      <c r="H32" s="604">
        <v>0</v>
      </c>
      <c r="I32" s="603"/>
      <c r="J32" s="605">
        <v>0</v>
      </c>
      <c r="K32" s="605">
        <v>0</v>
      </c>
      <c r="L32" s="605">
        <v>0</v>
      </c>
      <c r="M32" s="605">
        <v>0</v>
      </c>
      <c r="N32" s="606">
        <v>0</v>
      </c>
      <c r="O32" s="605">
        <v>0</v>
      </c>
      <c r="P32" s="249"/>
      <c r="Q32" s="249"/>
      <c r="R32" s="204"/>
      <c r="S32" s="204"/>
      <c r="T32" s="204"/>
      <c r="U32" s="204"/>
      <c r="V32" s="204"/>
      <c r="W32" s="204"/>
      <c r="X32" s="204"/>
      <c r="Y32" s="204"/>
      <c r="Z32" s="204"/>
      <c r="AA32" s="204"/>
    </row>
    <row r="33" spans="2:27" ht="16.5" thickBot="1" x14ac:dyDescent="0.3">
      <c r="B33" s="190" t="s">
        <v>150</v>
      </c>
      <c r="C33" s="604">
        <v>0</v>
      </c>
      <c r="D33" s="604">
        <v>0</v>
      </c>
      <c r="E33" s="604">
        <v>0</v>
      </c>
      <c r="F33" s="604">
        <v>0</v>
      </c>
      <c r="G33" s="604">
        <v>0</v>
      </c>
      <c r="H33" s="604">
        <v>0</v>
      </c>
      <c r="I33" s="603"/>
      <c r="J33" s="605">
        <v>0</v>
      </c>
      <c r="K33" s="605">
        <v>0</v>
      </c>
      <c r="L33" s="605">
        <v>0</v>
      </c>
      <c r="M33" s="605">
        <v>0</v>
      </c>
      <c r="N33" s="606">
        <v>0</v>
      </c>
      <c r="O33" s="605">
        <v>0</v>
      </c>
      <c r="P33" s="249"/>
      <c r="Q33" s="249"/>
      <c r="R33" s="204"/>
      <c r="S33" s="204"/>
      <c r="T33" s="204"/>
      <c r="U33" s="204"/>
      <c r="V33" s="204"/>
      <c r="W33" s="204"/>
      <c r="X33" s="204"/>
      <c r="Y33" s="204"/>
      <c r="Z33" s="204"/>
      <c r="AA33" s="204"/>
    </row>
    <row r="34" spans="2:27" ht="25.5" thickBot="1" x14ac:dyDescent="0.3">
      <c r="B34" s="196" t="s">
        <v>208</v>
      </c>
      <c r="C34" s="604">
        <v>0</v>
      </c>
      <c r="D34" s="604">
        <v>0</v>
      </c>
      <c r="E34" s="604">
        <v>0</v>
      </c>
      <c r="F34" s="604">
        <v>0</v>
      </c>
      <c r="G34" s="604">
        <v>0</v>
      </c>
      <c r="H34" s="604">
        <v>0</v>
      </c>
      <c r="I34" s="603"/>
      <c r="J34" s="605">
        <v>0</v>
      </c>
      <c r="K34" s="605">
        <v>0</v>
      </c>
      <c r="L34" s="605">
        <v>0</v>
      </c>
      <c r="M34" s="605">
        <v>0</v>
      </c>
      <c r="N34" s="606">
        <v>0</v>
      </c>
      <c r="O34" s="605">
        <v>0</v>
      </c>
      <c r="P34" s="249"/>
      <c r="Q34" s="249"/>
      <c r="R34" s="204"/>
      <c r="S34" s="204"/>
      <c r="T34" s="204"/>
      <c r="U34" s="204"/>
      <c r="V34" s="204"/>
      <c r="W34" s="204"/>
      <c r="X34" s="204"/>
      <c r="Y34" s="204"/>
      <c r="Z34" s="204"/>
      <c r="AA34" s="204"/>
    </row>
    <row r="35" spans="2:27" ht="16.5" thickBot="1" x14ac:dyDescent="0.3">
      <c r="B35" s="190" t="s">
        <v>209</v>
      </c>
      <c r="C35" s="604">
        <v>0</v>
      </c>
      <c r="D35" s="604">
        <v>0</v>
      </c>
      <c r="E35" s="604">
        <v>0</v>
      </c>
      <c r="F35" s="604">
        <v>0</v>
      </c>
      <c r="G35" s="604">
        <v>0</v>
      </c>
      <c r="H35" s="604">
        <v>0</v>
      </c>
      <c r="I35" s="603"/>
      <c r="J35" s="605">
        <v>0</v>
      </c>
      <c r="K35" s="605">
        <v>0</v>
      </c>
      <c r="L35" s="605">
        <v>0</v>
      </c>
      <c r="M35" s="605">
        <v>0</v>
      </c>
      <c r="N35" s="606">
        <v>0</v>
      </c>
      <c r="O35" s="605">
        <v>0</v>
      </c>
      <c r="P35" s="249"/>
      <c r="Q35" s="249"/>
      <c r="R35" s="204"/>
      <c r="S35" s="204"/>
      <c r="T35" s="204"/>
      <c r="U35" s="204"/>
      <c r="V35" s="204"/>
      <c r="W35" s="204"/>
      <c r="X35" s="204"/>
      <c r="Y35" s="204"/>
      <c r="Z35" s="204"/>
      <c r="AA35" s="204"/>
    </row>
    <row r="36" spans="2:27" ht="16.5" thickBot="1" x14ac:dyDescent="0.3">
      <c r="B36" s="190" t="s">
        <v>151</v>
      </c>
      <c r="C36" s="604">
        <v>0</v>
      </c>
      <c r="D36" s="604">
        <v>0</v>
      </c>
      <c r="E36" s="604">
        <v>0</v>
      </c>
      <c r="F36" s="604">
        <v>0</v>
      </c>
      <c r="G36" s="604">
        <v>0</v>
      </c>
      <c r="H36" s="604">
        <v>0</v>
      </c>
      <c r="I36" s="603"/>
      <c r="J36" s="605">
        <v>0</v>
      </c>
      <c r="K36" s="605">
        <v>0</v>
      </c>
      <c r="L36" s="605">
        <v>0</v>
      </c>
      <c r="M36" s="605">
        <v>0</v>
      </c>
      <c r="N36" s="606">
        <v>0</v>
      </c>
      <c r="O36" s="605">
        <v>0</v>
      </c>
      <c r="P36" s="249"/>
      <c r="Q36" s="249"/>
      <c r="R36" s="204"/>
      <c r="S36" s="204"/>
      <c r="T36" s="204"/>
      <c r="U36" s="204"/>
      <c r="V36" s="204"/>
      <c r="W36" s="204"/>
      <c r="X36" s="204"/>
      <c r="Y36" s="204"/>
      <c r="Z36" s="204"/>
      <c r="AA36" s="204"/>
    </row>
    <row r="37" spans="2:27" x14ac:dyDescent="0.25">
      <c r="B37" s="185" t="s">
        <v>210</v>
      </c>
      <c r="C37" s="612">
        <v>451.03739024000004</v>
      </c>
      <c r="D37" s="612">
        <v>0</v>
      </c>
      <c r="E37" s="612">
        <v>0</v>
      </c>
      <c r="F37" s="612">
        <v>0</v>
      </c>
      <c r="G37" s="612">
        <v>0</v>
      </c>
      <c r="H37" s="612">
        <v>451.03739024000004</v>
      </c>
      <c r="I37" s="603"/>
      <c r="J37" s="608">
        <v>607.23560470000007</v>
      </c>
      <c r="K37" s="608">
        <v>78.167155400000013</v>
      </c>
      <c r="L37" s="608">
        <v>0</v>
      </c>
      <c r="M37" s="608">
        <v>0</v>
      </c>
      <c r="N37" s="609">
        <v>0</v>
      </c>
      <c r="O37" s="608">
        <v>685.40276010000002</v>
      </c>
      <c r="P37" s="249"/>
      <c r="Q37" s="249"/>
      <c r="R37" s="204"/>
      <c r="S37" s="204"/>
      <c r="T37" s="204"/>
      <c r="U37" s="204"/>
      <c r="V37" s="204"/>
      <c r="W37" s="204"/>
      <c r="X37" s="204"/>
      <c r="Y37" s="204"/>
      <c r="Z37" s="204"/>
      <c r="AA37" s="204"/>
    </row>
    <row r="38" spans="2:27" ht="16.5" thickBot="1" x14ac:dyDescent="0.3">
      <c r="B38" s="195" t="s">
        <v>211</v>
      </c>
      <c r="C38" s="584">
        <v>106034.08960866003</v>
      </c>
      <c r="D38" s="584">
        <v>4.9636432299999997</v>
      </c>
      <c r="E38" s="584">
        <v>43.670372089999994</v>
      </c>
      <c r="F38" s="584">
        <v>1.3737153900000001</v>
      </c>
      <c r="G38" s="584">
        <v>610.24736738000013</v>
      </c>
      <c r="H38" s="584">
        <v>106694.34470675001</v>
      </c>
      <c r="I38" s="603"/>
      <c r="J38" s="610">
        <v>65539.551019420003</v>
      </c>
      <c r="K38" s="610">
        <v>929.49651151</v>
      </c>
      <c r="L38" s="610">
        <v>49.359653049999999</v>
      </c>
      <c r="M38" s="610">
        <v>1.58828857</v>
      </c>
      <c r="N38" s="611">
        <v>942.69596480999996</v>
      </c>
      <c r="O38" s="610">
        <v>67462.691437360001</v>
      </c>
      <c r="P38" s="249"/>
      <c r="Q38" s="249"/>
      <c r="R38" s="204"/>
      <c r="S38" s="204"/>
      <c r="T38" s="204"/>
      <c r="U38" s="204"/>
      <c r="V38" s="204"/>
      <c r="W38" s="204"/>
      <c r="X38" s="204"/>
      <c r="Y38" s="204"/>
      <c r="Z38" s="204"/>
      <c r="AA38" s="204"/>
    </row>
    <row r="39" spans="2:27" ht="17.25" thickTop="1" thickBot="1" x14ac:dyDescent="0.3">
      <c r="B39" s="197" t="s">
        <v>66</v>
      </c>
      <c r="C39" s="560">
        <v>397248.65556237014</v>
      </c>
      <c r="D39" s="560">
        <v>302.03069586000004</v>
      </c>
      <c r="E39" s="560">
        <v>43.74593119</v>
      </c>
      <c r="F39" s="560">
        <v>1.4495862000000002</v>
      </c>
      <c r="G39" s="560">
        <v>831.62626225000008</v>
      </c>
      <c r="H39" s="560">
        <v>398427.50803787011</v>
      </c>
      <c r="I39" s="603"/>
      <c r="J39" s="613">
        <v>355224.76266811998</v>
      </c>
      <c r="K39" s="613">
        <v>8606.6480065999986</v>
      </c>
      <c r="L39" s="613">
        <v>67.13925725</v>
      </c>
      <c r="M39" s="613">
        <v>2.79191988</v>
      </c>
      <c r="N39" s="614">
        <v>1000.9514517399999</v>
      </c>
      <c r="O39" s="613">
        <v>364902.29330358998</v>
      </c>
      <c r="P39" s="249"/>
      <c r="Q39" s="249"/>
      <c r="R39" s="204"/>
      <c r="S39" s="204"/>
      <c r="T39" s="204"/>
      <c r="U39" s="204"/>
      <c r="V39" s="204"/>
      <c r="W39" s="204"/>
      <c r="X39" s="204"/>
      <c r="Y39" s="204"/>
      <c r="Z39" s="204"/>
      <c r="AA39" s="204"/>
    </row>
    <row r="40" spans="2:27" ht="24" customHeight="1" thickTop="1" x14ac:dyDescent="0.25">
      <c r="B40" s="185" t="s">
        <v>347</v>
      </c>
      <c r="C40" s="215"/>
      <c r="D40" s="215"/>
      <c r="E40" s="215"/>
      <c r="F40" s="215"/>
      <c r="G40" s="215"/>
      <c r="H40" s="215"/>
      <c r="I40" s="204"/>
      <c r="J40" s="204"/>
      <c r="K40" s="204"/>
      <c r="L40" s="204"/>
      <c r="M40" s="204"/>
      <c r="N40" s="204"/>
      <c r="O40" s="204"/>
      <c r="P40" s="204"/>
      <c r="Q40" s="204"/>
      <c r="R40" s="204"/>
      <c r="S40" s="204"/>
      <c r="T40" s="204"/>
      <c r="U40" s="204"/>
      <c r="V40" s="204"/>
      <c r="W40" s="204"/>
      <c r="X40" s="204"/>
      <c r="Y40" s="204"/>
      <c r="Z40" s="204"/>
      <c r="AA40" s="204"/>
    </row>
    <row r="41" spans="2:27" s="151" customFormat="1" x14ac:dyDescent="0.25">
      <c r="B41" s="204"/>
      <c r="C41" s="216"/>
      <c r="D41" s="216"/>
      <c r="E41" s="216"/>
      <c r="F41" s="216"/>
      <c r="G41" s="216"/>
      <c r="H41" s="204"/>
      <c r="I41" s="204"/>
      <c r="J41" s="204"/>
      <c r="K41" s="204"/>
      <c r="L41" s="204"/>
      <c r="M41" s="204"/>
      <c r="N41" s="204"/>
      <c r="O41" s="204"/>
      <c r="P41" s="204"/>
      <c r="Q41" s="204"/>
      <c r="R41" s="204"/>
      <c r="S41" s="204"/>
      <c r="T41" s="204"/>
      <c r="U41" s="204"/>
      <c r="V41" s="204"/>
      <c r="W41" s="204"/>
      <c r="X41" s="204"/>
      <c r="Y41" s="204"/>
      <c r="Z41" s="204"/>
      <c r="AA41" s="204"/>
    </row>
    <row r="42" spans="2:27" s="151" customFormat="1" x14ac:dyDescent="0.25">
      <c r="B42" s="204"/>
      <c r="C42" s="216"/>
      <c r="D42" s="216"/>
      <c r="E42" s="216"/>
      <c r="F42" s="216"/>
      <c r="G42" s="216"/>
      <c r="H42" s="204"/>
      <c r="I42" s="204"/>
      <c r="J42" s="204"/>
      <c r="K42" s="204"/>
      <c r="L42" s="204"/>
      <c r="M42" s="204"/>
      <c r="N42" s="204"/>
      <c r="O42" s="204"/>
      <c r="P42" s="204"/>
      <c r="Q42" s="204"/>
      <c r="R42" s="204"/>
      <c r="S42" s="204"/>
      <c r="T42" s="204"/>
      <c r="U42" s="204"/>
      <c r="V42" s="204"/>
      <c r="W42" s="204"/>
      <c r="X42" s="204"/>
      <c r="Y42" s="204"/>
      <c r="Z42" s="204"/>
      <c r="AA42" s="204"/>
    </row>
    <row r="43" spans="2:27" s="151" customFormat="1" x14ac:dyDescent="0.25">
      <c r="B43" s="204"/>
      <c r="C43" s="216"/>
      <c r="D43" s="216"/>
      <c r="E43" s="216"/>
      <c r="F43" s="216"/>
      <c r="G43" s="216"/>
      <c r="H43" s="204"/>
      <c r="I43" s="204"/>
      <c r="J43" s="204"/>
      <c r="K43" s="204"/>
      <c r="L43" s="204"/>
      <c r="M43" s="204"/>
      <c r="N43" s="204"/>
      <c r="O43" s="204"/>
      <c r="P43" s="204"/>
      <c r="Q43" s="204"/>
      <c r="R43" s="204"/>
      <c r="S43" s="204"/>
      <c r="T43" s="204"/>
      <c r="U43" s="204"/>
      <c r="V43" s="204"/>
      <c r="W43" s="204"/>
      <c r="X43" s="204"/>
      <c r="Y43" s="204"/>
      <c r="Z43" s="204"/>
      <c r="AA43" s="204"/>
    </row>
    <row r="44" spans="2:27" s="151" customFormat="1" x14ac:dyDescent="0.25">
      <c r="B44" s="204"/>
      <c r="C44" s="216"/>
      <c r="D44" s="216"/>
      <c r="E44" s="216"/>
      <c r="F44" s="216"/>
      <c r="G44" s="216"/>
      <c r="H44" s="204"/>
      <c r="I44" s="204"/>
      <c r="J44" s="204"/>
      <c r="K44" s="204"/>
      <c r="L44" s="204"/>
      <c r="M44" s="204"/>
      <c r="N44" s="204"/>
      <c r="O44" s="204"/>
      <c r="P44" s="204"/>
      <c r="Q44" s="204"/>
      <c r="R44" s="204"/>
      <c r="S44" s="204"/>
      <c r="T44" s="204"/>
      <c r="U44" s="204"/>
      <c r="V44" s="204"/>
      <c r="W44" s="204"/>
      <c r="X44" s="204"/>
      <c r="Y44" s="204"/>
      <c r="Z44" s="204"/>
      <c r="AA44" s="204"/>
    </row>
    <row r="45" spans="2:27" s="151" customFormat="1" x14ac:dyDescent="0.25">
      <c r="B45" s="204"/>
      <c r="C45" s="216"/>
      <c r="D45" s="216"/>
      <c r="E45" s="216"/>
      <c r="F45" s="216"/>
      <c r="G45" s="216"/>
      <c r="H45" s="204"/>
      <c r="I45" s="204"/>
      <c r="J45" s="204"/>
      <c r="K45" s="204"/>
      <c r="L45" s="204"/>
      <c r="M45" s="204"/>
      <c r="N45" s="204"/>
      <c r="O45" s="204"/>
      <c r="P45" s="204"/>
      <c r="Q45" s="204"/>
      <c r="R45" s="204"/>
      <c r="S45" s="204"/>
      <c r="T45" s="204"/>
      <c r="U45" s="204"/>
      <c r="V45" s="204"/>
      <c r="W45" s="204"/>
      <c r="X45" s="204"/>
      <c r="Y45" s="204"/>
      <c r="Z45" s="204"/>
      <c r="AA45" s="204"/>
    </row>
    <row r="46" spans="2:27" s="151" customFormat="1" x14ac:dyDescent="0.25">
      <c r="B46" s="204"/>
      <c r="C46" s="216"/>
      <c r="D46" s="216"/>
      <c r="E46" s="216"/>
      <c r="F46" s="216"/>
      <c r="G46" s="216"/>
      <c r="H46" s="204"/>
      <c r="I46" s="204"/>
      <c r="J46" s="204"/>
      <c r="K46" s="204"/>
      <c r="L46" s="204"/>
      <c r="M46" s="204"/>
      <c r="N46" s="204"/>
      <c r="O46" s="204"/>
      <c r="P46" s="204"/>
      <c r="Q46" s="204"/>
      <c r="R46" s="204"/>
      <c r="S46" s="204"/>
      <c r="T46" s="204"/>
      <c r="U46" s="204"/>
      <c r="V46" s="204"/>
      <c r="W46" s="204"/>
      <c r="X46" s="204"/>
      <c r="Y46" s="204"/>
      <c r="Z46" s="204"/>
      <c r="AA46" s="204"/>
    </row>
    <row r="47" spans="2:27" s="151" customFormat="1" x14ac:dyDescent="0.25">
      <c r="B47" s="204"/>
      <c r="C47" s="216"/>
      <c r="D47" s="216"/>
      <c r="E47" s="216"/>
      <c r="F47" s="216"/>
      <c r="G47" s="216"/>
      <c r="H47" s="204"/>
      <c r="I47" s="204"/>
      <c r="J47" s="204"/>
      <c r="K47" s="204"/>
      <c r="L47" s="204"/>
      <c r="M47" s="204"/>
      <c r="N47" s="204"/>
      <c r="O47" s="204"/>
      <c r="P47" s="204"/>
      <c r="Q47" s="204"/>
      <c r="R47" s="204"/>
      <c r="S47" s="204"/>
      <c r="T47" s="204"/>
      <c r="U47" s="204"/>
      <c r="V47" s="204"/>
      <c r="W47" s="204"/>
      <c r="X47" s="204"/>
      <c r="Y47" s="204"/>
      <c r="Z47" s="204"/>
      <c r="AA47" s="204"/>
    </row>
    <row r="48" spans="2:27" s="151" customFormat="1" x14ac:dyDescent="0.25">
      <c r="C48" s="152"/>
      <c r="D48" s="152"/>
      <c r="E48" s="152"/>
      <c r="F48" s="152"/>
      <c r="G48" s="152"/>
    </row>
    <row r="49" spans="3:7" s="151" customFormat="1" x14ac:dyDescent="0.25">
      <c r="C49" s="152"/>
      <c r="D49" s="152"/>
      <c r="E49" s="152"/>
      <c r="F49" s="152"/>
      <c r="G49" s="152"/>
    </row>
    <row r="50" spans="3:7" s="151" customFormat="1" x14ac:dyDescent="0.25">
      <c r="C50" s="152"/>
      <c r="D50" s="152"/>
      <c r="E50" s="152"/>
      <c r="F50" s="152"/>
      <c r="G50" s="152"/>
    </row>
    <row r="51" spans="3:7" s="151" customFormat="1" x14ac:dyDescent="0.25">
      <c r="C51" s="152"/>
      <c r="D51" s="152"/>
      <c r="E51" s="152"/>
      <c r="F51" s="152"/>
      <c r="G51" s="152"/>
    </row>
    <row r="52" spans="3:7" s="151" customFormat="1" x14ac:dyDescent="0.25">
      <c r="C52" s="152"/>
      <c r="D52" s="152"/>
      <c r="E52" s="152"/>
      <c r="F52" s="152"/>
      <c r="G52" s="152"/>
    </row>
    <row r="53" spans="3:7" s="151" customFormat="1" x14ac:dyDescent="0.25">
      <c r="C53" s="152"/>
      <c r="D53" s="152"/>
      <c r="E53" s="152"/>
      <c r="F53" s="152"/>
      <c r="G53" s="152"/>
    </row>
    <row r="54" spans="3:7" s="151" customFormat="1" x14ac:dyDescent="0.25">
      <c r="C54" s="152"/>
      <c r="D54" s="152"/>
      <c r="E54" s="152"/>
      <c r="F54" s="152"/>
      <c r="G54" s="152"/>
    </row>
    <row r="55" spans="3:7" s="151" customFormat="1" x14ac:dyDescent="0.25">
      <c r="C55" s="152"/>
      <c r="D55" s="152"/>
      <c r="E55" s="152"/>
      <c r="F55" s="152"/>
      <c r="G55" s="152"/>
    </row>
    <row r="56" spans="3:7" s="151" customFormat="1" x14ac:dyDescent="0.25">
      <c r="C56" s="152"/>
      <c r="D56" s="152"/>
      <c r="E56" s="152"/>
      <c r="F56" s="152"/>
      <c r="G56" s="152"/>
    </row>
    <row r="57" spans="3:7" s="151" customFormat="1" x14ac:dyDescent="0.25">
      <c r="C57" s="152"/>
      <c r="D57" s="152"/>
      <c r="E57" s="152"/>
      <c r="F57" s="152"/>
      <c r="G57" s="152"/>
    </row>
    <row r="58" spans="3:7" s="151" customFormat="1" x14ac:dyDescent="0.25">
      <c r="C58" s="152"/>
      <c r="D58" s="152"/>
      <c r="E58" s="152"/>
      <c r="F58" s="152"/>
      <c r="G58" s="152"/>
    </row>
    <row r="59" spans="3:7" s="151" customFormat="1" x14ac:dyDescent="0.25">
      <c r="C59" s="152"/>
      <c r="D59" s="152"/>
      <c r="E59" s="152"/>
      <c r="F59" s="152"/>
      <c r="G59" s="152"/>
    </row>
    <row r="60" spans="3:7" s="151" customFormat="1" x14ac:dyDescent="0.25">
      <c r="C60" s="152"/>
      <c r="D60" s="152"/>
      <c r="E60" s="152"/>
      <c r="F60" s="152"/>
      <c r="G60" s="152"/>
    </row>
    <row r="61" spans="3:7" s="151" customFormat="1" x14ac:dyDescent="0.25">
      <c r="C61" s="152"/>
      <c r="D61" s="152"/>
      <c r="E61" s="152"/>
      <c r="F61" s="152"/>
      <c r="G61" s="152"/>
    </row>
    <row r="62" spans="3:7" s="151" customFormat="1" x14ac:dyDescent="0.25">
      <c r="C62" s="152"/>
      <c r="D62" s="152"/>
      <c r="E62" s="152"/>
      <c r="F62" s="152"/>
      <c r="G62" s="152"/>
    </row>
    <row r="63" spans="3:7" s="151" customFormat="1" x14ac:dyDescent="0.25">
      <c r="C63" s="152"/>
      <c r="D63" s="152"/>
      <c r="E63" s="152"/>
      <c r="F63" s="152"/>
      <c r="G63" s="152"/>
    </row>
    <row r="64" spans="3:7" s="151" customFormat="1" x14ac:dyDescent="0.25">
      <c r="C64" s="152"/>
      <c r="D64" s="152"/>
      <c r="E64" s="152"/>
      <c r="F64" s="152"/>
      <c r="G64" s="152"/>
    </row>
    <row r="65" spans="3:7" s="151" customFormat="1" x14ac:dyDescent="0.25">
      <c r="C65" s="152"/>
      <c r="D65" s="152"/>
      <c r="E65" s="152"/>
      <c r="F65" s="152"/>
      <c r="G65" s="152"/>
    </row>
    <row r="66" spans="3:7" s="151" customFormat="1" x14ac:dyDescent="0.25">
      <c r="C66" s="152"/>
      <c r="D66" s="152"/>
      <c r="E66" s="152"/>
      <c r="F66" s="152"/>
      <c r="G66" s="152"/>
    </row>
    <row r="67" spans="3:7" s="151" customFormat="1" x14ac:dyDescent="0.25">
      <c r="C67" s="152"/>
      <c r="D67" s="152"/>
      <c r="E67" s="152"/>
      <c r="F67" s="152"/>
      <c r="G67" s="152"/>
    </row>
    <row r="68" spans="3:7" s="151" customFormat="1" x14ac:dyDescent="0.25">
      <c r="C68" s="152"/>
      <c r="D68" s="152"/>
      <c r="E68" s="152"/>
      <c r="F68" s="152"/>
      <c r="G68" s="152"/>
    </row>
    <row r="69" spans="3:7" s="151" customFormat="1" x14ac:dyDescent="0.25">
      <c r="C69" s="152"/>
      <c r="D69" s="152"/>
      <c r="E69" s="152"/>
      <c r="F69" s="152"/>
      <c r="G69" s="152"/>
    </row>
    <row r="70" spans="3:7" s="151" customFormat="1" x14ac:dyDescent="0.25">
      <c r="C70" s="152"/>
      <c r="D70" s="152"/>
      <c r="E70" s="152"/>
      <c r="F70" s="152"/>
      <c r="G70" s="152"/>
    </row>
    <row r="71" spans="3:7" s="151" customFormat="1" x14ac:dyDescent="0.25">
      <c r="C71" s="152"/>
      <c r="D71" s="152"/>
      <c r="E71" s="152"/>
      <c r="F71" s="152"/>
      <c r="G71" s="152"/>
    </row>
    <row r="72" spans="3:7" s="151" customFormat="1" x14ac:dyDescent="0.25">
      <c r="C72" s="152"/>
      <c r="D72" s="152"/>
      <c r="E72" s="152"/>
      <c r="F72" s="152"/>
      <c r="G72" s="152"/>
    </row>
    <row r="73" spans="3:7" s="151" customFormat="1" x14ac:dyDescent="0.25">
      <c r="C73" s="152"/>
      <c r="D73" s="152"/>
      <c r="E73" s="152"/>
      <c r="F73" s="152"/>
      <c r="G73" s="152"/>
    </row>
    <row r="74" spans="3:7" s="151" customFormat="1" x14ac:dyDescent="0.25">
      <c r="C74" s="152"/>
      <c r="D74" s="152"/>
      <c r="E74" s="152"/>
      <c r="F74" s="152"/>
      <c r="G74" s="152"/>
    </row>
    <row r="75" spans="3:7" s="151" customFormat="1" x14ac:dyDescent="0.25">
      <c r="C75" s="152"/>
      <c r="D75" s="152"/>
      <c r="E75" s="152"/>
      <c r="F75" s="152"/>
      <c r="G75" s="152"/>
    </row>
    <row r="76" spans="3:7" s="151" customFormat="1" x14ac:dyDescent="0.25">
      <c r="C76" s="152"/>
      <c r="D76" s="152"/>
      <c r="E76" s="152"/>
      <c r="F76" s="152"/>
      <c r="G76" s="152"/>
    </row>
    <row r="77" spans="3:7" s="151" customFormat="1" x14ac:dyDescent="0.25">
      <c r="C77" s="152"/>
      <c r="D77" s="152"/>
      <c r="E77" s="152"/>
      <c r="F77" s="152"/>
      <c r="G77" s="152"/>
    </row>
    <row r="78" spans="3:7" s="151" customFormat="1" x14ac:dyDescent="0.25">
      <c r="C78" s="152"/>
      <c r="D78" s="152"/>
      <c r="E78" s="152"/>
      <c r="F78" s="152"/>
      <c r="G78" s="152"/>
    </row>
    <row r="79" spans="3:7" s="151" customFormat="1" x14ac:dyDescent="0.25">
      <c r="C79" s="152"/>
      <c r="D79" s="152"/>
      <c r="E79" s="152"/>
      <c r="F79" s="152"/>
      <c r="G79" s="152"/>
    </row>
    <row r="80" spans="3:7" s="151" customFormat="1" x14ac:dyDescent="0.25">
      <c r="C80" s="152"/>
      <c r="D80" s="152"/>
      <c r="E80" s="152"/>
      <c r="F80" s="152"/>
      <c r="G80" s="152"/>
    </row>
    <row r="81" spans="3:7" s="151" customFormat="1" x14ac:dyDescent="0.25">
      <c r="C81" s="152"/>
      <c r="D81" s="152"/>
      <c r="E81" s="152"/>
      <c r="F81" s="152"/>
      <c r="G81" s="152"/>
    </row>
    <row r="82" spans="3:7" s="151" customFormat="1" x14ac:dyDescent="0.25">
      <c r="C82" s="152"/>
      <c r="D82" s="152"/>
      <c r="E82" s="152"/>
      <c r="F82" s="152"/>
      <c r="G82" s="152"/>
    </row>
    <row r="83" spans="3:7" s="151" customFormat="1" x14ac:dyDescent="0.25">
      <c r="C83" s="152"/>
      <c r="D83" s="152"/>
      <c r="E83" s="152"/>
      <c r="F83" s="152"/>
      <c r="G83" s="152"/>
    </row>
    <row r="84" spans="3:7" s="151" customFormat="1" x14ac:dyDescent="0.25">
      <c r="C84" s="152"/>
      <c r="D84" s="152"/>
      <c r="E84" s="152"/>
      <c r="F84" s="152"/>
      <c r="G84" s="152"/>
    </row>
    <row r="85" spans="3:7" s="151" customFormat="1" x14ac:dyDescent="0.25">
      <c r="C85" s="152"/>
      <c r="D85" s="152"/>
      <c r="E85" s="152"/>
      <c r="F85" s="152"/>
      <c r="G85" s="152"/>
    </row>
    <row r="86" spans="3:7" s="151" customFormat="1" x14ac:dyDescent="0.25">
      <c r="C86" s="152"/>
      <c r="D86" s="152"/>
      <c r="E86" s="152"/>
      <c r="F86" s="152"/>
      <c r="G86" s="152"/>
    </row>
    <row r="87" spans="3:7" s="151" customFormat="1" x14ac:dyDescent="0.25">
      <c r="C87" s="152"/>
      <c r="D87" s="152"/>
      <c r="E87" s="152"/>
      <c r="F87" s="152"/>
      <c r="G87" s="152"/>
    </row>
    <row r="88" spans="3:7" s="151" customFormat="1" x14ac:dyDescent="0.25">
      <c r="C88" s="152"/>
      <c r="D88" s="152"/>
      <c r="E88" s="152"/>
      <c r="F88" s="152"/>
      <c r="G88" s="152"/>
    </row>
    <row r="89" spans="3:7" s="151" customFormat="1" x14ac:dyDescent="0.25">
      <c r="C89" s="152"/>
      <c r="D89" s="152"/>
      <c r="E89" s="152"/>
      <c r="F89" s="152"/>
      <c r="G89" s="152"/>
    </row>
  </sheetData>
  <mergeCells count="1">
    <mergeCell ref="B3:O3"/>
  </mergeCells>
  <pageMargins left="0.70866141732283472" right="0.70866141732283472" top="0.74803149606299213" bottom="0.74803149606299213" header="0.31496062992125984" footer="0.31496062992125984"/>
  <pageSetup paperSize="9" scale="59" fitToHeight="0" orientation="landscape" r:id="rId1"/>
  <headerFooter>
    <oddHeader>&amp;L&amp;"Calibri"&amp;12&amp;K0000FFClassification: Limited&amp;1#</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35"/>
  <sheetViews>
    <sheetView showGridLines="0" view="pageBreakPreview" zoomScale="70" zoomScaleNormal="100" zoomScaleSheetLayoutView="70" zoomScalePageLayoutView="130" workbookViewId="0"/>
  </sheetViews>
  <sheetFormatPr defaultColWidth="12.5703125" defaultRowHeight="15.75" x14ac:dyDescent="0.25"/>
  <cols>
    <col min="1" max="1" width="2.85546875" style="33" customWidth="1"/>
    <col min="2" max="2" width="53.85546875" style="33" customWidth="1"/>
    <col min="3" max="4" width="13.5703125" style="29" customWidth="1"/>
    <col min="5" max="5" width="14.28515625" style="29" customWidth="1"/>
    <col min="6" max="7" width="13.5703125" style="29" customWidth="1"/>
    <col min="8" max="8" width="16.7109375" style="33" bestFit="1" customWidth="1"/>
    <col min="9" max="14" width="12.5703125" style="33"/>
    <col min="15" max="15" width="14" style="33" bestFit="1" customWidth="1"/>
    <col min="16" max="16384" width="12.5703125" style="33"/>
  </cols>
  <sheetData>
    <row r="1" spans="2:27" x14ac:dyDescent="0.25">
      <c r="B1" s="204"/>
      <c r="C1" s="216"/>
      <c r="D1" s="216"/>
      <c r="E1" s="216"/>
      <c r="F1" s="216"/>
      <c r="G1" s="216"/>
      <c r="H1" s="204"/>
      <c r="I1" s="204"/>
      <c r="J1" s="204"/>
      <c r="K1" s="204"/>
      <c r="L1" s="204"/>
      <c r="M1" s="204"/>
      <c r="N1" s="204"/>
      <c r="O1" s="204"/>
      <c r="P1" s="204"/>
      <c r="Q1" s="204"/>
      <c r="R1" s="204"/>
      <c r="S1" s="204"/>
      <c r="T1" s="204"/>
      <c r="U1" s="204"/>
      <c r="V1" s="204"/>
      <c r="W1" s="204"/>
      <c r="X1" s="204"/>
      <c r="Y1" s="204"/>
      <c r="Z1" s="204"/>
      <c r="AA1" s="204"/>
    </row>
    <row r="2" spans="2:27" x14ac:dyDescent="0.25">
      <c r="B2" s="34" t="s">
        <v>335</v>
      </c>
      <c r="C2" s="216"/>
      <c r="D2" s="216"/>
      <c r="E2" s="216"/>
      <c r="F2" s="216"/>
      <c r="G2" s="216"/>
      <c r="H2" s="204"/>
      <c r="I2" s="204"/>
      <c r="J2" s="204"/>
      <c r="K2" s="204"/>
      <c r="L2" s="204"/>
      <c r="M2" s="204"/>
      <c r="N2" s="204"/>
      <c r="O2" s="204"/>
      <c r="P2" s="204"/>
      <c r="Q2" s="204"/>
      <c r="R2" s="204"/>
      <c r="S2" s="204"/>
      <c r="T2" s="204"/>
      <c r="U2" s="204"/>
      <c r="V2" s="204"/>
      <c r="W2" s="204"/>
      <c r="X2" s="204"/>
      <c r="Y2" s="204"/>
      <c r="Z2" s="204"/>
      <c r="AA2" s="204"/>
    </row>
    <row r="3" spans="2:27" x14ac:dyDescent="0.25">
      <c r="B3" s="205"/>
      <c r="C3" s="216"/>
      <c r="D3" s="216"/>
      <c r="E3" s="216"/>
      <c r="F3" s="216"/>
      <c r="G3" s="216"/>
      <c r="H3" s="204"/>
      <c r="I3" s="204"/>
      <c r="J3" s="204"/>
      <c r="K3" s="204"/>
      <c r="L3" s="204"/>
      <c r="M3" s="204"/>
      <c r="N3" s="204"/>
      <c r="O3" s="204"/>
      <c r="P3" s="204"/>
      <c r="Q3" s="204"/>
      <c r="R3" s="204"/>
      <c r="S3" s="204"/>
      <c r="T3" s="204"/>
      <c r="U3" s="204"/>
      <c r="V3" s="204"/>
      <c r="W3" s="204"/>
      <c r="X3" s="204"/>
      <c r="Y3" s="204"/>
      <c r="Z3" s="204"/>
      <c r="AA3" s="204"/>
    </row>
    <row r="4" spans="2:27" ht="15.75" customHeight="1" x14ac:dyDescent="0.25">
      <c r="B4" s="271" t="s">
        <v>412</v>
      </c>
      <c r="C4" s="271"/>
      <c r="D4" s="271"/>
      <c r="E4" s="271"/>
      <c r="F4" s="271"/>
      <c r="G4" s="271"/>
      <c r="H4" s="271"/>
      <c r="I4" s="204"/>
      <c r="J4" s="204"/>
      <c r="K4" s="204"/>
      <c r="L4" s="204"/>
      <c r="M4" s="204"/>
      <c r="N4" s="204"/>
      <c r="O4" s="204"/>
      <c r="P4" s="204"/>
      <c r="Q4" s="204"/>
      <c r="R4" s="204"/>
      <c r="S4" s="204"/>
      <c r="T4" s="204"/>
      <c r="U4" s="204"/>
      <c r="V4" s="204"/>
      <c r="W4" s="204"/>
      <c r="X4" s="204"/>
      <c r="Y4" s="204"/>
      <c r="Z4" s="204"/>
      <c r="AA4" s="204"/>
    </row>
    <row r="5" spans="2:27" x14ac:dyDescent="0.25">
      <c r="B5" s="204"/>
      <c r="C5" s="216"/>
      <c r="D5" s="216"/>
      <c r="E5" s="216"/>
      <c r="F5" s="216"/>
      <c r="G5" s="216"/>
      <c r="H5" s="204"/>
      <c r="I5" s="204"/>
      <c r="J5" s="204"/>
      <c r="K5" s="204"/>
      <c r="L5" s="204"/>
      <c r="M5" s="204"/>
      <c r="N5" s="204"/>
      <c r="O5" s="204"/>
      <c r="P5" s="204"/>
      <c r="Q5" s="204"/>
      <c r="R5" s="204"/>
      <c r="S5" s="204"/>
      <c r="T5" s="204"/>
      <c r="U5" s="204"/>
      <c r="V5" s="204"/>
      <c r="W5" s="204"/>
      <c r="X5" s="204"/>
      <c r="Y5" s="204"/>
      <c r="Z5" s="204"/>
      <c r="AA5" s="204"/>
    </row>
    <row r="6" spans="2:27" ht="72.75" x14ac:dyDescent="0.25">
      <c r="B6" s="208"/>
      <c r="C6" s="209" t="s">
        <v>399</v>
      </c>
      <c r="D6" s="209" t="s">
        <v>400</v>
      </c>
      <c r="E6" s="209" t="s">
        <v>401</v>
      </c>
      <c r="F6" s="209" t="s">
        <v>402</v>
      </c>
      <c r="G6" s="209" t="s">
        <v>403</v>
      </c>
      <c r="H6" s="209" t="s">
        <v>404</v>
      </c>
      <c r="I6" s="209" t="s">
        <v>405</v>
      </c>
      <c r="J6" s="209" t="s">
        <v>406</v>
      </c>
      <c r="K6" s="209" t="s">
        <v>407</v>
      </c>
      <c r="L6" s="209" t="s">
        <v>408</v>
      </c>
      <c r="M6" s="209" t="s">
        <v>409</v>
      </c>
      <c r="N6" s="209" t="s">
        <v>410</v>
      </c>
      <c r="O6" s="209" t="s">
        <v>411</v>
      </c>
      <c r="P6" s="204"/>
      <c r="Q6" s="188"/>
      <c r="R6" s="204"/>
      <c r="S6" s="204"/>
      <c r="T6" s="204"/>
      <c r="U6" s="204"/>
      <c r="V6" s="204"/>
      <c r="W6" s="204"/>
      <c r="X6" s="204"/>
      <c r="Y6" s="204"/>
      <c r="Z6" s="204"/>
      <c r="AA6" s="204"/>
    </row>
    <row r="7" spans="2:27" ht="16.5" thickBot="1" x14ac:dyDescent="0.3">
      <c r="B7" s="202" t="s">
        <v>179</v>
      </c>
      <c r="C7" s="554">
        <v>0</v>
      </c>
      <c r="D7" s="554">
        <v>0</v>
      </c>
      <c r="E7" s="554">
        <v>0</v>
      </c>
      <c r="F7" s="554">
        <v>0</v>
      </c>
      <c r="G7" s="554">
        <v>0</v>
      </c>
      <c r="H7" s="554">
        <v>0</v>
      </c>
      <c r="I7" s="554">
        <v>0</v>
      </c>
      <c r="J7" s="554">
        <v>0</v>
      </c>
      <c r="K7" s="554">
        <v>0</v>
      </c>
      <c r="L7" s="554">
        <v>0</v>
      </c>
      <c r="M7" s="554">
        <v>0</v>
      </c>
      <c r="N7" s="554">
        <v>0</v>
      </c>
      <c r="O7" s="554">
        <v>0</v>
      </c>
      <c r="P7" s="204"/>
      <c r="Q7" s="204"/>
      <c r="R7" s="218"/>
      <c r="S7" s="204"/>
      <c r="T7" s="204"/>
      <c r="U7" s="204"/>
      <c r="V7" s="204"/>
      <c r="W7" s="204"/>
      <c r="X7" s="204"/>
      <c r="Y7" s="204"/>
      <c r="Z7" s="204"/>
      <c r="AA7" s="204"/>
    </row>
    <row r="8" spans="2:27" ht="16.5" thickBot="1" x14ac:dyDescent="0.3">
      <c r="B8" s="190" t="s">
        <v>85</v>
      </c>
      <c r="C8" s="554">
        <v>0</v>
      </c>
      <c r="D8" s="554">
        <v>0</v>
      </c>
      <c r="E8" s="557">
        <v>0</v>
      </c>
      <c r="F8" s="554">
        <v>0</v>
      </c>
      <c r="G8" s="554">
        <v>0</v>
      </c>
      <c r="H8" s="554">
        <v>0</v>
      </c>
      <c r="I8" s="554">
        <v>0</v>
      </c>
      <c r="J8" s="554">
        <v>2306.1998346300002</v>
      </c>
      <c r="K8" s="554">
        <v>0</v>
      </c>
      <c r="L8" s="554">
        <v>0</v>
      </c>
      <c r="M8" s="554">
        <v>0</v>
      </c>
      <c r="N8" s="554">
        <v>0</v>
      </c>
      <c r="O8" s="554">
        <v>2306.1998346300002</v>
      </c>
      <c r="P8" s="204"/>
      <c r="Q8" s="204"/>
      <c r="R8" s="218"/>
      <c r="S8" s="204"/>
      <c r="T8" s="204"/>
      <c r="U8" s="204"/>
      <c r="V8" s="204"/>
      <c r="W8" s="204"/>
      <c r="X8" s="204"/>
      <c r="Y8" s="204"/>
      <c r="Z8" s="204"/>
      <c r="AA8" s="204"/>
    </row>
    <row r="9" spans="2:27" ht="16.5" thickBot="1" x14ac:dyDescent="0.3">
      <c r="B9" s="190" t="s">
        <v>92</v>
      </c>
      <c r="C9" s="554">
        <v>12.22922945</v>
      </c>
      <c r="D9" s="554">
        <v>132.71400299000001</v>
      </c>
      <c r="E9" s="554">
        <v>400.25343039000001</v>
      </c>
      <c r="F9" s="554">
        <v>1001.4405163500001</v>
      </c>
      <c r="G9" s="554">
        <v>1273.8306384099999</v>
      </c>
      <c r="H9" s="554">
        <v>2.9451392800000002</v>
      </c>
      <c r="I9" s="554">
        <v>3399.9105067799997</v>
      </c>
      <c r="J9" s="554">
        <v>660.23284110999987</v>
      </c>
      <c r="K9" s="554">
        <v>0</v>
      </c>
      <c r="L9" s="554">
        <v>6.5208018700000006</v>
      </c>
      <c r="M9" s="554">
        <v>0</v>
      </c>
      <c r="N9" s="554">
        <v>0</v>
      </c>
      <c r="O9" s="554">
        <v>6890.0771066299994</v>
      </c>
      <c r="P9" s="204"/>
      <c r="Q9" s="204"/>
      <c r="R9" s="218"/>
      <c r="S9" s="204"/>
      <c r="T9" s="204"/>
      <c r="U9" s="204"/>
      <c r="V9" s="204"/>
      <c r="W9" s="204"/>
      <c r="X9" s="204"/>
      <c r="Y9" s="204"/>
      <c r="Z9" s="204"/>
      <c r="AA9" s="204"/>
    </row>
    <row r="10" spans="2:27" ht="16.5" thickBot="1" x14ac:dyDescent="0.3">
      <c r="B10" s="210" t="s">
        <v>201</v>
      </c>
      <c r="C10" s="554">
        <v>0</v>
      </c>
      <c r="D10" s="554">
        <v>9.7615256600000002</v>
      </c>
      <c r="E10" s="554">
        <v>19.874003640000002</v>
      </c>
      <c r="F10" s="554">
        <v>26.96571385</v>
      </c>
      <c r="G10" s="554">
        <v>135.73473998</v>
      </c>
      <c r="H10" s="554">
        <v>0</v>
      </c>
      <c r="I10" s="554">
        <v>1905.97759679</v>
      </c>
      <c r="J10" s="554">
        <v>99.193611810000007</v>
      </c>
      <c r="K10" s="554">
        <v>0</v>
      </c>
      <c r="L10" s="554">
        <v>0</v>
      </c>
      <c r="M10" s="554">
        <v>0</v>
      </c>
      <c r="N10" s="554">
        <v>0</v>
      </c>
      <c r="O10" s="554">
        <v>2197.5671917300001</v>
      </c>
      <c r="P10" s="204"/>
      <c r="Q10" s="204"/>
      <c r="R10" s="218"/>
      <c r="S10" s="204"/>
      <c r="T10" s="204"/>
      <c r="U10" s="204"/>
      <c r="V10" s="204"/>
      <c r="W10" s="204"/>
      <c r="X10" s="204"/>
      <c r="Y10" s="204"/>
      <c r="Z10" s="204"/>
      <c r="AA10" s="204"/>
    </row>
    <row r="11" spans="2:27" ht="16.5" thickBot="1" x14ac:dyDescent="0.3">
      <c r="B11" s="210" t="s">
        <v>202</v>
      </c>
      <c r="C11" s="554">
        <v>9.9592294499999987</v>
      </c>
      <c r="D11" s="554">
        <v>22.083687430000001</v>
      </c>
      <c r="E11" s="554">
        <v>114.11031231</v>
      </c>
      <c r="F11" s="554">
        <v>175.15962618</v>
      </c>
      <c r="G11" s="554">
        <v>434.73185138999997</v>
      </c>
      <c r="H11" s="554">
        <v>1.1421392800000001</v>
      </c>
      <c r="I11" s="554">
        <v>351.47878133999995</v>
      </c>
      <c r="J11" s="554">
        <v>236.87945732</v>
      </c>
      <c r="K11" s="554">
        <v>0</v>
      </c>
      <c r="L11" s="554">
        <v>0</v>
      </c>
      <c r="M11" s="554">
        <v>0</v>
      </c>
      <c r="N11" s="554">
        <v>0</v>
      </c>
      <c r="O11" s="554">
        <v>1345.5450846999997</v>
      </c>
      <c r="P11" s="204"/>
      <c r="Q11" s="204"/>
      <c r="R11" s="218"/>
      <c r="S11" s="204"/>
      <c r="T11" s="204"/>
      <c r="U11" s="204"/>
      <c r="V11" s="204"/>
      <c r="W11" s="204"/>
      <c r="X11" s="204"/>
      <c r="Y11" s="204"/>
      <c r="Z11" s="204"/>
      <c r="AA11" s="204"/>
    </row>
    <row r="12" spans="2:27" ht="16.5" thickBot="1" x14ac:dyDescent="0.3">
      <c r="B12" s="211" t="s">
        <v>149</v>
      </c>
      <c r="C12" s="554">
        <v>0</v>
      </c>
      <c r="D12" s="554">
        <v>0</v>
      </c>
      <c r="E12" s="554">
        <v>0</v>
      </c>
      <c r="F12" s="554">
        <v>0</v>
      </c>
      <c r="G12" s="554">
        <v>0</v>
      </c>
      <c r="H12" s="554">
        <v>0</v>
      </c>
      <c r="I12" s="554">
        <v>0</v>
      </c>
      <c r="J12" s="554">
        <v>0</v>
      </c>
      <c r="K12" s="554">
        <v>253721.48284903</v>
      </c>
      <c r="L12" s="554">
        <v>24953.245155010001</v>
      </c>
      <c r="M12" s="554">
        <v>0</v>
      </c>
      <c r="N12" s="554">
        <v>0</v>
      </c>
      <c r="O12" s="554">
        <v>278674.72800403996</v>
      </c>
      <c r="P12" s="204"/>
      <c r="Q12" s="204"/>
      <c r="R12" s="218"/>
      <c r="S12" s="204"/>
      <c r="T12" s="204"/>
      <c r="U12" s="204"/>
      <c r="V12" s="204"/>
      <c r="W12" s="204"/>
      <c r="X12" s="204"/>
      <c r="Y12" s="204"/>
      <c r="Z12" s="204"/>
      <c r="AA12" s="204"/>
    </row>
    <row r="13" spans="2:27" ht="16.5" thickBot="1" x14ac:dyDescent="0.3">
      <c r="B13" s="212" t="s">
        <v>182</v>
      </c>
      <c r="C13" s="554">
        <v>0</v>
      </c>
      <c r="D13" s="554">
        <v>0</v>
      </c>
      <c r="E13" s="554">
        <v>0</v>
      </c>
      <c r="F13" s="554">
        <v>0</v>
      </c>
      <c r="G13" s="554">
        <v>0</v>
      </c>
      <c r="H13" s="554">
        <v>0</v>
      </c>
      <c r="I13" s="554">
        <v>0</v>
      </c>
      <c r="J13" s="554">
        <v>0</v>
      </c>
      <c r="K13" s="554">
        <v>253721.48284903</v>
      </c>
      <c r="L13" s="554">
        <v>0</v>
      </c>
      <c r="M13" s="554">
        <v>0</v>
      </c>
      <c r="N13" s="554">
        <v>0</v>
      </c>
      <c r="O13" s="554">
        <v>253721.48284903</v>
      </c>
      <c r="P13" s="204"/>
      <c r="Q13" s="204"/>
      <c r="R13" s="218"/>
      <c r="S13" s="204"/>
      <c r="T13" s="204"/>
      <c r="U13" s="204"/>
      <c r="V13" s="204"/>
      <c r="W13" s="204"/>
      <c r="X13" s="204"/>
      <c r="Y13" s="204"/>
      <c r="Z13" s="204"/>
      <c r="AA13" s="204"/>
    </row>
    <row r="14" spans="2:27" ht="16.5" thickBot="1" x14ac:dyDescent="0.3">
      <c r="B14" s="213" t="s">
        <v>203</v>
      </c>
      <c r="C14" s="554">
        <v>0</v>
      </c>
      <c r="D14" s="554">
        <v>0</v>
      </c>
      <c r="E14" s="554">
        <v>0</v>
      </c>
      <c r="F14" s="554">
        <v>0</v>
      </c>
      <c r="G14" s="554">
        <v>0</v>
      </c>
      <c r="H14" s="554">
        <v>0</v>
      </c>
      <c r="I14" s="554">
        <v>0</v>
      </c>
      <c r="J14" s="554">
        <v>0</v>
      </c>
      <c r="K14" s="554">
        <v>0</v>
      </c>
      <c r="L14" s="554">
        <v>0</v>
      </c>
      <c r="M14" s="554">
        <v>0</v>
      </c>
      <c r="N14" s="554">
        <v>0</v>
      </c>
      <c r="O14" s="554">
        <v>0</v>
      </c>
      <c r="P14" s="204"/>
      <c r="Q14" s="204"/>
      <c r="R14" s="218"/>
      <c r="S14" s="204"/>
      <c r="T14" s="204"/>
      <c r="U14" s="204"/>
      <c r="V14" s="204"/>
      <c r="W14" s="204"/>
      <c r="X14" s="204"/>
      <c r="Y14" s="204"/>
      <c r="Z14" s="204"/>
      <c r="AA14" s="204"/>
    </row>
    <row r="15" spans="2:27" ht="16.5" thickBot="1" x14ac:dyDescent="0.3">
      <c r="B15" s="213" t="s">
        <v>204</v>
      </c>
      <c r="C15" s="554">
        <v>0</v>
      </c>
      <c r="D15" s="554">
        <v>0</v>
      </c>
      <c r="E15" s="554">
        <v>0</v>
      </c>
      <c r="F15" s="554">
        <v>0</v>
      </c>
      <c r="G15" s="554">
        <v>0</v>
      </c>
      <c r="H15" s="554">
        <v>0</v>
      </c>
      <c r="I15" s="554">
        <v>0</v>
      </c>
      <c r="J15" s="554">
        <v>0</v>
      </c>
      <c r="K15" s="554">
        <v>253721.48284903</v>
      </c>
      <c r="L15" s="554">
        <v>0</v>
      </c>
      <c r="M15" s="554">
        <v>0</v>
      </c>
      <c r="N15" s="554">
        <v>0</v>
      </c>
      <c r="O15" s="554">
        <v>253721.48284903</v>
      </c>
      <c r="P15" s="204"/>
      <c r="Q15" s="204"/>
      <c r="R15" s="218"/>
      <c r="S15" s="204"/>
      <c r="T15" s="204"/>
      <c r="U15" s="204"/>
      <c r="V15" s="204"/>
      <c r="W15" s="204"/>
      <c r="X15" s="204"/>
      <c r="Y15" s="204"/>
      <c r="Z15" s="204"/>
      <c r="AA15" s="204"/>
    </row>
    <row r="16" spans="2:27" ht="16.5" thickBot="1" x14ac:dyDescent="0.3">
      <c r="B16" s="212" t="s">
        <v>205</v>
      </c>
      <c r="C16" s="554">
        <v>0</v>
      </c>
      <c r="D16" s="554">
        <v>0</v>
      </c>
      <c r="E16" s="554">
        <v>0</v>
      </c>
      <c r="F16" s="554">
        <v>0</v>
      </c>
      <c r="G16" s="554">
        <v>0</v>
      </c>
      <c r="H16" s="554">
        <v>0</v>
      </c>
      <c r="I16" s="554">
        <v>0</v>
      </c>
      <c r="J16" s="554">
        <v>0</v>
      </c>
      <c r="K16" s="554">
        <v>0</v>
      </c>
      <c r="L16" s="554">
        <v>20951.755241760002</v>
      </c>
      <c r="M16" s="554">
        <v>0</v>
      </c>
      <c r="N16" s="554">
        <v>0</v>
      </c>
      <c r="O16" s="554">
        <v>20951.755241760002</v>
      </c>
      <c r="P16" s="204"/>
      <c r="Q16" s="204"/>
      <c r="R16" s="218"/>
      <c r="S16" s="204"/>
      <c r="T16" s="204"/>
      <c r="U16" s="204"/>
      <c r="V16" s="204"/>
      <c r="W16" s="204"/>
      <c r="X16" s="204"/>
      <c r="Y16" s="204"/>
      <c r="Z16" s="204"/>
      <c r="AA16" s="204"/>
    </row>
    <row r="17" spans="2:27" ht="16.5" thickBot="1" x14ac:dyDescent="0.3">
      <c r="B17" s="212" t="s">
        <v>206</v>
      </c>
      <c r="C17" s="554">
        <v>0</v>
      </c>
      <c r="D17" s="554">
        <v>0</v>
      </c>
      <c r="E17" s="554">
        <v>0</v>
      </c>
      <c r="F17" s="554">
        <v>0</v>
      </c>
      <c r="G17" s="554">
        <v>0</v>
      </c>
      <c r="H17" s="554">
        <v>0</v>
      </c>
      <c r="I17" s="554">
        <v>0</v>
      </c>
      <c r="J17" s="554">
        <v>0</v>
      </c>
      <c r="K17" s="554">
        <v>0</v>
      </c>
      <c r="L17" s="554">
        <v>4001.48991325</v>
      </c>
      <c r="M17" s="554">
        <v>0</v>
      </c>
      <c r="N17" s="554">
        <v>0</v>
      </c>
      <c r="O17" s="554">
        <v>4001.48991325</v>
      </c>
      <c r="P17" s="204"/>
      <c r="Q17" s="204"/>
      <c r="R17" s="218"/>
      <c r="S17" s="204"/>
      <c r="T17" s="204"/>
      <c r="U17" s="204"/>
      <c r="V17" s="204"/>
      <c r="W17" s="204"/>
      <c r="X17" s="204"/>
      <c r="Y17" s="204"/>
      <c r="Z17" s="204"/>
      <c r="AA17" s="204"/>
    </row>
    <row r="18" spans="2:27" ht="16.5" thickBot="1" x14ac:dyDescent="0.3">
      <c r="B18" s="213" t="s">
        <v>203</v>
      </c>
      <c r="C18" s="554">
        <v>0</v>
      </c>
      <c r="D18" s="554">
        <v>0</v>
      </c>
      <c r="E18" s="554">
        <v>0</v>
      </c>
      <c r="F18" s="554">
        <v>0</v>
      </c>
      <c r="G18" s="554">
        <v>0</v>
      </c>
      <c r="H18" s="554">
        <v>0</v>
      </c>
      <c r="I18" s="554">
        <v>0</v>
      </c>
      <c r="J18" s="554">
        <v>0</v>
      </c>
      <c r="K18" s="554">
        <v>0</v>
      </c>
      <c r="L18" s="554">
        <v>0</v>
      </c>
      <c r="M18" s="554">
        <v>0</v>
      </c>
      <c r="N18" s="554">
        <v>0</v>
      </c>
      <c r="O18" s="554">
        <v>0</v>
      </c>
      <c r="P18" s="204"/>
      <c r="Q18" s="204"/>
      <c r="R18" s="218"/>
      <c r="S18" s="204"/>
      <c r="T18" s="204"/>
      <c r="U18" s="204"/>
      <c r="V18" s="204"/>
      <c r="W18" s="204"/>
      <c r="X18" s="204"/>
      <c r="Y18" s="204"/>
      <c r="Z18" s="204"/>
      <c r="AA18" s="204"/>
    </row>
    <row r="19" spans="2:27" ht="16.5" thickBot="1" x14ac:dyDescent="0.3">
      <c r="B19" s="213" t="s">
        <v>204</v>
      </c>
      <c r="C19" s="554">
        <v>0</v>
      </c>
      <c r="D19" s="554">
        <v>0</v>
      </c>
      <c r="E19" s="554">
        <v>0</v>
      </c>
      <c r="F19" s="554">
        <v>0</v>
      </c>
      <c r="G19" s="554">
        <v>0</v>
      </c>
      <c r="H19" s="554">
        <v>0</v>
      </c>
      <c r="I19" s="554">
        <v>0</v>
      </c>
      <c r="J19" s="554">
        <v>0</v>
      </c>
      <c r="K19" s="554">
        <v>0</v>
      </c>
      <c r="L19" s="554">
        <v>4001.48991325</v>
      </c>
      <c r="M19" s="554">
        <v>0</v>
      </c>
      <c r="N19" s="554">
        <v>0</v>
      </c>
      <c r="O19" s="554">
        <v>4001.48991325</v>
      </c>
      <c r="P19" s="204"/>
      <c r="Q19" s="204"/>
      <c r="R19" s="218"/>
      <c r="S19" s="204"/>
      <c r="T19" s="204"/>
      <c r="U19" s="204"/>
      <c r="V19" s="204"/>
      <c r="W19" s="204"/>
      <c r="X19" s="204"/>
      <c r="Y19" s="204"/>
      <c r="Z19" s="204"/>
      <c r="AA19" s="204"/>
    </row>
    <row r="20" spans="2:27" ht="16.5" thickBot="1" x14ac:dyDescent="0.3">
      <c r="B20" s="211" t="s">
        <v>187</v>
      </c>
      <c r="C20" s="554">
        <v>0</v>
      </c>
      <c r="D20" s="554">
        <v>0</v>
      </c>
      <c r="E20" s="554">
        <v>0</v>
      </c>
      <c r="F20" s="554">
        <v>0</v>
      </c>
      <c r="G20" s="554">
        <v>0</v>
      </c>
      <c r="H20" s="554">
        <v>0</v>
      </c>
      <c r="I20" s="554">
        <v>0</v>
      </c>
      <c r="J20" s="554">
        <v>0</v>
      </c>
      <c r="K20" s="554">
        <v>0</v>
      </c>
      <c r="L20" s="554">
        <v>0</v>
      </c>
      <c r="M20" s="554">
        <v>0</v>
      </c>
      <c r="N20" s="554">
        <v>0</v>
      </c>
      <c r="O20" s="554">
        <v>0</v>
      </c>
      <c r="P20" s="204"/>
      <c r="Q20" s="204"/>
      <c r="R20" s="218"/>
      <c r="S20" s="204"/>
      <c r="T20" s="204"/>
      <c r="U20" s="204"/>
      <c r="V20" s="204"/>
      <c r="W20" s="204"/>
      <c r="X20" s="204"/>
      <c r="Y20" s="204"/>
      <c r="Z20" s="204"/>
      <c r="AA20" s="204"/>
    </row>
    <row r="21" spans="2:27" x14ac:dyDescent="0.25">
      <c r="B21" s="214" t="s">
        <v>360</v>
      </c>
      <c r="C21" s="555"/>
      <c r="D21" s="555"/>
      <c r="E21" s="555"/>
      <c r="F21" s="555"/>
      <c r="G21" s="555"/>
      <c r="H21" s="555"/>
      <c r="I21" s="555"/>
      <c r="J21" s="555"/>
      <c r="K21" s="555"/>
      <c r="L21" s="555"/>
      <c r="M21" s="555"/>
      <c r="N21" s="555"/>
      <c r="O21" s="558">
        <v>3862.15838583</v>
      </c>
      <c r="P21" s="204"/>
      <c r="Q21" s="204"/>
      <c r="R21" s="218"/>
      <c r="S21" s="204"/>
      <c r="T21" s="204"/>
      <c r="U21" s="204"/>
      <c r="V21" s="204"/>
      <c r="W21" s="204"/>
      <c r="X21" s="204"/>
      <c r="Y21" s="204"/>
      <c r="Z21" s="204"/>
      <c r="AA21" s="204"/>
    </row>
    <row r="22" spans="2:27" ht="16.5" thickBot="1" x14ac:dyDescent="0.3">
      <c r="B22" s="195" t="s">
        <v>207</v>
      </c>
      <c r="C22" s="556">
        <f>C7+C8+C9+C12+C20</f>
        <v>12.22922945</v>
      </c>
      <c r="D22" s="556">
        <f t="shared" ref="D22:N22" si="0">D7+D8+D9+D12+D20</f>
        <v>132.71400299000001</v>
      </c>
      <c r="E22" s="556">
        <f t="shared" si="0"/>
        <v>400.25343039000001</v>
      </c>
      <c r="F22" s="556">
        <f t="shared" si="0"/>
        <v>1001.4405163500001</v>
      </c>
      <c r="G22" s="556">
        <f t="shared" si="0"/>
        <v>1273.8306384099999</v>
      </c>
      <c r="H22" s="556">
        <f t="shared" si="0"/>
        <v>2.9451392800000002</v>
      </c>
      <c r="I22" s="556">
        <f t="shared" si="0"/>
        <v>3399.9105067799997</v>
      </c>
      <c r="J22" s="556">
        <f t="shared" si="0"/>
        <v>2966.4326757399999</v>
      </c>
      <c r="K22" s="556">
        <f t="shared" si="0"/>
        <v>253721.48284903</v>
      </c>
      <c r="L22" s="556">
        <f t="shared" si="0"/>
        <v>24959.765956880001</v>
      </c>
      <c r="M22" s="556">
        <f t="shared" si="0"/>
        <v>0</v>
      </c>
      <c r="N22" s="556">
        <f t="shared" si="0"/>
        <v>0</v>
      </c>
      <c r="O22" s="556">
        <v>291733.16333113</v>
      </c>
      <c r="P22" s="204"/>
      <c r="Q22" s="204"/>
      <c r="R22" s="218"/>
      <c r="S22" s="204"/>
      <c r="T22" s="204"/>
      <c r="U22" s="204"/>
      <c r="V22" s="204"/>
      <c r="W22" s="204"/>
      <c r="X22" s="204"/>
      <c r="Y22" s="204"/>
      <c r="Z22" s="204"/>
      <c r="AA22" s="204"/>
    </row>
    <row r="23" spans="2:27" ht="17.25" thickTop="1" thickBot="1" x14ac:dyDescent="0.3">
      <c r="B23" s="185" t="s">
        <v>179</v>
      </c>
      <c r="C23" s="559">
        <v>0</v>
      </c>
      <c r="D23" s="559">
        <v>0</v>
      </c>
      <c r="E23" s="559">
        <v>0</v>
      </c>
      <c r="F23" s="559">
        <v>0</v>
      </c>
      <c r="G23" s="559">
        <v>0</v>
      </c>
      <c r="H23" s="559">
        <v>0</v>
      </c>
      <c r="I23" s="559">
        <v>0</v>
      </c>
      <c r="J23" s="554">
        <v>0</v>
      </c>
      <c r="K23" s="559">
        <v>0</v>
      </c>
      <c r="L23" s="559">
        <v>0</v>
      </c>
      <c r="M23" s="559">
        <v>0</v>
      </c>
      <c r="N23" s="559">
        <v>0</v>
      </c>
      <c r="O23" s="554">
        <v>0</v>
      </c>
      <c r="P23" s="204"/>
      <c r="Q23" s="204"/>
      <c r="R23" s="218"/>
      <c r="S23" s="204"/>
      <c r="T23" s="204"/>
      <c r="U23" s="204"/>
      <c r="V23" s="204"/>
      <c r="W23" s="204"/>
      <c r="X23" s="204"/>
      <c r="Y23" s="204"/>
      <c r="Z23" s="204"/>
      <c r="AA23" s="204"/>
    </row>
    <row r="24" spans="2:27" ht="16.5" thickBot="1" x14ac:dyDescent="0.3">
      <c r="B24" s="190" t="s">
        <v>88</v>
      </c>
      <c r="C24" s="554">
        <v>0</v>
      </c>
      <c r="D24" s="554">
        <v>0</v>
      </c>
      <c r="E24" s="554">
        <v>0</v>
      </c>
      <c r="F24" s="554">
        <v>0</v>
      </c>
      <c r="G24" s="554">
        <v>0</v>
      </c>
      <c r="H24" s="554">
        <v>0</v>
      </c>
      <c r="I24" s="554">
        <v>0</v>
      </c>
      <c r="J24" s="554">
        <v>0</v>
      </c>
      <c r="K24" s="554">
        <v>0</v>
      </c>
      <c r="L24" s="554">
        <v>0</v>
      </c>
      <c r="M24" s="554">
        <v>0</v>
      </c>
      <c r="N24" s="554">
        <v>0</v>
      </c>
      <c r="O24" s="554">
        <v>0</v>
      </c>
      <c r="P24" s="204"/>
      <c r="Q24" s="204"/>
      <c r="R24" s="218"/>
      <c r="S24" s="204"/>
      <c r="T24" s="204"/>
      <c r="U24" s="204"/>
      <c r="V24" s="204"/>
      <c r="W24" s="204"/>
      <c r="X24" s="204"/>
      <c r="Y24" s="204"/>
      <c r="Z24" s="204"/>
      <c r="AA24" s="204"/>
    </row>
    <row r="25" spans="2:27" ht="16.5" thickBot="1" x14ac:dyDescent="0.3">
      <c r="B25" s="190" t="s">
        <v>89</v>
      </c>
      <c r="C25" s="554">
        <v>0</v>
      </c>
      <c r="D25" s="554">
        <v>0</v>
      </c>
      <c r="E25" s="554">
        <v>0</v>
      </c>
      <c r="F25" s="554">
        <v>0</v>
      </c>
      <c r="G25" s="554">
        <v>0</v>
      </c>
      <c r="H25" s="554">
        <v>0</v>
      </c>
      <c r="I25" s="554">
        <v>0</v>
      </c>
      <c r="J25" s="554">
        <v>0.78467608</v>
      </c>
      <c r="K25" s="554">
        <v>0</v>
      </c>
      <c r="L25" s="554">
        <v>0</v>
      </c>
      <c r="M25" s="554">
        <v>0</v>
      </c>
      <c r="N25" s="554">
        <v>0</v>
      </c>
      <c r="O25" s="554">
        <v>0.78467608</v>
      </c>
      <c r="P25" s="204"/>
      <c r="Q25" s="204"/>
      <c r="R25" s="218"/>
      <c r="S25" s="204"/>
      <c r="T25" s="204"/>
      <c r="U25" s="204"/>
      <c r="V25" s="204"/>
      <c r="W25" s="204"/>
      <c r="X25" s="204"/>
      <c r="Y25" s="204"/>
      <c r="Z25" s="204"/>
      <c r="AA25" s="204"/>
    </row>
    <row r="26" spans="2:27" ht="16.5" thickBot="1" x14ac:dyDescent="0.3">
      <c r="B26" s="190" t="s">
        <v>90</v>
      </c>
      <c r="C26" s="554">
        <v>0</v>
      </c>
      <c r="D26" s="554">
        <v>0</v>
      </c>
      <c r="E26" s="554">
        <v>0</v>
      </c>
      <c r="F26" s="554">
        <v>0</v>
      </c>
      <c r="G26" s="554">
        <v>0</v>
      </c>
      <c r="H26" s="554">
        <v>0</v>
      </c>
      <c r="I26" s="554">
        <v>0</v>
      </c>
      <c r="J26" s="554">
        <v>0</v>
      </c>
      <c r="K26" s="554">
        <v>0</v>
      </c>
      <c r="L26" s="554">
        <v>0</v>
      </c>
      <c r="M26" s="554">
        <v>0</v>
      </c>
      <c r="N26" s="554">
        <v>0</v>
      </c>
      <c r="O26" s="554">
        <v>0</v>
      </c>
      <c r="P26" s="204"/>
      <c r="Q26" s="204"/>
      <c r="R26" s="218"/>
      <c r="S26" s="204"/>
      <c r="T26" s="204"/>
      <c r="U26" s="204"/>
      <c r="V26" s="204"/>
      <c r="W26" s="204"/>
      <c r="X26" s="204"/>
      <c r="Y26" s="204"/>
      <c r="Z26" s="204"/>
      <c r="AA26" s="204"/>
    </row>
    <row r="27" spans="2:27" ht="16.5" thickBot="1" x14ac:dyDescent="0.3">
      <c r="B27" s="190" t="s">
        <v>91</v>
      </c>
      <c r="C27" s="554">
        <v>0</v>
      </c>
      <c r="D27" s="554">
        <v>0</v>
      </c>
      <c r="E27" s="554">
        <v>0</v>
      </c>
      <c r="F27" s="554">
        <v>0</v>
      </c>
      <c r="G27" s="554">
        <v>0</v>
      </c>
      <c r="H27" s="554">
        <v>0</v>
      </c>
      <c r="I27" s="554">
        <v>0</v>
      </c>
      <c r="J27" s="554">
        <v>0</v>
      </c>
      <c r="K27" s="554">
        <v>0</v>
      </c>
      <c r="L27" s="554">
        <v>0</v>
      </c>
      <c r="M27" s="554">
        <v>0</v>
      </c>
      <c r="N27" s="554">
        <v>0</v>
      </c>
      <c r="O27" s="554">
        <v>0</v>
      </c>
      <c r="P27" s="204"/>
      <c r="Q27" s="204"/>
      <c r="R27" s="218"/>
      <c r="S27" s="204"/>
      <c r="T27" s="204"/>
      <c r="U27" s="204"/>
      <c r="V27" s="204"/>
      <c r="W27" s="204"/>
      <c r="X27" s="204"/>
      <c r="Y27" s="204"/>
      <c r="Z27" s="204"/>
      <c r="AA27" s="204"/>
    </row>
    <row r="28" spans="2:27" ht="16.5" thickBot="1" x14ac:dyDescent="0.3">
      <c r="B28" s="190" t="s">
        <v>85</v>
      </c>
      <c r="C28" s="554">
        <v>0</v>
      </c>
      <c r="D28" s="554">
        <v>0</v>
      </c>
      <c r="E28" s="554">
        <v>0</v>
      </c>
      <c r="F28" s="554">
        <v>0</v>
      </c>
      <c r="G28" s="554">
        <v>0</v>
      </c>
      <c r="H28" s="554">
        <v>0</v>
      </c>
      <c r="I28" s="554">
        <v>0</v>
      </c>
      <c r="J28" s="554">
        <v>90242.302838550007</v>
      </c>
      <c r="K28" s="554">
        <v>0</v>
      </c>
      <c r="L28" s="554">
        <v>0</v>
      </c>
      <c r="M28" s="554">
        <v>0</v>
      </c>
      <c r="N28" s="554">
        <v>0</v>
      </c>
      <c r="O28" s="554">
        <v>90242.302838550007</v>
      </c>
      <c r="P28" s="204"/>
      <c r="Q28" s="204"/>
      <c r="R28" s="218"/>
      <c r="S28" s="204"/>
      <c r="T28" s="204"/>
      <c r="U28" s="204"/>
      <c r="V28" s="204"/>
      <c r="W28" s="204"/>
      <c r="X28" s="204"/>
      <c r="Y28" s="204"/>
      <c r="Z28" s="204"/>
      <c r="AA28" s="204"/>
    </row>
    <row r="29" spans="2:27" ht="16.5" thickBot="1" x14ac:dyDescent="0.3">
      <c r="B29" s="190" t="s">
        <v>92</v>
      </c>
      <c r="C29" s="554">
        <v>387.94185795999999</v>
      </c>
      <c r="D29" s="554">
        <v>15.63723942</v>
      </c>
      <c r="E29" s="554">
        <v>55.195446920000002</v>
      </c>
      <c r="F29" s="554">
        <v>100.92687877</v>
      </c>
      <c r="G29" s="554">
        <v>386.66227420999996</v>
      </c>
      <c r="H29" s="554">
        <v>0</v>
      </c>
      <c r="I29" s="554">
        <v>330.76442072000003</v>
      </c>
      <c r="J29" s="554">
        <v>6224.4904536000004</v>
      </c>
      <c r="K29" s="554">
        <v>0</v>
      </c>
      <c r="L29" s="554">
        <v>162.88301166999997</v>
      </c>
      <c r="M29" s="554">
        <v>0</v>
      </c>
      <c r="N29" s="554">
        <v>0</v>
      </c>
      <c r="O29" s="554">
        <v>7665.1813070200005</v>
      </c>
      <c r="P29" s="204"/>
      <c r="Q29" s="204"/>
      <c r="R29" s="218"/>
      <c r="S29" s="204"/>
      <c r="T29" s="204"/>
      <c r="U29" s="204"/>
      <c r="V29" s="204"/>
      <c r="W29" s="204"/>
      <c r="X29" s="204"/>
      <c r="Y29" s="204"/>
      <c r="Z29" s="204"/>
      <c r="AA29" s="204"/>
    </row>
    <row r="30" spans="2:27" ht="16.5" thickBot="1" x14ac:dyDescent="0.3">
      <c r="B30" s="190" t="s">
        <v>149</v>
      </c>
      <c r="C30" s="554">
        <v>277.28845985000004</v>
      </c>
      <c r="D30" s="554">
        <v>4.8031331399999999</v>
      </c>
      <c r="E30" s="554">
        <v>32.701304399999998</v>
      </c>
      <c r="F30" s="554">
        <v>46.008283259999999</v>
      </c>
      <c r="G30" s="554">
        <v>189.57300719</v>
      </c>
      <c r="H30" s="554">
        <v>2.1083863199999997</v>
      </c>
      <c r="I30" s="554">
        <v>219.4118268</v>
      </c>
      <c r="J30" s="554">
        <v>223.06964680999999</v>
      </c>
      <c r="K30" s="554">
        <v>0</v>
      </c>
      <c r="L30" s="554">
        <v>476.88386747999999</v>
      </c>
      <c r="M30" s="554">
        <v>0</v>
      </c>
      <c r="N30" s="554">
        <v>146.99064419000001</v>
      </c>
      <c r="O30" s="554">
        <v>1618.8385594400002</v>
      </c>
      <c r="P30" s="204"/>
      <c r="Q30" s="204"/>
      <c r="R30" s="218"/>
      <c r="S30" s="204"/>
      <c r="T30" s="204"/>
      <c r="U30" s="204"/>
      <c r="V30" s="204"/>
      <c r="W30" s="204"/>
      <c r="X30" s="204"/>
      <c r="Y30" s="204"/>
      <c r="Z30" s="204"/>
      <c r="AA30" s="204"/>
    </row>
    <row r="31" spans="2:27" ht="16.5" thickBot="1" x14ac:dyDescent="0.3">
      <c r="B31" s="190" t="s">
        <v>94</v>
      </c>
      <c r="C31" s="554">
        <v>0</v>
      </c>
      <c r="D31" s="554">
        <v>0</v>
      </c>
      <c r="E31" s="554">
        <v>0</v>
      </c>
      <c r="F31" s="554">
        <v>0</v>
      </c>
      <c r="G31" s="554">
        <v>0</v>
      </c>
      <c r="H31" s="554">
        <v>0</v>
      </c>
      <c r="I31" s="554">
        <v>0</v>
      </c>
      <c r="J31" s="554">
        <v>0</v>
      </c>
      <c r="K31" s="554">
        <v>5736.3192855799998</v>
      </c>
      <c r="L31" s="554">
        <v>0</v>
      </c>
      <c r="M31" s="554">
        <v>0</v>
      </c>
      <c r="N31" s="554">
        <v>0</v>
      </c>
      <c r="O31" s="554">
        <v>5736.3192855799998</v>
      </c>
      <c r="P31" s="204"/>
      <c r="Q31" s="204"/>
      <c r="R31" s="218"/>
      <c r="S31" s="204"/>
      <c r="T31" s="204"/>
      <c r="U31" s="204"/>
      <c r="V31" s="204"/>
      <c r="W31" s="204"/>
      <c r="X31" s="204"/>
      <c r="Y31" s="204"/>
      <c r="Z31" s="204"/>
      <c r="AA31" s="204"/>
    </row>
    <row r="32" spans="2:27" ht="16.5" thickBot="1" x14ac:dyDescent="0.3">
      <c r="B32" s="190" t="s">
        <v>95</v>
      </c>
      <c r="C32" s="554">
        <v>2.8691686700000001</v>
      </c>
      <c r="D32" s="554">
        <v>0</v>
      </c>
      <c r="E32" s="554">
        <v>0</v>
      </c>
      <c r="F32" s="554">
        <v>0.67142756000000003</v>
      </c>
      <c r="G32" s="554">
        <v>582.92527372000006</v>
      </c>
      <c r="H32" s="554">
        <v>0</v>
      </c>
      <c r="I32" s="554">
        <v>4.0627083900000001</v>
      </c>
      <c r="J32" s="554">
        <v>4.9012230300000006</v>
      </c>
      <c r="K32" s="554">
        <v>303.81324488000001</v>
      </c>
      <c r="L32" s="554">
        <v>79.174515050000011</v>
      </c>
      <c r="M32" s="554">
        <v>0</v>
      </c>
      <c r="N32" s="554">
        <v>0</v>
      </c>
      <c r="O32" s="554">
        <v>979.31507406000003</v>
      </c>
      <c r="P32" s="204"/>
      <c r="Q32" s="204"/>
      <c r="R32" s="218"/>
      <c r="S32" s="204"/>
      <c r="T32" s="204"/>
      <c r="U32" s="204"/>
      <c r="V32" s="204"/>
      <c r="W32" s="204"/>
      <c r="X32" s="204"/>
      <c r="Y32" s="204"/>
      <c r="Z32" s="204"/>
      <c r="AA32" s="204"/>
    </row>
    <row r="33" spans="2:27" ht="16.5" thickBot="1" x14ac:dyDescent="0.3">
      <c r="B33" s="190" t="s">
        <v>189</v>
      </c>
      <c r="C33" s="554">
        <v>0</v>
      </c>
      <c r="D33" s="554">
        <v>0</v>
      </c>
      <c r="E33" s="554">
        <v>0</v>
      </c>
      <c r="F33" s="554">
        <v>0</v>
      </c>
      <c r="G33" s="554">
        <v>0</v>
      </c>
      <c r="H33" s="554">
        <v>0</v>
      </c>
      <c r="I33" s="554">
        <v>0</v>
      </c>
      <c r="J33" s="554">
        <v>0</v>
      </c>
      <c r="K33" s="554">
        <v>0</v>
      </c>
      <c r="L33" s="554">
        <v>0</v>
      </c>
      <c r="M33" s="554">
        <v>0</v>
      </c>
      <c r="N33" s="554">
        <v>0</v>
      </c>
      <c r="O33" s="554">
        <v>0</v>
      </c>
      <c r="P33" s="204"/>
      <c r="Q33" s="204"/>
      <c r="R33" s="218"/>
      <c r="S33" s="204"/>
      <c r="T33" s="204"/>
      <c r="U33" s="204"/>
      <c r="V33" s="204"/>
      <c r="W33" s="204"/>
      <c r="X33" s="204"/>
      <c r="Y33" s="204"/>
      <c r="Z33" s="204"/>
      <c r="AA33" s="204"/>
    </row>
    <row r="34" spans="2:27" ht="16.5" thickBot="1" x14ac:dyDescent="0.3">
      <c r="B34" s="190" t="s">
        <v>150</v>
      </c>
      <c r="C34" s="554">
        <v>0</v>
      </c>
      <c r="D34" s="554">
        <v>0</v>
      </c>
      <c r="E34" s="554">
        <v>0</v>
      </c>
      <c r="F34" s="554">
        <v>0</v>
      </c>
      <c r="G34" s="554">
        <v>0</v>
      </c>
      <c r="H34" s="554">
        <v>0</v>
      </c>
      <c r="I34" s="554">
        <v>0</v>
      </c>
      <c r="J34" s="554">
        <v>0</v>
      </c>
      <c r="K34" s="554">
        <v>0</v>
      </c>
      <c r="L34" s="554">
        <v>0</v>
      </c>
      <c r="M34" s="554">
        <v>0</v>
      </c>
      <c r="N34" s="554">
        <v>0</v>
      </c>
      <c r="O34" s="554">
        <v>0</v>
      </c>
      <c r="P34" s="204"/>
      <c r="Q34" s="204"/>
      <c r="R34" s="218"/>
      <c r="S34" s="204"/>
      <c r="T34" s="204"/>
      <c r="U34" s="204"/>
      <c r="V34" s="204"/>
      <c r="W34" s="204"/>
      <c r="X34" s="204"/>
      <c r="Y34" s="204"/>
      <c r="Z34" s="204"/>
      <c r="AA34" s="204"/>
    </row>
    <row r="35" spans="2:27" ht="25.5" thickBot="1" x14ac:dyDescent="0.3">
      <c r="B35" s="196" t="s">
        <v>208</v>
      </c>
      <c r="C35" s="554">
        <v>0</v>
      </c>
      <c r="D35" s="554">
        <v>0</v>
      </c>
      <c r="E35" s="554">
        <v>0</v>
      </c>
      <c r="F35" s="554">
        <v>0</v>
      </c>
      <c r="G35" s="554">
        <v>0</v>
      </c>
      <c r="H35" s="554">
        <v>0</v>
      </c>
      <c r="I35" s="554">
        <v>0</v>
      </c>
      <c r="J35" s="554">
        <v>0</v>
      </c>
      <c r="K35" s="554">
        <v>0</v>
      </c>
      <c r="L35" s="554">
        <v>0</v>
      </c>
      <c r="M35" s="554">
        <v>0</v>
      </c>
      <c r="N35" s="554">
        <v>0</v>
      </c>
      <c r="O35" s="554">
        <v>0</v>
      </c>
      <c r="P35" s="204"/>
      <c r="Q35" s="204"/>
      <c r="R35" s="218"/>
      <c r="S35" s="204"/>
      <c r="T35" s="204"/>
      <c r="U35" s="204"/>
      <c r="V35" s="204"/>
      <c r="W35" s="204"/>
      <c r="X35" s="204"/>
      <c r="Y35" s="204"/>
      <c r="Z35" s="204"/>
      <c r="AA35" s="204"/>
    </row>
    <row r="36" spans="2:27" ht="16.5" thickBot="1" x14ac:dyDescent="0.3">
      <c r="B36" s="190" t="s">
        <v>209</v>
      </c>
      <c r="C36" s="554">
        <v>0</v>
      </c>
      <c r="D36" s="554">
        <v>0</v>
      </c>
      <c r="E36" s="554">
        <v>0</v>
      </c>
      <c r="F36" s="554">
        <v>0</v>
      </c>
      <c r="G36" s="554">
        <v>0</v>
      </c>
      <c r="H36" s="554">
        <v>0</v>
      </c>
      <c r="I36" s="554">
        <v>0</v>
      </c>
      <c r="J36" s="554">
        <v>0</v>
      </c>
      <c r="K36" s="554">
        <v>0</v>
      </c>
      <c r="L36" s="554">
        <v>0</v>
      </c>
      <c r="M36" s="554">
        <v>0</v>
      </c>
      <c r="N36" s="554">
        <v>0</v>
      </c>
      <c r="O36" s="554">
        <v>0</v>
      </c>
      <c r="P36" s="204"/>
      <c r="Q36" s="204"/>
      <c r="R36" s="218"/>
      <c r="S36" s="204"/>
      <c r="T36" s="204"/>
      <c r="U36" s="204"/>
      <c r="V36" s="204"/>
      <c r="W36" s="204"/>
      <c r="X36" s="204"/>
      <c r="Y36" s="204"/>
      <c r="Z36" s="204"/>
      <c r="AA36" s="204"/>
    </row>
    <row r="37" spans="2:27" ht="16.5" thickBot="1" x14ac:dyDescent="0.3">
      <c r="B37" s="190" t="s">
        <v>151</v>
      </c>
      <c r="C37" s="554">
        <v>0</v>
      </c>
      <c r="D37" s="554">
        <v>0</v>
      </c>
      <c r="E37" s="554">
        <v>0</v>
      </c>
      <c r="F37" s="554">
        <v>0</v>
      </c>
      <c r="G37" s="554">
        <v>0</v>
      </c>
      <c r="H37" s="554">
        <v>0</v>
      </c>
      <c r="I37" s="554">
        <v>0</v>
      </c>
      <c r="J37" s="554">
        <v>0</v>
      </c>
      <c r="K37" s="554">
        <v>0</v>
      </c>
      <c r="L37" s="554">
        <v>0</v>
      </c>
      <c r="M37" s="554">
        <v>0</v>
      </c>
      <c r="N37" s="554">
        <v>0</v>
      </c>
      <c r="O37" s="554">
        <v>0</v>
      </c>
      <c r="P37" s="204"/>
      <c r="Q37" s="204"/>
      <c r="R37" s="218"/>
      <c r="S37" s="204"/>
      <c r="T37" s="204"/>
      <c r="U37" s="204"/>
      <c r="V37" s="204"/>
      <c r="W37" s="204"/>
      <c r="X37" s="204"/>
      <c r="Y37" s="204"/>
      <c r="Z37" s="204"/>
      <c r="AA37" s="204"/>
    </row>
    <row r="38" spans="2:27" x14ac:dyDescent="0.25">
      <c r="B38" s="185" t="s">
        <v>210</v>
      </c>
      <c r="C38" s="555"/>
      <c r="D38" s="555"/>
      <c r="E38" s="555"/>
      <c r="F38" s="555"/>
      <c r="G38" s="555"/>
      <c r="H38" s="555"/>
      <c r="I38" s="555"/>
      <c r="J38" s="555"/>
      <c r="K38" s="555"/>
      <c r="L38" s="555"/>
      <c r="M38" s="555"/>
      <c r="N38" s="555"/>
      <c r="O38" s="558">
        <v>451.03739024000004</v>
      </c>
      <c r="P38" s="204"/>
      <c r="Q38" s="204"/>
      <c r="R38" s="218"/>
      <c r="S38" s="204"/>
      <c r="T38" s="204"/>
      <c r="U38" s="204"/>
      <c r="V38" s="204"/>
      <c r="W38" s="204"/>
      <c r="X38" s="204"/>
      <c r="Y38" s="204"/>
      <c r="Z38" s="204"/>
      <c r="AA38" s="204"/>
    </row>
    <row r="39" spans="2:27" ht="16.5" thickBot="1" x14ac:dyDescent="0.3">
      <c r="B39" s="195" t="s">
        <v>211</v>
      </c>
      <c r="C39" s="556">
        <f>SUM(C23:C37)</f>
        <v>668.09948648000011</v>
      </c>
      <c r="D39" s="556">
        <f t="shared" ref="D39:N39" si="1">SUM(D23:D37)</f>
        <v>20.44037256</v>
      </c>
      <c r="E39" s="556">
        <f t="shared" si="1"/>
        <v>87.896751319999993</v>
      </c>
      <c r="F39" s="556">
        <f t="shared" si="1"/>
        <v>147.60658959000003</v>
      </c>
      <c r="G39" s="556">
        <f t="shared" si="1"/>
        <v>1159.16055512</v>
      </c>
      <c r="H39" s="556">
        <f t="shared" si="1"/>
        <v>2.1083863199999997</v>
      </c>
      <c r="I39" s="556">
        <f t="shared" si="1"/>
        <v>554.23895591000007</v>
      </c>
      <c r="J39" s="556">
        <f t="shared" si="1"/>
        <v>96695.548838070012</v>
      </c>
      <c r="K39" s="556">
        <f t="shared" si="1"/>
        <v>6040.1325304599995</v>
      </c>
      <c r="L39" s="556">
        <f t="shared" si="1"/>
        <v>718.94139419999999</v>
      </c>
      <c r="M39" s="556">
        <f>IF(SUM(M23:M37)&lt;0.5,0,SUM(M23:M37))</f>
        <v>0</v>
      </c>
      <c r="N39" s="556">
        <f t="shared" si="1"/>
        <v>146.99064419000001</v>
      </c>
      <c r="O39" s="556">
        <v>106694.34470746001</v>
      </c>
      <c r="P39" s="204"/>
      <c r="Q39" s="204"/>
      <c r="R39" s="218"/>
      <c r="S39" s="204"/>
      <c r="T39" s="204"/>
      <c r="U39" s="204"/>
      <c r="V39" s="204"/>
      <c r="W39" s="204"/>
      <c r="X39" s="204"/>
      <c r="Y39" s="204"/>
      <c r="Z39" s="204"/>
      <c r="AA39" s="204"/>
    </row>
    <row r="40" spans="2:27" ht="17.25" thickTop="1" thickBot="1" x14ac:dyDescent="0.3">
      <c r="B40" s="197" t="s">
        <v>66</v>
      </c>
      <c r="C40" s="560">
        <f>C39+C22</f>
        <v>680.32871593000016</v>
      </c>
      <c r="D40" s="560">
        <f t="shared" ref="D40:N40" si="2">D39+D22</f>
        <v>153.15437555</v>
      </c>
      <c r="E40" s="560">
        <f t="shared" si="2"/>
        <v>488.15018170999997</v>
      </c>
      <c r="F40" s="560">
        <f t="shared" si="2"/>
        <v>1149.0471059400002</v>
      </c>
      <c r="G40" s="560">
        <f t="shared" si="2"/>
        <v>2432.9911935299997</v>
      </c>
      <c r="H40" s="560">
        <f t="shared" si="2"/>
        <v>5.0535256000000004</v>
      </c>
      <c r="I40" s="560">
        <f t="shared" si="2"/>
        <v>3954.1494626899998</v>
      </c>
      <c r="J40" s="560">
        <f t="shared" si="2"/>
        <v>99661.981513810009</v>
      </c>
      <c r="K40" s="560">
        <f t="shared" si="2"/>
        <v>259761.61537948999</v>
      </c>
      <c r="L40" s="560">
        <f t="shared" si="2"/>
        <v>25678.70735108</v>
      </c>
      <c r="M40" s="560">
        <f>IF(M39+M22&lt;0.5,0,M39+M22)</f>
        <v>0</v>
      </c>
      <c r="N40" s="560">
        <f t="shared" si="2"/>
        <v>146.99064419000001</v>
      </c>
      <c r="O40" s="560">
        <v>398427.50803858996</v>
      </c>
      <c r="P40" s="204"/>
      <c r="Q40" s="204"/>
      <c r="R40" s="218"/>
      <c r="S40" s="204"/>
      <c r="T40" s="204"/>
      <c r="U40" s="204"/>
      <c r="V40" s="204"/>
      <c r="W40" s="204"/>
      <c r="X40" s="204"/>
      <c r="Y40" s="204"/>
      <c r="Z40" s="204"/>
      <c r="AA40" s="204"/>
    </row>
    <row r="41" spans="2:27" ht="16.5" thickTop="1" x14ac:dyDescent="0.25">
      <c r="B41" s="217"/>
      <c r="C41" s="217"/>
      <c r="D41" s="217"/>
      <c r="E41" s="217"/>
      <c r="F41" s="217"/>
      <c r="G41" s="217"/>
      <c r="H41" s="217"/>
      <c r="I41" s="217"/>
      <c r="J41" s="217"/>
      <c r="K41" s="217"/>
      <c r="L41" s="217"/>
      <c r="M41" s="217"/>
      <c r="N41" s="217"/>
      <c r="O41" s="217"/>
      <c r="P41" s="204"/>
      <c r="Q41" s="204"/>
      <c r="R41" s="204"/>
      <c r="S41" s="204"/>
      <c r="T41" s="204"/>
      <c r="U41" s="204"/>
      <c r="V41" s="204"/>
      <c r="W41" s="204"/>
      <c r="X41" s="204"/>
      <c r="Y41" s="204"/>
      <c r="Z41" s="204"/>
      <c r="AA41" s="204"/>
    </row>
    <row r="42" spans="2:27" x14ac:dyDescent="0.25">
      <c r="B42" s="217"/>
      <c r="C42" s="217"/>
      <c r="D42" s="217"/>
      <c r="E42" s="217"/>
      <c r="F42" s="217"/>
      <c r="G42" s="217"/>
      <c r="H42" s="217"/>
      <c r="I42" s="217"/>
      <c r="J42" s="217"/>
      <c r="K42" s="217"/>
      <c r="L42" s="217"/>
      <c r="M42" s="217"/>
      <c r="N42" s="217"/>
      <c r="O42" s="217"/>
      <c r="P42" s="204"/>
      <c r="Q42" s="204"/>
      <c r="R42" s="204"/>
      <c r="S42" s="204"/>
      <c r="T42" s="204"/>
      <c r="U42" s="204"/>
      <c r="V42" s="204"/>
      <c r="W42" s="204"/>
      <c r="X42" s="204"/>
      <c r="Y42" s="204"/>
      <c r="Z42" s="204"/>
      <c r="AA42" s="204"/>
    </row>
    <row r="43" spans="2:27" ht="72.75" x14ac:dyDescent="0.25">
      <c r="B43" s="198"/>
      <c r="C43" s="200" t="s">
        <v>287</v>
      </c>
      <c r="D43" s="200" t="s">
        <v>288</v>
      </c>
      <c r="E43" s="200" t="s">
        <v>289</v>
      </c>
      <c r="F43" s="200" t="s">
        <v>290</v>
      </c>
      <c r="G43" s="200" t="s">
        <v>291</v>
      </c>
      <c r="H43" s="200" t="s">
        <v>292</v>
      </c>
      <c r="I43" s="200" t="s">
        <v>293</v>
      </c>
      <c r="J43" s="200" t="s">
        <v>294</v>
      </c>
      <c r="K43" s="200" t="s">
        <v>295</v>
      </c>
      <c r="L43" s="200" t="s">
        <v>296</v>
      </c>
      <c r="M43" s="200" t="s">
        <v>297</v>
      </c>
      <c r="N43" s="200" t="s">
        <v>298</v>
      </c>
      <c r="O43" s="200" t="s">
        <v>299</v>
      </c>
      <c r="P43" s="204"/>
      <c r="Q43" s="204"/>
      <c r="R43" s="204"/>
      <c r="S43" s="204"/>
      <c r="T43" s="204"/>
      <c r="U43" s="204"/>
      <c r="V43" s="204"/>
      <c r="W43" s="204"/>
      <c r="X43" s="204"/>
      <c r="Y43" s="204"/>
      <c r="Z43" s="204"/>
      <c r="AA43" s="204"/>
    </row>
    <row r="44" spans="2:27" ht="16.5" thickBot="1" x14ac:dyDescent="0.3">
      <c r="B44" s="202" t="s">
        <v>179</v>
      </c>
      <c r="C44" s="561">
        <v>0</v>
      </c>
      <c r="D44" s="561">
        <v>0</v>
      </c>
      <c r="E44" s="561">
        <v>0</v>
      </c>
      <c r="F44" s="561">
        <v>0</v>
      </c>
      <c r="G44" s="561">
        <v>0</v>
      </c>
      <c r="H44" s="561">
        <v>0</v>
      </c>
      <c r="I44" s="561">
        <v>0</v>
      </c>
      <c r="J44" s="561">
        <v>0</v>
      </c>
      <c r="K44" s="561">
        <v>0</v>
      </c>
      <c r="L44" s="561">
        <v>0</v>
      </c>
      <c r="M44" s="561">
        <v>0</v>
      </c>
      <c r="N44" s="561">
        <v>0</v>
      </c>
      <c r="O44" s="561">
        <v>0</v>
      </c>
      <c r="P44" s="204"/>
      <c r="Q44" s="204"/>
      <c r="R44" s="218"/>
      <c r="S44" s="204"/>
      <c r="T44" s="204"/>
      <c r="U44" s="204"/>
      <c r="V44" s="204"/>
      <c r="W44" s="204"/>
      <c r="X44" s="204"/>
      <c r="Y44" s="204"/>
      <c r="Z44" s="204"/>
      <c r="AA44" s="204"/>
    </row>
    <row r="45" spans="2:27" ht="16.5" thickBot="1" x14ac:dyDescent="0.3">
      <c r="B45" s="190" t="s">
        <v>85</v>
      </c>
      <c r="C45" s="561">
        <v>0</v>
      </c>
      <c r="D45" s="561">
        <v>0</v>
      </c>
      <c r="E45" s="561">
        <v>0</v>
      </c>
      <c r="F45" s="561">
        <v>0</v>
      </c>
      <c r="G45" s="561">
        <v>0</v>
      </c>
      <c r="H45" s="561">
        <v>0</v>
      </c>
      <c r="I45" s="561">
        <v>0</v>
      </c>
      <c r="J45" s="561">
        <v>1028.7504216699999</v>
      </c>
      <c r="K45" s="561">
        <v>0</v>
      </c>
      <c r="L45" s="561">
        <v>0</v>
      </c>
      <c r="M45" s="561">
        <v>0</v>
      </c>
      <c r="N45" s="561">
        <v>0</v>
      </c>
      <c r="O45" s="561">
        <v>1028.7504216699999</v>
      </c>
      <c r="P45" s="204"/>
      <c r="Q45" s="204"/>
      <c r="R45" s="218"/>
      <c r="S45" s="204"/>
      <c r="T45" s="204"/>
      <c r="U45" s="204"/>
      <c r="V45" s="204"/>
      <c r="W45" s="204"/>
      <c r="X45" s="204"/>
      <c r="Y45" s="204"/>
      <c r="Z45" s="204"/>
      <c r="AA45" s="204"/>
    </row>
    <row r="46" spans="2:27" ht="16.5" thickBot="1" x14ac:dyDescent="0.3">
      <c r="B46" s="190" t="s">
        <v>92</v>
      </c>
      <c r="C46" s="561">
        <v>61.561546829999997</v>
      </c>
      <c r="D46" s="561">
        <v>163.23071591999999</v>
      </c>
      <c r="E46" s="561">
        <v>391.55500518000002</v>
      </c>
      <c r="F46" s="561">
        <v>989.59103870000001</v>
      </c>
      <c r="G46" s="561">
        <v>1558.7375886500001</v>
      </c>
      <c r="H46" s="561">
        <v>81.243865560000003</v>
      </c>
      <c r="I46" s="561">
        <v>4175.6604191300003</v>
      </c>
      <c r="J46" s="561">
        <v>772.51894704999995</v>
      </c>
      <c r="K46" s="561">
        <v>0</v>
      </c>
      <c r="L46" s="561">
        <v>0</v>
      </c>
      <c r="M46" s="561">
        <v>0</v>
      </c>
      <c r="N46" s="561">
        <v>0</v>
      </c>
      <c r="O46" s="561">
        <v>8194.4473506100003</v>
      </c>
      <c r="P46" s="204"/>
      <c r="Q46" s="204"/>
      <c r="R46" s="218"/>
      <c r="S46" s="204"/>
      <c r="T46" s="204"/>
      <c r="U46" s="204"/>
      <c r="V46" s="204"/>
      <c r="W46" s="204"/>
      <c r="X46" s="204"/>
      <c r="Y46" s="204"/>
      <c r="Z46" s="204"/>
      <c r="AA46" s="204"/>
    </row>
    <row r="47" spans="2:27" ht="16.5" thickBot="1" x14ac:dyDescent="0.3">
      <c r="B47" s="210" t="s">
        <v>201</v>
      </c>
      <c r="C47" s="561">
        <v>0</v>
      </c>
      <c r="D47" s="561">
        <v>34.387020990000003</v>
      </c>
      <c r="E47" s="561">
        <v>21.824948640000002</v>
      </c>
      <c r="F47" s="561">
        <v>9.4579072100000001</v>
      </c>
      <c r="G47" s="561">
        <v>76.529629180000001</v>
      </c>
      <c r="H47" s="561">
        <v>57.390865560000002</v>
      </c>
      <c r="I47" s="561">
        <v>2095.20855394</v>
      </c>
      <c r="J47" s="561">
        <v>24.765238929999999</v>
      </c>
      <c r="K47" s="561">
        <v>0</v>
      </c>
      <c r="L47" s="561">
        <v>0</v>
      </c>
      <c r="M47" s="561">
        <v>0</v>
      </c>
      <c r="N47" s="561">
        <v>0</v>
      </c>
      <c r="O47" s="561">
        <v>2319.5641644499997</v>
      </c>
      <c r="P47" s="204"/>
      <c r="Q47" s="204"/>
      <c r="R47" s="218"/>
      <c r="S47" s="204"/>
      <c r="T47" s="204"/>
      <c r="U47" s="204"/>
      <c r="V47" s="204"/>
      <c r="W47" s="204"/>
      <c r="X47" s="204"/>
      <c r="Y47" s="204"/>
      <c r="Z47" s="204"/>
      <c r="AA47" s="204"/>
    </row>
    <row r="48" spans="2:27" ht="16.5" thickBot="1" x14ac:dyDescent="0.3">
      <c r="B48" s="210" t="s">
        <v>202</v>
      </c>
      <c r="C48" s="561">
        <v>7.4048141900000006</v>
      </c>
      <c r="D48" s="561">
        <v>23.362420829999998</v>
      </c>
      <c r="E48" s="561">
        <v>124.07943079</v>
      </c>
      <c r="F48" s="561">
        <v>111.32687428</v>
      </c>
      <c r="G48" s="561">
        <v>430.41074587000003</v>
      </c>
      <c r="H48" s="561">
        <v>0</v>
      </c>
      <c r="I48" s="561">
        <v>405.09714736000001</v>
      </c>
      <c r="J48" s="561">
        <v>265.31660319000002</v>
      </c>
      <c r="K48" s="561">
        <v>0</v>
      </c>
      <c r="L48" s="561">
        <v>0</v>
      </c>
      <c r="M48" s="561">
        <v>0</v>
      </c>
      <c r="N48" s="561">
        <v>0</v>
      </c>
      <c r="O48" s="561">
        <v>1367.1080365100001</v>
      </c>
      <c r="P48" s="204"/>
      <c r="Q48" s="204"/>
      <c r="R48" s="218"/>
      <c r="S48" s="204"/>
      <c r="T48" s="204"/>
      <c r="U48" s="204"/>
      <c r="V48" s="204"/>
      <c r="W48" s="204"/>
      <c r="X48" s="204"/>
      <c r="Y48" s="204"/>
      <c r="Z48" s="204"/>
      <c r="AA48" s="204"/>
    </row>
    <row r="49" spans="2:27" ht="16.5" thickBot="1" x14ac:dyDescent="0.3">
      <c r="B49" s="211" t="s">
        <v>149</v>
      </c>
      <c r="C49" s="561">
        <v>0</v>
      </c>
      <c r="D49" s="561">
        <v>0</v>
      </c>
      <c r="E49" s="561">
        <v>0</v>
      </c>
      <c r="F49" s="561">
        <v>0</v>
      </c>
      <c r="G49" s="561">
        <v>0</v>
      </c>
      <c r="H49" s="561">
        <v>0</v>
      </c>
      <c r="I49" s="561">
        <v>0</v>
      </c>
      <c r="J49" s="561">
        <v>0</v>
      </c>
      <c r="K49" s="561">
        <v>260633.40001282998</v>
      </c>
      <c r="L49" s="561">
        <v>24306.610254740001</v>
      </c>
      <c r="M49" s="561">
        <v>0</v>
      </c>
      <c r="N49" s="561">
        <v>0</v>
      </c>
      <c r="O49" s="561">
        <v>284940.01026757003</v>
      </c>
      <c r="P49" s="204"/>
      <c r="Q49" s="204"/>
      <c r="R49" s="218"/>
      <c r="S49" s="204"/>
      <c r="T49" s="204"/>
      <c r="U49" s="204"/>
      <c r="V49" s="204"/>
      <c r="W49" s="204"/>
      <c r="X49" s="204"/>
      <c r="Y49" s="204"/>
      <c r="Z49" s="204"/>
      <c r="AA49" s="204"/>
    </row>
    <row r="50" spans="2:27" ht="16.5" thickBot="1" x14ac:dyDescent="0.3">
      <c r="B50" s="212" t="s">
        <v>182</v>
      </c>
      <c r="C50" s="561">
        <v>0</v>
      </c>
      <c r="D50" s="561">
        <v>0</v>
      </c>
      <c r="E50" s="561">
        <v>0</v>
      </c>
      <c r="F50" s="561">
        <v>0</v>
      </c>
      <c r="G50" s="561">
        <v>0</v>
      </c>
      <c r="H50" s="561">
        <v>0</v>
      </c>
      <c r="I50" s="561">
        <v>0</v>
      </c>
      <c r="J50" s="561">
        <v>0</v>
      </c>
      <c r="K50" s="561">
        <v>260633.40001282998</v>
      </c>
      <c r="L50" s="561">
        <v>0</v>
      </c>
      <c r="M50" s="561">
        <v>0</v>
      </c>
      <c r="N50" s="561">
        <v>0</v>
      </c>
      <c r="O50" s="561">
        <v>260633.40001282998</v>
      </c>
      <c r="P50" s="204"/>
      <c r="Q50" s="204"/>
      <c r="R50" s="218"/>
      <c r="S50" s="204"/>
      <c r="T50" s="204"/>
      <c r="U50" s="204"/>
      <c r="V50" s="204"/>
      <c r="W50" s="204"/>
      <c r="X50" s="204"/>
      <c r="Y50" s="204"/>
      <c r="Z50" s="204"/>
      <c r="AA50" s="204"/>
    </row>
    <row r="51" spans="2:27" ht="16.5" thickBot="1" x14ac:dyDescent="0.3">
      <c r="B51" s="213" t="s">
        <v>203</v>
      </c>
      <c r="C51" s="561">
        <v>0</v>
      </c>
      <c r="D51" s="561">
        <v>0</v>
      </c>
      <c r="E51" s="561">
        <v>0</v>
      </c>
      <c r="F51" s="561">
        <v>0</v>
      </c>
      <c r="G51" s="561">
        <v>0</v>
      </c>
      <c r="H51" s="561">
        <v>0</v>
      </c>
      <c r="I51" s="561">
        <v>0</v>
      </c>
      <c r="J51" s="561">
        <v>0</v>
      </c>
      <c r="K51" s="561">
        <v>0</v>
      </c>
      <c r="L51" s="561">
        <v>0</v>
      </c>
      <c r="M51" s="561">
        <v>0</v>
      </c>
      <c r="N51" s="561">
        <v>0</v>
      </c>
      <c r="O51" s="561">
        <v>0</v>
      </c>
      <c r="P51" s="204"/>
      <c r="Q51" s="204"/>
      <c r="R51" s="218"/>
      <c r="S51" s="204"/>
      <c r="T51" s="204"/>
      <c r="U51" s="204"/>
      <c r="V51" s="204"/>
      <c r="W51" s="204"/>
      <c r="X51" s="204"/>
      <c r="Y51" s="204"/>
      <c r="Z51" s="204"/>
      <c r="AA51" s="204"/>
    </row>
    <row r="52" spans="2:27" ht="16.5" thickBot="1" x14ac:dyDescent="0.3">
      <c r="B52" s="213" t="s">
        <v>204</v>
      </c>
      <c r="C52" s="561">
        <v>0</v>
      </c>
      <c r="D52" s="561">
        <v>0</v>
      </c>
      <c r="E52" s="561">
        <v>0</v>
      </c>
      <c r="F52" s="561">
        <v>0</v>
      </c>
      <c r="G52" s="561">
        <v>0</v>
      </c>
      <c r="H52" s="561">
        <v>0</v>
      </c>
      <c r="I52" s="561">
        <v>0</v>
      </c>
      <c r="J52" s="561">
        <v>0</v>
      </c>
      <c r="K52" s="561">
        <v>260633.40001282998</v>
      </c>
      <c r="L52" s="561">
        <v>0</v>
      </c>
      <c r="M52" s="561">
        <v>0</v>
      </c>
      <c r="N52" s="561">
        <v>0</v>
      </c>
      <c r="O52" s="561">
        <v>260633.40001282998</v>
      </c>
      <c r="P52" s="204"/>
      <c r="Q52" s="204"/>
      <c r="R52" s="218"/>
      <c r="S52" s="204"/>
      <c r="T52" s="204"/>
      <c r="U52" s="204"/>
      <c r="V52" s="204"/>
      <c r="W52" s="204"/>
      <c r="X52" s="204"/>
      <c r="Y52" s="204"/>
      <c r="Z52" s="204"/>
      <c r="AA52" s="204"/>
    </row>
    <row r="53" spans="2:27" ht="16.5" thickBot="1" x14ac:dyDescent="0.3">
      <c r="B53" s="212" t="s">
        <v>205</v>
      </c>
      <c r="C53" s="561">
        <v>0</v>
      </c>
      <c r="D53" s="561">
        <v>0</v>
      </c>
      <c r="E53" s="561">
        <v>0</v>
      </c>
      <c r="F53" s="561">
        <v>0</v>
      </c>
      <c r="G53" s="561">
        <v>0</v>
      </c>
      <c r="H53" s="561">
        <v>0</v>
      </c>
      <c r="I53" s="561">
        <v>0</v>
      </c>
      <c r="J53" s="561">
        <v>0</v>
      </c>
      <c r="K53" s="561">
        <v>0</v>
      </c>
      <c r="L53" s="561">
        <v>20718.373951630001</v>
      </c>
      <c r="M53" s="561">
        <v>0</v>
      </c>
      <c r="N53" s="561">
        <v>0</v>
      </c>
      <c r="O53" s="561">
        <v>20718.373951630001</v>
      </c>
      <c r="P53" s="204"/>
      <c r="Q53" s="204"/>
      <c r="R53" s="218"/>
      <c r="S53" s="204"/>
      <c r="T53" s="204"/>
      <c r="U53" s="204"/>
      <c r="V53" s="204"/>
      <c r="W53" s="204"/>
      <c r="X53" s="204"/>
      <c r="Y53" s="204"/>
      <c r="Z53" s="204"/>
      <c r="AA53" s="204"/>
    </row>
    <row r="54" spans="2:27" ht="16.5" thickBot="1" x14ac:dyDescent="0.3">
      <c r="B54" s="212" t="s">
        <v>206</v>
      </c>
      <c r="C54" s="561">
        <v>0</v>
      </c>
      <c r="D54" s="561">
        <v>0</v>
      </c>
      <c r="E54" s="561">
        <v>0</v>
      </c>
      <c r="F54" s="561">
        <v>0</v>
      </c>
      <c r="G54" s="561">
        <v>0</v>
      </c>
      <c r="H54" s="561">
        <v>0</v>
      </c>
      <c r="I54" s="561">
        <v>0</v>
      </c>
      <c r="J54" s="561">
        <v>0</v>
      </c>
      <c r="K54" s="561">
        <v>0</v>
      </c>
      <c r="L54" s="561">
        <v>3588.2363031100003</v>
      </c>
      <c r="M54" s="561">
        <v>0</v>
      </c>
      <c r="N54" s="561">
        <v>0</v>
      </c>
      <c r="O54" s="561">
        <v>3588.2363031100003</v>
      </c>
      <c r="P54" s="204"/>
      <c r="Q54" s="204"/>
      <c r="R54" s="218"/>
      <c r="S54" s="204"/>
      <c r="T54" s="204"/>
      <c r="U54" s="204"/>
      <c r="V54" s="204"/>
      <c r="W54" s="204"/>
      <c r="X54" s="204"/>
      <c r="Y54" s="204"/>
      <c r="Z54" s="204"/>
      <c r="AA54" s="204"/>
    </row>
    <row r="55" spans="2:27" ht="16.5" thickBot="1" x14ac:dyDescent="0.3">
      <c r="B55" s="213" t="s">
        <v>203</v>
      </c>
      <c r="C55" s="561">
        <v>0</v>
      </c>
      <c r="D55" s="561">
        <v>0</v>
      </c>
      <c r="E55" s="561">
        <v>0</v>
      </c>
      <c r="F55" s="561">
        <v>0</v>
      </c>
      <c r="G55" s="561">
        <v>0</v>
      </c>
      <c r="H55" s="561">
        <v>0</v>
      </c>
      <c r="I55" s="561">
        <v>0</v>
      </c>
      <c r="J55" s="561">
        <v>0</v>
      </c>
      <c r="K55" s="561">
        <v>0</v>
      </c>
      <c r="L55" s="561">
        <v>0</v>
      </c>
      <c r="M55" s="561">
        <v>0</v>
      </c>
      <c r="N55" s="561">
        <v>0</v>
      </c>
      <c r="O55" s="561">
        <v>0</v>
      </c>
      <c r="P55" s="204"/>
      <c r="Q55" s="204"/>
      <c r="R55" s="218"/>
      <c r="S55" s="204"/>
      <c r="T55" s="204"/>
      <c r="U55" s="204"/>
      <c r="V55" s="204"/>
      <c r="W55" s="204"/>
      <c r="X55" s="204"/>
      <c r="Y55" s="204"/>
      <c r="Z55" s="204"/>
      <c r="AA55" s="204"/>
    </row>
    <row r="56" spans="2:27" ht="16.5" thickBot="1" x14ac:dyDescent="0.3">
      <c r="B56" s="213" t="s">
        <v>204</v>
      </c>
      <c r="C56" s="561">
        <v>0</v>
      </c>
      <c r="D56" s="561">
        <v>0</v>
      </c>
      <c r="E56" s="561">
        <v>0</v>
      </c>
      <c r="F56" s="561">
        <v>0</v>
      </c>
      <c r="G56" s="561">
        <v>0</v>
      </c>
      <c r="H56" s="561">
        <v>0</v>
      </c>
      <c r="I56" s="561">
        <v>0</v>
      </c>
      <c r="J56" s="561">
        <v>0</v>
      </c>
      <c r="K56" s="561">
        <v>0</v>
      </c>
      <c r="L56" s="561">
        <v>3588.2363031100003</v>
      </c>
      <c r="M56" s="561">
        <v>0</v>
      </c>
      <c r="N56" s="561">
        <v>0</v>
      </c>
      <c r="O56" s="561">
        <v>3588.2363031100003</v>
      </c>
      <c r="P56" s="204"/>
      <c r="Q56" s="204"/>
      <c r="R56" s="218"/>
      <c r="S56" s="204"/>
      <c r="T56" s="204"/>
      <c r="U56" s="204"/>
      <c r="V56" s="204"/>
      <c r="W56" s="204"/>
      <c r="X56" s="204"/>
      <c r="Y56" s="204"/>
      <c r="Z56" s="204"/>
      <c r="AA56" s="204"/>
    </row>
    <row r="57" spans="2:27" ht="16.5" thickBot="1" x14ac:dyDescent="0.3">
      <c r="B57" s="211" t="s">
        <v>187</v>
      </c>
      <c r="C57" s="561">
        <v>0</v>
      </c>
      <c r="D57" s="561">
        <v>0</v>
      </c>
      <c r="E57" s="561">
        <v>0</v>
      </c>
      <c r="F57" s="561">
        <v>0</v>
      </c>
      <c r="G57" s="561">
        <v>0</v>
      </c>
      <c r="H57" s="561">
        <v>0</v>
      </c>
      <c r="I57" s="561">
        <v>0</v>
      </c>
      <c r="J57" s="561">
        <v>0</v>
      </c>
      <c r="K57" s="561">
        <v>0</v>
      </c>
      <c r="L57" s="561">
        <v>0</v>
      </c>
      <c r="M57" s="561">
        <v>0</v>
      </c>
      <c r="N57" s="561">
        <v>0</v>
      </c>
      <c r="O57" s="561">
        <v>0</v>
      </c>
      <c r="P57" s="204"/>
      <c r="Q57" s="204"/>
      <c r="R57" s="218"/>
      <c r="S57" s="204"/>
      <c r="T57" s="204"/>
      <c r="U57" s="204"/>
      <c r="V57" s="204"/>
      <c r="W57" s="204"/>
      <c r="X57" s="204"/>
      <c r="Y57" s="204"/>
      <c r="Z57" s="204"/>
      <c r="AA57" s="204"/>
    </row>
    <row r="58" spans="2:27" x14ac:dyDescent="0.25">
      <c r="B58" s="214" t="s">
        <v>360</v>
      </c>
      <c r="C58" s="562"/>
      <c r="D58" s="562"/>
      <c r="E58" s="562"/>
      <c r="F58" s="562"/>
      <c r="G58" s="562"/>
      <c r="H58" s="562"/>
      <c r="I58" s="562"/>
      <c r="J58" s="562"/>
      <c r="K58" s="562"/>
      <c r="L58" s="562"/>
      <c r="M58" s="562"/>
      <c r="N58" s="562"/>
      <c r="O58" s="563">
        <v>3276.3938263899995</v>
      </c>
      <c r="P58" s="204"/>
      <c r="Q58" s="204"/>
      <c r="R58" s="218"/>
      <c r="S58" s="204"/>
      <c r="T58" s="204"/>
      <c r="U58" s="204"/>
      <c r="V58" s="204"/>
      <c r="W58" s="204"/>
      <c r="X58" s="204"/>
      <c r="Y58" s="204"/>
      <c r="Z58" s="204"/>
      <c r="AA58" s="204"/>
    </row>
    <row r="59" spans="2:27" ht="16.5" thickBot="1" x14ac:dyDescent="0.3">
      <c r="B59" s="195" t="s">
        <v>207</v>
      </c>
      <c r="C59" s="564">
        <v>61.561546829999997</v>
      </c>
      <c r="D59" s="565">
        <v>163.23071591999999</v>
      </c>
      <c r="E59" s="565">
        <v>391.55500518000002</v>
      </c>
      <c r="F59" s="565">
        <v>989.59103870000001</v>
      </c>
      <c r="G59" s="565">
        <v>1558.7375886500001</v>
      </c>
      <c r="H59" s="565">
        <v>81.243865560000003</v>
      </c>
      <c r="I59" s="565">
        <v>4175.6604191300003</v>
      </c>
      <c r="J59" s="566">
        <v>1801.2693687199999</v>
      </c>
      <c r="K59" s="565">
        <v>260633.40001282998</v>
      </c>
      <c r="L59" s="565">
        <v>24306.610254740001</v>
      </c>
      <c r="M59" s="565">
        <v>0</v>
      </c>
      <c r="N59" s="565">
        <v>0</v>
      </c>
      <c r="O59" s="564">
        <v>297439.60186623997</v>
      </c>
      <c r="P59" s="204"/>
      <c r="Q59" s="204"/>
      <c r="R59" s="218"/>
      <c r="S59" s="204"/>
      <c r="T59" s="204"/>
      <c r="U59" s="204"/>
      <c r="V59" s="204"/>
      <c r="W59" s="204"/>
      <c r="X59" s="204"/>
      <c r="Y59" s="204"/>
      <c r="Z59" s="204"/>
      <c r="AA59" s="204"/>
    </row>
    <row r="60" spans="2:27" ht="17.25" thickTop="1" thickBot="1" x14ac:dyDescent="0.3">
      <c r="B60" s="185" t="s">
        <v>179</v>
      </c>
      <c r="C60" s="567">
        <v>0</v>
      </c>
      <c r="D60" s="568">
        <v>0</v>
      </c>
      <c r="E60" s="568">
        <v>0</v>
      </c>
      <c r="F60" s="568">
        <v>0</v>
      </c>
      <c r="G60" s="568">
        <v>0</v>
      </c>
      <c r="H60" s="568">
        <v>0</v>
      </c>
      <c r="I60" s="568">
        <v>0</v>
      </c>
      <c r="J60" s="568">
        <v>179.36644941</v>
      </c>
      <c r="K60" s="568">
        <v>0</v>
      </c>
      <c r="L60" s="568">
        <v>0</v>
      </c>
      <c r="M60" s="568">
        <v>0</v>
      </c>
      <c r="N60" s="568">
        <v>0</v>
      </c>
      <c r="O60" s="567">
        <v>179.36644941</v>
      </c>
      <c r="P60" s="204"/>
      <c r="Q60" s="204"/>
      <c r="R60" s="218"/>
      <c r="S60" s="204"/>
      <c r="T60" s="204"/>
      <c r="U60" s="204"/>
      <c r="V60" s="204"/>
      <c r="W60" s="204"/>
      <c r="X60" s="204"/>
      <c r="Y60" s="204"/>
      <c r="Z60" s="204"/>
      <c r="AA60" s="204"/>
    </row>
    <row r="61" spans="2:27" ht="16.5" thickBot="1" x14ac:dyDescent="0.3">
      <c r="B61" s="190" t="s">
        <v>88</v>
      </c>
      <c r="C61" s="561">
        <v>0</v>
      </c>
      <c r="D61" s="561">
        <v>0</v>
      </c>
      <c r="E61" s="561">
        <v>0</v>
      </c>
      <c r="F61" s="561">
        <v>0</v>
      </c>
      <c r="G61" s="561">
        <v>0</v>
      </c>
      <c r="H61" s="561">
        <v>0</v>
      </c>
      <c r="I61" s="561">
        <v>0</v>
      </c>
      <c r="J61" s="561">
        <v>5.14833432</v>
      </c>
      <c r="K61" s="561">
        <v>0</v>
      </c>
      <c r="L61" s="561">
        <v>0</v>
      </c>
      <c r="M61" s="561">
        <v>0</v>
      </c>
      <c r="N61" s="561">
        <v>0</v>
      </c>
      <c r="O61" s="561">
        <v>5.14833432</v>
      </c>
      <c r="P61" s="204"/>
      <c r="Q61" s="204"/>
      <c r="R61" s="218"/>
      <c r="S61" s="204"/>
      <c r="T61" s="204"/>
      <c r="U61" s="204"/>
      <c r="V61" s="204"/>
      <c r="W61" s="204"/>
      <c r="X61" s="204"/>
      <c r="Y61" s="204"/>
      <c r="Z61" s="204"/>
      <c r="AA61" s="204"/>
    </row>
    <row r="62" spans="2:27" ht="16.5" thickBot="1" x14ac:dyDescent="0.3">
      <c r="B62" s="190" t="s">
        <v>89</v>
      </c>
      <c r="C62" s="561">
        <v>0</v>
      </c>
      <c r="D62" s="561">
        <v>0</v>
      </c>
      <c r="E62" s="561">
        <v>0</v>
      </c>
      <c r="F62" s="561">
        <v>0</v>
      </c>
      <c r="G62" s="561">
        <v>0</v>
      </c>
      <c r="H62" s="561">
        <v>0</v>
      </c>
      <c r="I62" s="561">
        <v>0</v>
      </c>
      <c r="J62" s="561">
        <v>21.12753438</v>
      </c>
      <c r="K62" s="561">
        <v>0</v>
      </c>
      <c r="L62" s="561">
        <v>0</v>
      </c>
      <c r="M62" s="561">
        <v>0</v>
      </c>
      <c r="N62" s="561">
        <v>0</v>
      </c>
      <c r="O62" s="561">
        <v>21.12753438</v>
      </c>
      <c r="P62" s="204"/>
      <c r="Q62" s="204"/>
      <c r="R62" s="218"/>
      <c r="S62" s="204"/>
      <c r="T62" s="204"/>
      <c r="U62" s="204"/>
      <c r="V62" s="204"/>
      <c r="W62" s="204"/>
      <c r="X62" s="204"/>
      <c r="Y62" s="204"/>
      <c r="Z62" s="204"/>
      <c r="AA62" s="204"/>
    </row>
    <row r="63" spans="2:27" ht="16.5" thickBot="1" x14ac:dyDescent="0.3">
      <c r="B63" s="190" t="s">
        <v>90</v>
      </c>
      <c r="C63" s="561">
        <v>0</v>
      </c>
      <c r="D63" s="561">
        <v>0</v>
      </c>
      <c r="E63" s="561">
        <v>0</v>
      </c>
      <c r="F63" s="561">
        <v>0</v>
      </c>
      <c r="G63" s="561">
        <v>0</v>
      </c>
      <c r="H63" s="561">
        <v>0</v>
      </c>
      <c r="I63" s="561">
        <v>0</v>
      </c>
      <c r="J63" s="561">
        <v>0</v>
      </c>
      <c r="K63" s="561">
        <v>0</v>
      </c>
      <c r="L63" s="561">
        <v>0</v>
      </c>
      <c r="M63" s="561">
        <v>0</v>
      </c>
      <c r="N63" s="561">
        <v>0</v>
      </c>
      <c r="O63" s="561">
        <v>0</v>
      </c>
      <c r="P63" s="204"/>
      <c r="Q63" s="204"/>
      <c r="R63" s="218"/>
      <c r="S63" s="204"/>
      <c r="T63" s="204"/>
      <c r="U63" s="204"/>
      <c r="V63" s="204"/>
      <c r="W63" s="204"/>
      <c r="X63" s="204"/>
      <c r="Y63" s="204"/>
      <c r="Z63" s="204"/>
      <c r="AA63" s="204"/>
    </row>
    <row r="64" spans="2:27" ht="16.5" thickBot="1" x14ac:dyDescent="0.3">
      <c r="B64" s="190" t="s">
        <v>91</v>
      </c>
      <c r="C64" s="561">
        <v>0</v>
      </c>
      <c r="D64" s="561">
        <v>0</v>
      </c>
      <c r="E64" s="561">
        <v>0</v>
      </c>
      <c r="F64" s="561">
        <v>0</v>
      </c>
      <c r="G64" s="561">
        <v>0</v>
      </c>
      <c r="H64" s="561">
        <v>0</v>
      </c>
      <c r="I64" s="561">
        <v>0</v>
      </c>
      <c r="J64" s="561">
        <v>0</v>
      </c>
      <c r="K64" s="561">
        <v>0</v>
      </c>
      <c r="L64" s="561">
        <v>0</v>
      </c>
      <c r="M64" s="561">
        <v>0</v>
      </c>
      <c r="N64" s="561">
        <v>0</v>
      </c>
      <c r="O64" s="561">
        <v>0</v>
      </c>
      <c r="P64" s="204"/>
      <c r="Q64" s="204"/>
      <c r="R64" s="218"/>
      <c r="S64" s="204"/>
      <c r="T64" s="204"/>
      <c r="U64" s="204"/>
      <c r="V64" s="204"/>
      <c r="W64" s="204"/>
      <c r="X64" s="204"/>
      <c r="Y64" s="204"/>
      <c r="Z64" s="204"/>
      <c r="AA64" s="204"/>
    </row>
    <row r="65" spans="2:27" ht="16.5" thickBot="1" x14ac:dyDescent="0.3">
      <c r="B65" s="190" t="s">
        <v>85</v>
      </c>
      <c r="C65" s="561">
        <v>0</v>
      </c>
      <c r="D65" s="561">
        <v>0</v>
      </c>
      <c r="E65" s="561">
        <v>0</v>
      </c>
      <c r="F65" s="561">
        <v>0</v>
      </c>
      <c r="G65" s="561">
        <v>0</v>
      </c>
      <c r="H65" s="561">
        <v>0</v>
      </c>
      <c r="I65" s="561">
        <v>0</v>
      </c>
      <c r="J65" s="561">
        <v>52216.978401699998</v>
      </c>
      <c r="K65" s="561">
        <v>0</v>
      </c>
      <c r="L65" s="561">
        <v>0</v>
      </c>
      <c r="M65" s="561">
        <v>0</v>
      </c>
      <c r="N65" s="561">
        <v>0</v>
      </c>
      <c r="O65" s="561">
        <v>52216.978401699998</v>
      </c>
      <c r="P65" s="204"/>
      <c r="Q65" s="204"/>
      <c r="R65" s="218"/>
      <c r="S65" s="204"/>
      <c r="T65" s="204"/>
      <c r="U65" s="204"/>
      <c r="V65" s="204"/>
      <c r="W65" s="204"/>
      <c r="X65" s="204"/>
      <c r="Y65" s="204"/>
      <c r="Z65" s="204"/>
      <c r="AA65" s="204"/>
    </row>
    <row r="66" spans="2:27" ht="16.5" thickBot="1" x14ac:dyDescent="0.3">
      <c r="B66" s="190" t="s">
        <v>92</v>
      </c>
      <c r="C66" s="561">
        <v>400.25827466000004</v>
      </c>
      <c r="D66" s="561">
        <v>18.990217380000001</v>
      </c>
      <c r="E66" s="561">
        <v>71.116122329999996</v>
      </c>
      <c r="F66" s="561">
        <v>83.817537150000007</v>
      </c>
      <c r="G66" s="561">
        <v>478.08000181</v>
      </c>
      <c r="H66" s="561">
        <v>3.4349665800000002</v>
      </c>
      <c r="I66" s="561">
        <v>488.64835005999998</v>
      </c>
      <c r="J66" s="561">
        <v>6531.7669114300006</v>
      </c>
      <c r="K66" s="561">
        <v>0</v>
      </c>
      <c r="L66" s="561">
        <v>165.45286743</v>
      </c>
      <c r="M66" s="561">
        <v>0</v>
      </c>
      <c r="N66" s="561">
        <v>0</v>
      </c>
      <c r="O66" s="561">
        <v>8241.9080440400012</v>
      </c>
      <c r="P66" s="204"/>
      <c r="Q66" s="204"/>
      <c r="R66" s="218"/>
      <c r="S66" s="204"/>
      <c r="T66" s="204"/>
      <c r="U66" s="204"/>
      <c r="V66" s="204"/>
      <c r="W66" s="204"/>
      <c r="X66" s="204"/>
      <c r="Y66" s="204"/>
      <c r="Z66" s="204"/>
      <c r="AA66" s="204"/>
    </row>
    <row r="67" spans="2:27" ht="16.5" thickBot="1" x14ac:dyDescent="0.3">
      <c r="B67" s="190" t="s">
        <v>149</v>
      </c>
      <c r="C67" s="561">
        <v>257.05399731</v>
      </c>
      <c r="D67" s="561">
        <v>3.8904921699999999</v>
      </c>
      <c r="E67" s="561">
        <v>16.957892829999999</v>
      </c>
      <c r="F67" s="561">
        <v>17.80232737</v>
      </c>
      <c r="G67" s="561">
        <v>128.42571522</v>
      </c>
      <c r="H67" s="561">
        <v>0.57964931000000008</v>
      </c>
      <c r="I67" s="561">
        <v>201.73430256</v>
      </c>
      <c r="J67" s="561">
        <v>168.31864468999999</v>
      </c>
      <c r="K67" s="561">
        <v>9.9740920000000006</v>
      </c>
      <c r="L67" s="561">
        <v>817.27330720999998</v>
      </c>
      <c r="M67" s="561">
        <v>0</v>
      </c>
      <c r="N67" s="561">
        <v>237.84075691000001</v>
      </c>
      <c r="O67" s="561">
        <v>1859.8511775800002</v>
      </c>
      <c r="P67" s="204"/>
      <c r="Q67" s="204"/>
      <c r="R67" s="218"/>
      <c r="S67" s="204"/>
      <c r="T67" s="204"/>
      <c r="U67" s="204"/>
      <c r="V67" s="204"/>
      <c r="W67" s="204"/>
      <c r="X67" s="204"/>
      <c r="Y67" s="204"/>
      <c r="Z67" s="204"/>
      <c r="AA67" s="204"/>
    </row>
    <row r="68" spans="2:27" ht="16.5" thickBot="1" x14ac:dyDescent="0.3">
      <c r="B68" s="190" t="s">
        <v>94</v>
      </c>
      <c r="C68" s="561">
        <v>0</v>
      </c>
      <c r="D68" s="561">
        <v>0</v>
      </c>
      <c r="E68" s="561">
        <v>0</v>
      </c>
      <c r="F68" s="561">
        <v>0</v>
      </c>
      <c r="G68" s="561">
        <v>0</v>
      </c>
      <c r="H68" s="561">
        <v>0</v>
      </c>
      <c r="I68" s="561">
        <v>0</v>
      </c>
      <c r="J68" s="561">
        <v>0</v>
      </c>
      <c r="K68" s="561">
        <v>2800.1171876200001</v>
      </c>
      <c r="L68" s="561">
        <v>0</v>
      </c>
      <c r="M68" s="561">
        <v>0</v>
      </c>
      <c r="N68" s="561">
        <v>0</v>
      </c>
      <c r="O68" s="561">
        <v>2800.1171876200001</v>
      </c>
      <c r="P68" s="204"/>
      <c r="Q68" s="204"/>
      <c r="R68" s="218"/>
      <c r="S68" s="204"/>
      <c r="T68" s="204"/>
      <c r="U68" s="204"/>
      <c r="V68" s="204"/>
      <c r="W68" s="204"/>
      <c r="X68" s="204"/>
      <c r="Y68" s="204"/>
      <c r="Z68" s="204"/>
      <c r="AA68" s="204"/>
    </row>
    <row r="69" spans="2:27" ht="16.5" thickBot="1" x14ac:dyDescent="0.3">
      <c r="B69" s="190" t="s">
        <v>95</v>
      </c>
      <c r="C69" s="561">
        <v>6.0260410899999997</v>
      </c>
      <c r="D69" s="561">
        <v>0</v>
      </c>
      <c r="E69" s="561">
        <v>3.1700749500000001</v>
      </c>
      <c r="F69" s="561">
        <v>6.5816973299999999</v>
      </c>
      <c r="G69" s="561">
        <v>914.01154215999998</v>
      </c>
      <c r="H69" s="561">
        <v>0</v>
      </c>
      <c r="I69" s="561">
        <v>32.382257729999999</v>
      </c>
      <c r="J69" s="561">
        <v>8.7741855900000001</v>
      </c>
      <c r="K69" s="561">
        <v>369.01723772000003</v>
      </c>
      <c r="L69" s="561">
        <v>111.26171825</v>
      </c>
      <c r="M69" s="561">
        <v>0</v>
      </c>
      <c r="N69" s="561">
        <v>1.47705639</v>
      </c>
      <c r="O69" s="561">
        <v>1452.7915481700004</v>
      </c>
      <c r="P69" s="204"/>
      <c r="Q69" s="204"/>
      <c r="R69" s="218"/>
      <c r="S69" s="204"/>
      <c r="T69" s="204"/>
      <c r="U69" s="204"/>
      <c r="V69" s="204"/>
      <c r="W69" s="204"/>
      <c r="X69" s="204"/>
      <c r="Y69" s="204"/>
      <c r="Z69" s="204"/>
      <c r="AA69" s="204"/>
    </row>
    <row r="70" spans="2:27" ht="16.5" thickBot="1" x14ac:dyDescent="0.3">
      <c r="B70" s="190" t="s">
        <v>189</v>
      </c>
      <c r="C70" s="561">
        <v>0</v>
      </c>
      <c r="D70" s="561">
        <v>0</v>
      </c>
      <c r="E70" s="561">
        <v>0</v>
      </c>
      <c r="F70" s="561">
        <v>0</v>
      </c>
      <c r="G70" s="561">
        <v>0</v>
      </c>
      <c r="H70" s="561">
        <v>0</v>
      </c>
      <c r="I70" s="561">
        <v>0</v>
      </c>
      <c r="J70" s="561">
        <v>0</v>
      </c>
      <c r="K70" s="561">
        <v>0</v>
      </c>
      <c r="L70" s="561">
        <v>0</v>
      </c>
      <c r="M70" s="561">
        <v>0</v>
      </c>
      <c r="N70" s="561">
        <v>0</v>
      </c>
      <c r="O70" s="561">
        <v>0</v>
      </c>
      <c r="P70" s="204"/>
      <c r="Q70" s="204"/>
      <c r="R70" s="218"/>
      <c r="S70" s="204"/>
      <c r="T70" s="204"/>
      <c r="U70" s="204"/>
      <c r="V70" s="204"/>
      <c r="W70" s="204"/>
      <c r="X70" s="204"/>
      <c r="Y70" s="204"/>
      <c r="Z70" s="204"/>
      <c r="AA70" s="204"/>
    </row>
    <row r="71" spans="2:27" ht="16.5" thickBot="1" x14ac:dyDescent="0.3">
      <c r="B71" s="190" t="s">
        <v>150</v>
      </c>
      <c r="C71" s="561">
        <v>0</v>
      </c>
      <c r="D71" s="561">
        <v>0</v>
      </c>
      <c r="E71" s="561">
        <v>0</v>
      </c>
      <c r="F71" s="561">
        <v>0</v>
      </c>
      <c r="G71" s="561">
        <v>0</v>
      </c>
      <c r="H71" s="561">
        <v>0</v>
      </c>
      <c r="I71" s="561">
        <v>0</v>
      </c>
      <c r="J71" s="561">
        <v>0</v>
      </c>
      <c r="K71" s="561">
        <v>0</v>
      </c>
      <c r="L71" s="561">
        <v>0</v>
      </c>
      <c r="M71" s="561">
        <v>0</v>
      </c>
      <c r="N71" s="561">
        <v>0</v>
      </c>
      <c r="O71" s="561">
        <v>0</v>
      </c>
      <c r="P71" s="204"/>
      <c r="Q71" s="204"/>
      <c r="R71" s="218"/>
      <c r="S71" s="204"/>
      <c r="T71" s="204"/>
      <c r="U71" s="204"/>
      <c r="V71" s="204"/>
      <c r="W71" s="204"/>
      <c r="X71" s="204"/>
      <c r="Y71" s="204"/>
      <c r="Z71" s="204"/>
      <c r="AA71" s="204"/>
    </row>
    <row r="72" spans="2:27" ht="25.5" thickBot="1" x14ac:dyDescent="0.3">
      <c r="B72" s="196" t="s">
        <v>208</v>
      </c>
      <c r="C72" s="561">
        <v>0</v>
      </c>
      <c r="D72" s="561">
        <v>0</v>
      </c>
      <c r="E72" s="561">
        <v>0</v>
      </c>
      <c r="F72" s="561">
        <v>0</v>
      </c>
      <c r="G72" s="561">
        <v>0</v>
      </c>
      <c r="H72" s="561">
        <v>0</v>
      </c>
      <c r="I72" s="561">
        <v>0</v>
      </c>
      <c r="J72" s="561">
        <v>0</v>
      </c>
      <c r="K72" s="561">
        <v>0</v>
      </c>
      <c r="L72" s="561">
        <v>0</v>
      </c>
      <c r="M72" s="561">
        <v>0</v>
      </c>
      <c r="N72" s="561">
        <v>0</v>
      </c>
      <c r="O72" s="561">
        <v>0</v>
      </c>
      <c r="P72" s="204"/>
      <c r="Q72" s="204"/>
      <c r="R72" s="218"/>
      <c r="S72" s="204"/>
      <c r="T72" s="204"/>
      <c r="U72" s="204"/>
      <c r="V72" s="204"/>
      <c r="W72" s="204"/>
      <c r="X72" s="204"/>
      <c r="Y72" s="204"/>
      <c r="Z72" s="204"/>
      <c r="AA72" s="204"/>
    </row>
    <row r="73" spans="2:27" ht="16.5" thickBot="1" x14ac:dyDescent="0.3">
      <c r="B73" s="190" t="s">
        <v>209</v>
      </c>
      <c r="C73" s="561">
        <v>0</v>
      </c>
      <c r="D73" s="561">
        <v>0</v>
      </c>
      <c r="E73" s="561">
        <v>0</v>
      </c>
      <c r="F73" s="561">
        <v>0</v>
      </c>
      <c r="G73" s="561">
        <v>0</v>
      </c>
      <c r="H73" s="561">
        <v>0</v>
      </c>
      <c r="I73" s="561">
        <v>0</v>
      </c>
      <c r="J73" s="561">
        <v>0</v>
      </c>
      <c r="K73" s="561">
        <v>0</v>
      </c>
      <c r="L73" s="561">
        <v>0</v>
      </c>
      <c r="M73" s="561">
        <v>0</v>
      </c>
      <c r="N73" s="561">
        <v>0</v>
      </c>
      <c r="O73" s="561">
        <v>0</v>
      </c>
      <c r="P73" s="204"/>
      <c r="Q73" s="204"/>
      <c r="R73" s="218"/>
      <c r="S73" s="204"/>
      <c r="T73" s="204"/>
      <c r="U73" s="204"/>
      <c r="V73" s="204"/>
      <c r="W73" s="204"/>
      <c r="X73" s="204"/>
      <c r="Y73" s="204"/>
      <c r="Z73" s="204"/>
      <c r="AA73" s="204"/>
    </row>
    <row r="74" spans="2:27" ht="16.5" thickBot="1" x14ac:dyDescent="0.3">
      <c r="B74" s="190" t="s">
        <v>151</v>
      </c>
      <c r="C74" s="561">
        <v>0</v>
      </c>
      <c r="D74" s="561">
        <v>0</v>
      </c>
      <c r="E74" s="561">
        <v>0</v>
      </c>
      <c r="F74" s="561">
        <v>0</v>
      </c>
      <c r="G74" s="561">
        <v>0</v>
      </c>
      <c r="H74" s="561">
        <v>0</v>
      </c>
      <c r="I74" s="561">
        <v>0</v>
      </c>
      <c r="J74" s="561">
        <v>0</v>
      </c>
      <c r="K74" s="561">
        <v>0</v>
      </c>
      <c r="L74" s="561">
        <v>0</v>
      </c>
      <c r="M74" s="561">
        <v>0</v>
      </c>
      <c r="N74" s="561">
        <v>0</v>
      </c>
      <c r="O74" s="561">
        <v>0</v>
      </c>
      <c r="P74" s="204"/>
      <c r="Q74" s="204"/>
      <c r="R74" s="218"/>
      <c r="S74" s="204"/>
      <c r="T74" s="204"/>
      <c r="U74" s="204"/>
      <c r="V74" s="204"/>
      <c r="W74" s="204"/>
      <c r="X74" s="204"/>
      <c r="Y74" s="204"/>
      <c r="Z74" s="204"/>
      <c r="AA74" s="204"/>
    </row>
    <row r="75" spans="2:27" x14ac:dyDescent="0.25">
      <c r="B75" s="185" t="s">
        <v>210</v>
      </c>
      <c r="C75" s="562"/>
      <c r="D75" s="562"/>
      <c r="E75" s="562"/>
      <c r="F75" s="562"/>
      <c r="G75" s="562"/>
      <c r="H75" s="562"/>
      <c r="I75" s="562"/>
      <c r="J75" s="562"/>
      <c r="K75" s="562"/>
      <c r="L75" s="562"/>
      <c r="M75" s="562"/>
      <c r="N75" s="562"/>
      <c r="O75" s="563">
        <v>685.40276010000014</v>
      </c>
      <c r="P75" s="204"/>
      <c r="Q75" s="204"/>
      <c r="R75" s="218"/>
      <c r="S75" s="204"/>
      <c r="T75" s="204"/>
      <c r="U75" s="204"/>
      <c r="V75" s="204"/>
      <c r="W75" s="204"/>
      <c r="X75" s="204"/>
      <c r="Y75" s="204"/>
      <c r="Z75" s="204"/>
      <c r="AA75" s="204"/>
    </row>
    <row r="76" spans="2:27" ht="16.5" thickBot="1" x14ac:dyDescent="0.3">
      <c r="B76" s="195" t="s">
        <v>211</v>
      </c>
      <c r="C76" s="565">
        <v>663.33831306000002</v>
      </c>
      <c r="D76" s="565">
        <v>22.880709549999999</v>
      </c>
      <c r="E76" s="565">
        <v>91.244090109999988</v>
      </c>
      <c r="F76" s="565">
        <v>108.20156185</v>
      </c>
      <c r="G76" s="565">
        <v>1520.51725919</v>
      </c>
      <c r="H76" s="565">
        <v>4.01461589</v>
      </c>
      <c r="I76" s="565">
        <v>722.76491035000004</v>
      </c>
      <c r="J76" s="565">
        <v>59131.480461520005</v>
      </c>
      <c r="K76" s="565">
        <v>3179.1085173400002</v>
      </c>
      <c r="L76" s="565">
        <v>1093.98789289</v>
      </c>
      <c r="M76" s="565">
        <v>0</v>
      </c>
      <c r="N76" s="565">
        <v>239.31781330000001</v>
      </c>
      <c r="O76" s="565">
        <v>67462.691437319998</v>
      </c>
      <c r="P76" s="204"/>
      <c r="Q76" s="204"/>
      <c r="R76" s="218"/>
      <c r="S76" s="204"/>
      <c r="T76" s="204"/>
      <c r="U76" s="204"/>
      <c r="V76" s="204"/>
      <c r="W76" s="204"/>
      <c r="X76" s="204"/>
      <c r="Y76" s="204"/>
      <c r="Z76" s="204"/>
      <c r="AA76" s="204"/>
    </row>
    <row r="77" spans="2:27" ht="17.25" thickTop="1" thickBot="1" x14ac:dyDescent="0.3">
      <c r="B77" s="197" t="s">
        <v>66</v>
      </c>
      <c r="C77" s="569">
        <v>724.89985989000002</v>
      </c>
      <c r="D77" s="569">
        <v>186.11142547</v>
      </c>
      <c r="E77" s="569">
        <v>482.79909529000003</v>
      </c>
      <c r="F77" s="569">
        <v>1097.7926005500001</v>
      </c>
      <c r="G77" s="569">
        <v>3079.2548478400004</v>
      </c>
      <c r="H77" s="569">
        <v>85.258481450000005</v>
      </c>
      <c r="I77" s="569">
        <v>4898.4253294800001</v>
      </c>
      <c r="J77" s="569">
        <v>60932.749830240005</v>
      </c>
      <c r="K77" s="569">
        <v>263812.50853016996</v>
      </c>
      <c r="L77" s="570">
        <v>25400.59814763</v>
      </c>
      <c r="M77" s="570">
        <v>0</v>
      </c>
      <c r="N77" s="570">
        <v>239.31781330000001</v>
      </c>
      <c r="O77" s="570">
        <v>364902.29330356006</v>
      </c>
      <c r="P77" s="204"/>
      <c r="Q77" s="204"/>
      <c r="R77" s="218"/>
      <c r="S77" s="204"/>
      <c r="T77" s="204"/>
      <c r="U77" s="204"/>
      <c r="V77" s="204"/>
      <c r="W77" s="204"/>
      <c r="X77" s="204"/>
      <c r="Y77" s="204"/>
      <c r="Z77" s="204"/>
      <c r="AA77" s="204"/>
    </row>
    <row r="78" spans="2:27" ht="16.5" thickTop="1" x14ac:dyDescent="0.25">
      <c r="B78" s="217"/>
      <c r="C78" s="217"/>
      <c r="D78" s="217"/>
      <c r="E78" s="217"/>
      <c r="F78" s="217"/>
      <c r="G78" s="217"/>
      <c r="H78" s="217"/>
      <c r="I78" s="217"/>
      <c r="J78" s="217"/>
      <c r="K78" s="217"/>
      <c r="L78" s="217"/>
      <c r="M78" s="217"/>
      <c r="N78" s="217"/>
      <c r="O78" s="217"/>
      <c r="P78" s="204"/>
      <c r="Q78" s="204"/>
      <c r="R78" s="204"/>
      <c r="S78" s="204"/>
      <c r="T78" s="204"/>
      <c r="U78" s="204"/>
      <c r="V78" s="204"/>
      <c r="W78" s="204"/>
      <c r="X78" s="204"/>
      <c r="Y78" s="204"/>
      <c r="Z78" s="204"/>
      <c r="AA78" s="204"/>
    </row>
    <row r="79" spans="2:27" s="151" customFormat="1" x14ac:dyDescent="0.25">
      <c r="B79" s="204"/>
      <c r="C79" s="216"/>
      <c r="D79" s="216"/>
      <c r="E79" s="216"/>
      <c r="F79" s="216"/>
      <c r="G79" s="216"/>
      <c r="H79" s="204"/>
      <c r="I79" s="204"/>
      <c r="J79" s="204"/>
      <c r="K79" s="204"/>
      <c r="L79" s="204"/>
      <c r="M79" s="204"/>
      <c r="N79" s="204"/>
      <c r="O79" s="204"/>
      <c r="P79" s="204"/>
      <c r="Q79" s="204"/>
      <c r="R79" s="204"/>
      <c r="S79" s="204"/>
      <c r="T79" s="204"/>
      <c r="U79" s="204"/>
      <c r="V79" s="204"/>
      <c r="W79" s="204"/>
      <c r="X79" s="204"/>
      <c r="Y79" s="204"/>
      <c r="Z79" s="204"/>
      <c r="AA79" s="204"/>
    </row>
    <row r="80" spans="2:27" s="151" customFormat="1" x14ac:dyDescent="0.25">
      <c r="B80" s="204"/>
      <c r="C80" s="216"/>
      <c r="D80" s="216"/>
      <c r="E80" s="216"/>
      <c r="F80" s="216"/>
      <c r="G80" s="216"/>
      <c r="H80" s="204"/>
      <c r="I80" s="204"/>
      <c r="J80" s="204"/>
      <c r="K80" s="204"/>
      <c r="L80" s="204"/>
      <c r="M80" s="204"/>
      <c r="N80" s="204"/>
      <c r="O80" s="204"/>
      <c r="P80" s="204"/>
      <c r="Q80" s="204"/>
      <c r="R80" s="204"/>
      <c r="S80" s="204"/>
      <c r="T80" s="204"/>
      <c r="U80" s="204"/>
      <c r="V80" s="204"/>
      <c r="W80" s="204"/>
      <c r="X80" s="204"/>
      <c r="Y80" s="204"/>
      <c r="Z80" s="204"/>
      <c r="AA80" s="204"/>
    </row>
    <row r="81" spans="2:27" s="151" customFormat="1" x14ac:dyDescent="0.25">
      <c r="B81" s="204"/>
      <c r="C81" s="216"/>
      <c r="D81" s="216"/>
      <c r="E81" s="216"/>
      <c r="F81" s="216"/>
      <c r="G81" s="216"/>
      <c r="H81" s="204"/>
      <c r="I81" s="204"/>
      <c r="J81" s="204"/>
      <c r="K81" s="204"/>
      <c r="L81" s="204"/>
      <c r="M81" s="204"/>
      <c r="N81" s="204"/>
      <c r="O81" s="204"/>
      <c r="P81" s="204"/>
      <c r="Q81" s="204"/>
      <c r="R81" s="204"/>
      <c r="S81" s="204"/>
      <c r="T81" s="204"/>
      <c r="U81" s="204"/>
      <c r="V81" s="204"/>
      <c r="W81" s="204"/>
      <c r="X81" s="204"/>
      <c r="Y81" s="204"/>
      <c r="Z81" s="204"/>
      <c r="AA81" s="204"/>
    </row>
    <row r="82" spans="2:27" s="151" customFormat="1" x14ac:dyDescent="0.25">
      <c r="B82" s="204"/>
      <c r="C82" s="216"/>
      <c r="D82" s="216"/>
      <c r="E82" s="216"/>
      <c r="F82" s="216"/>
      <c r="G82" s="216"/>
      <c r="H82" s="204"/>
      <c r="I82" s="204"/>
      <c r="J82" s="204"/>
      <c r="K82" s="204"/>
      <c r="L82" s="204"/>
      <c r="M82" s="204"/>
      <c r="N82" s="204"/>
      <c r="O82" s="204"/>
      <c r="P82" s="204"/>
      <c r="Q82" s="204"/>
      <c r="R82" s="204"/>
      <c r="S82" s="204"/>
      <c r="T82" s="204"/>
      <c r="U82" s="204"/>
      <c r="V82" s="204"/>
      <c r="W82" s="204"/>
      <c r="X82" s="204"/>
      <c r="Y82" s="204"/>
      <c r="Z82" s="204"/>
      <c r="AA82" s="204"/>
    </row>
    <row r="83" spans="2:27" s="151" customFormat="1" x14ac:dyDescent="0.25">
      <c r="B83" s="204"/>
      <c r="C83" s="216"/>
      <c r="D83" s="216"/>
      <c r="E83" s="216"/>
      <c r="F83" s="216"/>
      <c r="G83" s="216"/>
      <c r="H83" s="204"/>
      <c r="I83" s="204"/>
      <c r="J83" s="204"/>
      <c r="K83" s="204"/>
      <c r="L83" s="204"/>
      <c r="M83" s="204"/>
      <c r="N83" s="204"/>
      <c r="O83" s="204"/>
      <c r="P83" s="204"/>
      <c r="Q83" s="204"/>
      <c r="R83" s="204"/>
      <c r="S83" s="204"/>
      <c r="T83" s="204"/>
      <c r="U83" s="204"/>
      <c r="V83" s="204"/>
      <c r="W83" s="204"/>
      <c r="X83" s="204"/>
      <c r="Y83" s="204"/>
      <c r="Z83" s="204"/>
      <c r="AA83" s="204"/>
    </row>
    <row r="84" spans="2:27" s="151" customFormat="1" x14ac:dyDescent="0.25">
      <c r="B84" s="204"/>
      <c r="C84" s="216"/>
      <c r="D84" s="216"/>
      <c r="E84" s="216"/>
      <c r="F84" s="216"/>
      <c r="G84" s="216"/>
      <c r="H84" s="204"/>
      <c r="I84" s="204"/>
      <c r="J84" s="204"/>
      <c r="K84" s="204"/>
      <c r="L84" s="204"/>
      <c r="M84" s="204"/>
      <c r="N84" s="204"/>
      <c r="O84" s="204"/>
      <c r="P84" s="204"/>
      <c r="Q84" s="204"/>
      <c r="R84" s="204"/>
      <c r="S84" s="204"/>
      <c r="T84" s="204"/>
      <c r="U84" s="204"/>
      <c r="V84" s="204"/>
      <c r="W84" s="204"/>
      <c r="X84" s="204"/>
      <c r="Y84" s="204"/>
      <c r="Z84" s="204"/>
      <c r="AA84" s="204"/>
    </row>
    <row r="85" spans="2:27" s="151" customFormat="1" x14ac:dyDescent="0.25">
      <c r="B85" s="204"/>
      <c r="C85" s="216"/>
      <c r="D85" s="216"/>
      <c r="E85" s="216"/>
      <c r="F85" s="216"/>
      <c r="G85" s="216"/>
      <c r="H85" s="204"/>
      <c r="I85" s="204"/>
      <c r="J85" s="204"/>
      <c r="K85" s="204"/>
      <c r="L85" s="204"/>
      <c r="M85" s="204"/>
      <c r="N85" s="204"/>
      <c r="O85" s="204"/>
      <c r="P85" s="204"/>
      <c r="Q85" s="204"/>
      <c r="R85" s="204"/>
      <c r="S85" s="204"/>
      <c r="T85" s="204"/>
      <c r="U85" s="204"/>
      <c r="V85" s="204"/>
      <c r="W85" s="204"/>
      <c r="X85" s="204"/>
      <c r="Y85" s="204"/>
      <c r="Z85" s="204"/>
      <c r="AA85" s="204"/>
    </row>
    <row r="86" spans="2:27" s="151" customFormat="1" x14ac:dyDescent="0.25">
      <c r="B86" s="204"/>
      <c r="C86" s="216"/>
      <c r="D86" s="216"/>
      <c r="E86" s="216"/>
      <c r="F86" s="216"/>
      <c r="G86" s="216"/>
      <c r="H86" s="204"/>
      <c r="I86" s="204"/>
      <c r="J86" s="204"/>
      <c r="K86" s="204"/>
      <c r="L86" s="204"/>
      <c r="M86" s="204"/>
      <c r="N86" s="204"/>
      <c r="O86" s="204"/>
      <c r="P86" s="204"/>
      <c r="Q86" s="204"/>
      <c r="R86" s="204"/>
      <c r="S86" s="204"/>
      <c r="T86" s="204"/>
      <c r="U86" s="204"/>
      <c r="V86" s="204"/>
      <c r="W86" s="204"/>
      <c r="X86" s="204"/>
      <c r="Y86" s="204"/>
      <c r="Z86" s="204"/>
      <c r="AA86" s="204"/>
    </row>
    <row r="87" spans="2:27" s="151" customFormat="1" x14ac:dyDescent="0.25">
      <c r="B87" s="204"/>
      <c r="C87" s="216"/>
      <c r="D87" s="216"/>
      <c r="E87" s="216"/>
      <c r="F87" s="216"/>
      <c r="G87" s="216"/>
      <c r="H87" s="204"/>
      <c r="I87" s="204"/>
      <c r="J87" s="204"/>
      <c r="K87" s="204"/>
      <c r="L87" s="204"/>
      <c r="M87" s="204"/>
      <c r="N87" s="204"/>
      <c r="O87" s="204"/>
      <c r="P87" s="204"/>
      <c r="Q87" s="204"/>
      <c r="R87" s="204"/>
      <c r="S87" s="204"/>
      <c r="T87" s="204"/>
      <c r="U87" s="204"/>
      <c r="V87" s="204"/>
      <c r="W87" s="204"/>
      <c r="X87" s="204"/>
      <c r="Y87" s="204"/>
      <c r="Z87" s="204"/>
      <c r="AA87" s="204"/>
    </row>
    <row r="88" spans="2:27" s="151" customFormat="1" x14ac:dyDescent="0.25">
      <c r="B88" s="204"/>
      <c r="C88" s="216"/>
      <c r="D88" s="216"/>
      <c r="E88" s="216"/>
      <c r="F88" s="216"/>
      <c r="G88" s="216"/>
      <c r="H88" s="204"/>
      <c r="I88" s="204"/>
      <c r="J88" s="204"/>
      <c r="K88" s="204"/>
      <c r="L88" s="204"/>
      <c r="M88" s="204"/>
      <c r="N88" s="204"/>
      <c r="O88" s="204"/>
      <c r="P88" s="204"/>
      <c r="Q88" s="204"/>
      <c r="R88" s="204"/>
      <c r="S88" s="204"/>
      <c r="T88" s="204"/>
      <c r="U88" s="204"/>
      <c r="V88" s="204"/>
      <c r="W88" s="204"/>
      <c r="X88" s="204"/>
      <c r="Y88" s="204"/>
      <c r="Z88" s="204"/>
      <c r="AA88" s="204"/>
    </row>
    <row r="89" spans="2:27" s="151" customFormat="1" x14ac:dyDescent="0.25">
      <c r="B89" s="204"/>
      <c r="C89" s="216"/>
      <c r="D89" s="216"/>
      <c r="E89" s="216"/>
      <c r="F89" s="216"/>
      <c r="G89" s="216"/>
      <c r="H89" s="204"/>
      <c r="I89" s="204"/>
      <c r="J89" s="204"/>
      <c r="K89" s="204"/>
      <c r="L89" s="204"/>
      <c r="M89" s="204"/>
      <c r="N89" s="204"/>
      <c r="O89" s="204"/>
      <c r="P89" s="204"/>
      <c r="Q89" s="204"/>
      <c r="R89" s="204"/>
      <c r="S89" s="204"/>
      <c r="T89" s="204"/>
      <c r="U89" s="204"/>
      <c r="V89" s="204"/>
      <c r="W89" s="204"/>
      <c r="X89" s="204"/>
      <c r="Y89" s="204"/>
      <c r="Z89" s="204"/>
      <c r="AA89" s="204"/>
    </row>
    <row r="90" spans="2:27" s="151" customFormat="1" x14ac:dyDescent="0.25">
      <c r="B90" s="204"/>
      <c r="C90" s="216"/>
      <c r="D90" s="216"/>
      <c r="E90" s="216"/>
      <c r="F90" s="216"/>
      <c r="G90" s="216"/>
      <c r="H90" s="204"/>
      <c r="I90" s="204"/>
      <c r="J90" s="204"/>
      <c r="K90" s="204"/>
      <c r="L90" s="204"/>
      <c r="M90" s="204"/>
      <c r="N90" s="204"/>
      <c r="O90" s="204"/>
      <c r="P90" s="204"/>
      <c r="Q90" s="204"/>
      <c r="R90" s="204"/>
      <c r="S90" s="204"/>
      <c r="T90" s="204"/>
      <c r="U90" s="204"/>
      <c r="V90" s="204"/>
      <c r="W90" s="204"/>
      <c r="X90" s="204"/>
      <c r="Y90" s="204"/>
      <c r="Z90" s="204"/>
      <c r="AA90" s="204"/>
    </row>
    <row r="91" spans="2:27" s="151" customFormat="1" x14ac:dyDescent="0.25">
      <c r="B91" s="204"/>
      <c r="C91" s="216"/>
      <c r="D91" s="216"/>
      <c r="E91" s="216"/>
      <c r="F91" s="216"/>
      <c r="G91" s="216"/>
      <c r="H91" s="204"/>
      <c r="I91" s="204"/>
      <c r="J91" s="204"/>
      <c r="K91" s="204"/>
      <c r="L91" s="204"/>
      <c r="M91" s="204"/>
      <c r="N91" s="204"/>
      <c r="O91" s="204"/>
      <c r="P91" s="204"/>
      <c r="Q91" s="204"/>
      <c r="R91" s="204"/>
      <c r="S91" s="204"/>
      <c r="T91" s="204"/>
      <c r="U91" s="204"/>
      <c r="V91" s="204"/>
      <c r="W91" s="204"/>
      <c r="X91" s="204"/>
      <c r="Y91" s="204"/>
      <c r="Z91" s="204"/>
      <c r="AA91" s="204"/>
    </row>
    <row r="92" spans="2:27" s="151" customFormat="1" x14ac:dyDescent="0.25">
      <c r="B92" s="204"/>
      <c r="C92" s="216"/>
      <c r="D92" s="216"/>
      <c r="E92" s="216"/>
      <c r="F92" s="216"/>
      <c r="G92" s="216"/>
      <c r="H92" s="204"/>
      <c r="I92" s="204"/>
      <c r="J92" s="204"/>
      <c r="K92" s="204"/>
      <c r="L92" s="204"/>
      <c r="M92" s="204"/>
      <c r="N92" s="204"/>
      <c r="O92" s="204"/>
      <c r="P92" s="204"/>
      <c r="Q92" s="204"/>
      <c r="R92" s="204"/>
      <c r="S92" s="204"/>
      <c r="T92" s="204"/>
      <c r="U92" s="204"/>
      <c r="V92" s="204"/>
      <c r="W92" s="204"/>
      <c r="X92" s="204"/>
      <c r="Y92" s="204"/>
      <c r="Z92" s="204"/>
      <c r="AA92" s="204"/>
    </row>
    <row r="93" spans="2:27" s="151" customFormat="1" x14ac:dyDescent="0.25">
      <c r="B93" s="204"/>
      <c r="C93" s="216"/>
      <c r="D93" s="216"/>
      <c r="E93" s="216"/>
      <c r="F93" s="216"/>
      <c r="G93" s="216"/>
      <c r="H93" s="204"/>
      <c r="I93" s="204"/>
      <c r="J93" s="204"/>
      <c r="K93" s="204"/>
      <c r="L93" s="204"/>
      <c r="M93" s="204"/>
      <c r="N93" s="204"/>
      <c r="O93" s="204"/>
      <c r="P93" s="204"/>
      <c r="Q93" s="204"/>
      <c r="R93" s="204"/>
      <c r="S93" s="204"/>
      <c r="T93" s="204"/>
      <c r="U93" s="204"/>
      <c r="V93" s="204"/>
      <c r="W93" s="204"/>
      <c r="X93" s="204"/>
      <c r="Y93" s="204"/>
      <c r="Z93" s="204"/>
      <c r="AA93" s="204"/>
    </row>
    <row r="94" spans="2:27" s="151" customFormat="1" x14ac:dyDescent="0.25">
      <c r="C94" s="152"/>
      <c r="D94" s="152"/>
      <c r="E94" s="152"/>
      <c r="F94" s="152"/>
      <c r="G94" s="152"/>
    </row>
    <row r="95" spans="2:27" s="151" customFormat="1" x14ac:dyDescent="0.25">
      <c r="C95" s="152"/>
      <c r="D95" s="152"/>
      <c r="E95" s="152"/>
      <c r="F95" s="152"/>
      <c r="G95" s="152"/>
    </row>
    <row r="96" spans="2:27" s="151" customFormat="1" x14ac:dyDescent="0.25">
      <c r="C96" s="152"/>
      <c r="D96" s="152"/>
      <c r="E96" s="152"/>
      <c r="F96" s="152"/>
      <c r="G96" s="152"/>
    </row>
    <row r="97" spans="3:7" s="151" customFormat="1" x14ac:dyDescent="0.25">
      <c r="C97" s="152"/>
      <c r="D97" s="152"/>
      <c r="E97" s="152"/>
      <c r="F97" s="152"/>
      <c r="G97" s="152"/>
    </row>
    <row r="98" spans="3:7" s="151" customFormat="1" x14ac:dyDescent="0.25">
      <c r="C98" s="152"/>
      <c r="D98" s="152"/>
      <c r="E98" s="152"/>
      <c r="F98" s="152"/>
      <c r="G98" s="152"/>
    </row>
    <row r="99" spans="3:7" s="151" customFormat="1" x14ac:dyDescent="0.25">
      <c r="C99" s="152"/>
      <c r="D99" s="152"/>
      <c r="E99" s="152"/>
      <c r="F99" s="152"/>
      <c r="G99" s="152"/>
    </row>
    <row r="100" spans="3:7" s="151" customFormat="1" x14ac:dyDescent="0.25">
      <c r="C100" s="152"/>
      <c r="D100" s="152"/>
      <c r="E100" s="152"/>
      <c r="F100" s="152"/>
      <c r="G100" s="152"/>
    </row>
    <row r="101" spans="3:7" s="151" customFormat="1" x14ac:dyDescent="0.25">
      <c r="C101" s="152"/>
      <c r="D101" s="152"/>
      <c r="E101" s="152"/>
      <c r="F101" s="152"/>
      <c r="G101" s="152"/>
    </row>
    <row r="102" spans="3:7" s="151" customFormat="1" x14ac:dyDescent="0.25">
      <c r="C102" s="152"/>
      <c r="D102" s="152"/>
      <c r="E102" s="152"/>
      <c r="F102" s="152"/>
      <c r="G102" s="152"/>
    </row>
    <row r="103" spans="3:7" s="151" customFormat="1" x14ac:dyDescent="0.25">
      <c r="C103" s="152"/>
      <c r="D103" s="152"/>
      <c r="E103" s="152"/>
      <c r="F103" s="152"/>
      <c r="G103" s="152"/>
    </row>
    <row r="104" spans="3:7" s="151" customFormat="1" x14ac:dyDescent="0.25">
      <c r="C104" s="152"/>
      <c r="D104" s="152"/>
      <c r="E104" s="152"/>
      <c r="F104" s="152"/>
      <c r="G104" s="152"/>
    </row>
    <row r="105" spans="3:7" s="151" customFormat="1" x14ac:dyDescent="0.25">
      <c r="C105" s="152"/>
      <c r="D105" s="152"/>
      <c r="E105" s="152"/>
      <c r="F105" s="152"/>
      <c r="G105" s="152"/>
    </row>
    <row r="106" spans="3:7" s="151" customFormat="1" x14ac:dyDescent="0.25">
      <c r="C106" s="152"/>
      <c r="D106" s="152"/>
      <c r="E106" s="152"/>
      <c r="F106" s="152"/>
      <c r="G106" s="152"/>
    </row>
    <row r="107" spans="3:7" s="151" customFormat="1" x14ac:dyDescent="0.25">
      <c r="C107" s="152"/>
      <c r="D107" s="152"/>
      <c r="E107" s="152"/>
      <c r="F107" s="152"/>
      <c r="G107" s="152"/>
    </row>
    <row r="108" spans="3:7" s="151" customFormat="1" x14ac:dyDescent="0.25">
      <c r="C108" s="152"/>
      <c r="D108" s="152"/>
      <c r="E108" s="152"/>
      <c r="F108" s="152"/>
      <c r="G108" s="152"/>
    </row>
    <row r="109" spans="3:7" s="151" customFormat="1" x14ac:dyDescent="0.25">
      <c r="C109" s="152"/>
      <c r="D109" s="152"/>
      <c r="E109" s="152"/>
      <c r="F109" s="152"/>
      <c r="G109" s="152"/>
    </row>
    <row r="110" spans="3:7" s="151" customFormat="1" x14ac:dyDescent="0.25">
      <c r="C110" s="152"/>
      <c r="D110" s="152"/>
      <c r="E110" s="152"/>
      <c r="F110" s="152"/>
      <c r="G110" s="152"/>
    </row>
    <row r="111" spans="3:7" s="151" customFormat="1" x14ac:dyDescent="0.25">
      <c r="C111" s="152"/>
      <c r="D111" s="152"/>
      <c r="E111" s="152"/>
      <c r="F111" s="152"/>
      <c r="G111" s="152"/>
    </row>
    <row r="112" spans="3:7" s="151" customFormat="1" x14ac:dyDescent="0.25">
      <c r="C112" s="152"/>
      <c r="D112" s="152"/>
      <c r="E112" s="152"/>
      <c r="F112" s="152"/>
      <c r="G112" s="152"/>
    </row>
    <row r="113" spans="3:7" s="151" customFormat="1" x14ac:dyDescent="0.25">
      <c r="C113" s="152"/>
      <c r="D113" s="152"/>
      <c r="E113" s="152"/>
      <c r="F113" s="152"/>
      <c r="G113" s="152"/>
    </row>
    <row r="114" spans="3:7" s="151" customFormat="1" x14ac:dyDescent="0.25">
      <c r="C114" s="152"/>
      <c r="D114" s="152"/>
      <c r="E114" s="152"/>
      <c r="F114" s="152"/>
      <c r="G114" s="152"/>
    </row>
    <row r="115" spans="3:7" s="151" customFormat="1" x14ac:dyDescent="0.25">
      <c r="C115" s="152"/>
      <c r="D115" s="152"/>
      <c r="E115" s="152"/>
      <c r="F115" s="152"/>
      <c r="G115" s="152"/>
    </row>
    <row r="116" spans="3:7" s="151" customFormat="1" x14ac:dyDescent="0.25">
      <c r="C116" s="152"/>
      <c r="D116" s="152"/>
      <c r="E116" s="152"/>
      <c r="F116" s="152"/>
      <c r="G116" s="152"/>
    </row>
    <row r="117" spans="3:7" s="151" customFormat="1" x14ac:dyDescent="0.25">
      <c r="C117" s="152"/>
      <c r="D117" s="152"/>
      <c r="E117" s="152"/>
      <c r="F117" s="152"/>
      <c r="G117" s="152"/>
    </row>
    <row r="118" spans="3:7" s="151" customFormat="1" x14ac:dyDescent="0.25">
      <c r="C118" s="152"/>
      <c r="D118" s="152"/>
      <c r="E118" s="152"/>
      <c r="F118" s="152"/>
      <c r="G118" s="152"/>
    </row>
    <row r="119" spans="3:7" s="151" customFormat="1" x14ac:dyDescent="0.25">
      <c r="C119" s="152"/>
      <c r="D119" s="152"/>
      <c r="E119" s="152"/>
      <c r="F119" s="152"/>
      <c r="G119" s="152"/>
    </row>
    <row r="120" spans="3:7" s="151" customFormat="1" x14ac:dyDescent="0.25">
      <c r="C120" s="152"/>
      <c r="D120" s="152"/>
      <c r="E120" s="152"/>
      <c r="F120" s="152"/>
      <c r="G120" s="152"/>
    </row>
    <row r="121" spans="3:7" s="151" customFormat="1" x14ac:dyDescent="0.25">
      <c r="C121" s="152"/>
      <c r="D121" s="152"/>
      <c r="E121" s="152"/>
      <c r="F121" s="152"/>
      <c r="G121" s="152"/>
    </row>
    <row r="122" spans="3:7" s="151" customFormat="1" x14ac:dyDescent="0.25">
      <c r="C122" s="152"/>
      <c r="D122" s="152"/>
      <c r="E122" s="152"/>
      <c r="F122" s="152"/>
      <c r="G122" s="152"/>
    </row>
    <row r="123" spans="3:7" s="151" customFormat="1" x14ac:dyDescent="0.25">
      <c r="C123" s="152"/>
      <c r="D123" s="152"/>
      <c r="E123" s="152"/>
      <c r="F123" s="152"/>
      <c r="G123" s="152"/>
    </row>
    <row r="124" spans="3:7" s="151" customFormat="1" x14ac:dyDescent="0.25">
      <c r="C124" s="152"/>
      <c r="D124" s="152"/>
      <c r="E124" s="152"/>
      <c r="F124" s="152"/>
      <c r="G124" s="152"/>
    </row>
    <row r="125" spans="3:7" s="151" customFormat="1" x14ac:dyDescent="0.25">
      <c r="C125" s="152"/>
      <c r="D125" s="152"/>
      <c r="E125" s="152"/>
      <c r="F125" s="152"/>
      <c r="G125" s="152"/>
    </row>
    <row r="126" spans="3:7" s="151" customFormat="1" x14ac:dyDescent="0.25">
      <c r="C126" s="152"/>
      <c r="D126" s="152"/>
      <c r="E126" s="152"/>
      <c r="F126" s="152"/>
      <c r="G126" s="152"/>
    </row>
    <row r="127" spans="3:7" s="151" customFormat="1" x14ac:dyDescent="0.25">
      <c r="C127" s="152"/>
      <c r="D127" s="152"/>
      <c r="E127" s="152"/>
      <c r="F127" s="152"/>
      <c r="G127" s="152"/>
    </row>
    <row r="128" spans="3:7" s="151" customFormat="1" x14ac:dyDescent="0.25">
      <c r="C128" s="152"/>
      <c r="D128" s="152"/>
      <c r="E128" s="152"/>
      <c r="F128" s="152"/>
      <c r="G128" s="152"/>
    </row>
    <row r="129" spans="3:7" s="151" customFormat="1" x14ac:dyDescent="0.25">
      <c r="C129" s="152"/>
      <c r="D129" s="152"/>
      <c r="E129" s="152"/>
      <c r="F129" s="152"/>
      <c r="G129" s="152"/>
    </row>
    <row r="130" spans="3:7" s="151" customFormat="1" x14ac:dyDescent="0.25">
      <c r="C130" s="152"/>
      <c r="D130" s="152"/>
      <c r="E130" s="152"/>
      <c r="F130" s="152"/>
      <c r="G130" s="152"/>
    </row>
    <row r="131" spans="3:7" s="151" customFormat="1" x14ac:dyDescent="0.25">
      <c r="C131" s="152"/>
      <c r="D131" s="152"/>
      <c r="E131" s="152"/>
      <c r="F131" s="152"/>
      <c r="G131" s="152"/>
    </row>
    <row r="132" spans="3:7" s="151" customFormat="1" x14ac:dyDescent="0.25">
      <c r="C132" s="152"/>
      <c r="D132" s="152"/>
      <c r="E132" s="152"/>
      <c r="F132" s="152"/>
      <c r="G132" s="152"/>
    </row>
    <row r="133" spans="3:7" s="151" customFormat="1" x14ac:dyDescent="0.25">
      <c r="C133" s="152"/>
      <c r="D133" s="152"/>
      <c r="E133" s="152"/>
      <c r="F133" s="152"/>
      <c r="G133" s="152"/>
    </row>
    <row r="134" spans="3:7" s="151" customFormat="1" x14ac:dyDescent="0.25">
      <c r="C134" s="152"/>
      <c r="D134" s="152"/>
      <c r="E134" s="152"/>
      <c r="F134" s="152"/>
      <c r="G134" s="152"/>
    </row>
    <row r="135" spans="3:7" s="151" customFormat="1" x14ac:dyDescent="0.25">
      <c r="C135" s="152"/>
      <c r="D135" s="152"/>
      <c r="E135" s="152"/>
      <c r="F135" s="152"/>
      <c r="G135" s="152"/>
    </row>
  </sheetData>
  <pageMargins left="0.70866141732283472" right="0.70866141732283472" top="0.74803149606299213" bottom="0.74803149606299213" header="0.31496062992125984" footer="0.31496062992125984"/>
  <pageSetup paperSize="9" scale="56" fitToHeight="0" orientation="landscape" r:id="rId1"/>
  <headerFooter>
    <oddHeader>&amp;L&amp;"Calibri"&amp;12&amp;K0000FFClassification: Limited&amp;1#</oddHeader>
  </headerFooter>
  <rowBreaks count="1" manualBreakCount="1">
    <brk id="42" max="14"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9"/>
  <sheetViews>
    <sheetView showGridLines="0" view="pageBreakPreview" zoomScale="70" zoomScaleNormal="100" zoomScaleSheetLayoutView="70" zoomScalePageLayoutView="130" workbookViewId="0"/>
  </sheetViews>
  <sheetFormatPr defaultColWidth="12.5703125" defaultRowHeight="15.75" x14ac:dyDescent="0.25"/>
  <cols>
    <col min="1" max="1" width="2.85546875" style="33" customWidth="1"/>
    <col min="2" max="2" width="49.140625" style="33" customWidth="1"/>
    <col min="3" max="4" width="13.5703125" style="29" customWidth="1"/>
    <col min="5" max="5" width="14.28515625" style="29" customWidth="1"/>
    <col min="6" max="7" width="13.5703125" style="29" customWidth="1"/>
    <col min="8" max="8" width="14.85546875" style="33" customWidth="1"/>
    <col min="9" max="9" width="3" style="33" customWidth="1"/>
    <col min="10" max="15" width="12.5703125" style="33"/>
    <col min="16" max="16" width="14" style="33" bestFit="1" customWidth="1"/>
    <col min="17" max="16384" width="12.5703125" style="33"/>
  </cols>
  <sheetData>
    <row r="1" spans="2:28" x14ac:dyDescent="0.25">
      <c r="B1" s="217"/>
      <c r="C1" s="217"/>
      <c r="D1" s="217"/>
      <c r="E1" s="217"/>
      <c r="F1" s="217"/>
      <c r="G1" s="217"/>
      <c r="H1" s="217"/>
      <c r="I1" s="204"/>
      <c r="J1" s="217"/>
      <c r="K1" s="217"/>
      <c r="L1" s="217"/>
      <c r="M1" s="217"/>
      <c r="N1" s="217"/>
      <c r="O1" s="217"/>
      <c r="P1" s="217"/>
      <c r="Q1" s="204"/>
      <c r="R1" s="204"/>
      <c r="S1" s="204"/>
      <c r="T1" s="204"/>
      <c r="U1" s="204"/>
      <c r="V1" s="204"/>
      <c r="W1" s="204"/>
      <c r="X1" s="204"/>
      <c r="Y1" s="204"/>
      <c r="Z1" s="204"/>
      <c r="AA1" s="204"/>
      <c r="AB1" s="204"/>
    </row>
    <row r="2" spans="2:28" x14ac:dyDescent="0.25">
      <c r="B2" s="34" t="s">
        <v>336</v>
      </c>
      <c r="C2" s="217"/>
      <c r="D2" s="217"/>
      <c r="E2" s="217"/>
      <c r="F2" s="217"/>
      <c r="G2" s="217"/>
      <c r="H2" s="217"/>
      <c r="I2" s="204"/>
      <c r="J2" s="217"/>
      <c r="K2" s="217"/>
      <c r="L2" s="217"/>
      <c r="M2" s="217"/>
      <c r="N2" s="217"/>
      <c r="O2" s="217"/>
      <c r="P2" s="217"/>
      <c r="Q2" s="204"/>
      <c r="R2" s="204"/>
      <c r="S2" s="204"/>
      <c r="T2" s="204"/>
      <c r="U2" s="204"/>
      <c r="V2" s="204"/>
      <c r="W2" s="204"/>
      <c r="X2" s="204"/>
      <c r="Y2" s="204"/>
      <c r="Z2" s="204"/>
      <c r="AA2" s="204"/>
      <c r="AB2" s="204"/>
    </row>
    <row r="3" spans="2:28" ht="9.75" customHeight="1" x14ac:dyDescent="0.25">
      <c r="B3" s="205"/>
      <c r="C3" s="217"/>
      <c r="D3" s="217"/>
      <c r="E3" s="217"/>
      <c r="F3" s="217"/>
      <c r="G3" s="217"/>
      <c r="H3" s="217"/>
      <c r="I3" s="204"/>
      <c r="J3" s="217"/>
      <c r="K3" s="217"/>
      <c r="L3" s="217"/>
      <c r="M3" s="217"/>
      <c r="N3" s="217"/>
      <c r="O3" s="217"/>
      <c r="P3" s="217"/>
      <c r="Q3" s="204"/>
      <c r="R3" s="204"/>
      <c r="S3" s="204"/>
      <c r="T3" s="204"/>
      <c r="U3" s="204"/>
      <c r="V3" s="204"/>
      <c r="W3" s="204"/>
      <c r="X3" s="204"/>
      <c r="Y3" s="204"/>
      <c r="Z3" s="204"/>
      <c r="AA3" s="204"/>
      <c r="AB3" s="204"/>
    </row>
    <row r="4" spans="2:28" x14ac:dyDescent="0.25">
      <c r="B4" s="275" t="s">
        <v>398</v>
      </c>
      <c r="C4" s="217"/>
      <c r="D4" s="217"/>
      <c r="E4" s="217"/>
      <c r="F4" s="217"/>
      <c r="G4" s="217"/>
      <c r="H4" s="217"/>
      <c r="I4" s="204"/>
      <c r="J4" s="217"/>
      <c r="K4" s="217"/>
      <c r="L4" s="217"/>
      <c r="M4" s="217"/>
      <c r="N4" s="217"/>
      <c r="O4" s="217"/>
      <c r="P4" s="217"/>
      <c r="Q4" s="204"/>
      <c r="R4" s="204"/>
      <c r="S4" s="204"/>
      <c r="T4" s="204"/>
      <c r="U4" s="204"/>
      <c r="V4" s="204"/>
      <c r="W4" s="204"/>
      <c r="X4" s="204"/>
      <c r="Y4" s="204"/>
      <c r="Z4" s="204"/>
      <c r="AA4" s="204"/>
      <c r="AB4" s="204"/>
    </row>
    <row r="5" spans="2:28" x14ac:dyDescent="0.25">
      <c r="B5" s="217"/>
      <c r="C5" s="217"/>
      <c r="D5" s="217"/>
      <c r="E5" s="217"/>
      <c r="F5" s="217"/>
      <c r="G5" s="217"/>
      <c r="H5" s="217"/>
      <c r="I5" s="204"/>
      <c r="J5" s="217"/>
      <c r="K5" s="217"/>
      <c r="L5" s="217"/>
      <c r="M5" s="217"/>
      <c r="N5" s="217"/>
      <c r="O5" s="217"/>
      <c r="P5" s="217"/>
      <c r="Q5" s="204"/>
      <c r="R5" s="204"/>
      <c r="S5" s="204"/>
      <c r="T5" s="204"/>
      <c r="U5" s="204"/>
      <c r="V5" s="204"/>
      <c r="W5" s="204"/>
      <c r="X5" s="204"/>
      <c r="Y5" s="204"/>
      <c r="Z5" s="204"/>
      <c r="AA5" s="204"/>
      <c r="AB5" s="204"/>
    </row>
    <row r="6" spans="2:28" x14ac:dyDescent="0.25">
      <c r="B6" s="198"/>
      <c r="C6" s="746">
        <v>2019</v>
      </c>
      <c r="D6" s="746"/>
      <c r="E6" s="746"/>
      <c r="F6" s="746"/>
      <c r="G6" s="746"/>
      <c r="H6" s="746"/>
      <c r="I6" s="204"/>
      <c r="J6" s="747">
        <v>2018</v>
      </c>
      <c r="K6" s="747"/>
      <c r="L6" s="747"/>
      <c r="M6" s="747"/>
      <c r="N6" s="747"/>
      <c r="O6" s="747"/>
      <c r="P6" s="217"/>
      <c r="Q6" s="204"/>
      <c r="R6" s="204"/>
      <c r="S6" s="204"/>
      <c r="T6" s="204"/>
      <c r="U6" s="204"/>
      <c r="V6" s="204"/>
      <c r="W6" s="204"/>
      <c r="X6" s="204"/>
      <c r="Y6" s="204"/>
      <c r="Z6" s="204"/>
      <c r="AA6" s="204"/>
      <c r="AB6" s="204"/>
    </row>
    <row r="7" spans="2:28" x14ac:dyDescent="0.25">
      <c r="B7" s="198"/>
      <c r="C7" s="748" t="s">
        <v>217</v>
      </c>
      <c r="D7" s="748"/>
      <c r="E7" s="748"/>
      <c r="F7" s="748"/>
      <c r="G7" s="748"/>
      <c r="H7" s="748"/>
      <c r="I7" s="204"/>
      <c r="J7" s="749" t="s">
        <v>217</v>
      </c>
      <c r="K7" s="749"/>
      <c r="L7" s="749"/>
      <c r="M7" s="749"/>
      <c r="N7" s="749"/>
      <c r="O7" s="749"/>
      <c r="P7" s="217"/>
      <c r="Q7" s="204"/>
      <c r="R7" s="204"/>
      <c r="S7" s="204"/>
      <c r="T7" s="204"/>
      <c r="U7" s="204"/>
      <c r="V7" s="204"/>
      <c r="W7" s="204"/>
      <c r="X7" s="204"/>
      <c r="Y7" s="204"/>
      <c r="Z7" s="204"/>
      <c r="AA7" s="204"/>
      <c r="AB7" s="204"/>
    </row>
    <row r="8" spans="2:28" ht="36.75" x14ac:dyDescent="0.25">
      <c r="B8" s="219"/>
      <c r="C8" s="220" t="s">
        <v>218</v>
      </c>
      <c r="D8" s="220" t="s">
        <v>219</v>
      </c>
      <c r="E8" s="252" t="s">
        <v>220</v>
      </c>
      <c r="F8" s="220" t="s">
        <v>221</v>
      </c>
      <c r="G8" s="220" t="s">
        <v>222</v>
      </c>
      <c r="H8" s="220" t="s">
        <v>175</v>
      </c>
      <c r="I8" s="204"/>
      <c r="J8" s="224" t="s">
        <v>218</v>
      </c>
      <c r="K8" s="224" t="s">
        <v>219</v>
      </c>
      <c r="L8" s="224" t="s">
        <v>220</v>
      </c>
      <c r="M8" s="224" t="s">
        <v>221</v>
      </c>
      <c r="N8" s="224" t="s">
        <v>222</v>
      </c>
      <c r="O8" s="224" t="s">
        <v>175</v>
      </c>
      <c r="P8" s="217"/>
      <c r="Q8" s="204"/>
      <c r="R8" s="204"/>
      <c r="S8" s="204"/>
      <c r="T8" s="204"/>
      <c r="U8" s="204"/>
      <c r="V8" s="204"/>
      <c r="W8" s="204"/>
      <c r="X8" s="204"/>
      <c r="Y8" s="204"/>
      <c r="Z8" s="204"/>
      <c r="AA8" s="204"/>
      <c r="AB8" s="204"/>
    </row>
    <row r="9" spans="2:28" s="151" customFormat="1" ht="16.5" thickBot="1" x14ac:dyDescent="0.3">
      <c r="B9" s="185" t="s">
        <v>179</v>
      </c>
      <c r="C9" s="554">
        <v>0</v>
      </c>
      <c r="D9" s="554">
        <v>0</v>
      </c>
      <c r="E9" s="554">
        <v>0</v>
      </c>
      <c r="F9" s="554">
        <v>0</v>
      </c>
      <c r="G9" s="554">
        <v>0</v>
      </c>
      <c r="H9" s="554">
        <v>0</v>
      </c>
      <c r="I9" s="615"/>
      <c r="J9" s="577">
        <v>0</v>
      </c>
      <c r="K9" s="577">
        <v>0</v>
      </c>
      <c r="L9" s="577">
        <v>0</v>
      </c>
      <c r="M9" s="577">
        <v>0</v>
      </c>
      <c r="N9" s="577">
        <v>0</v>
      </c>
      <c r="O9" s="577">
        <v>0</v>
      </c>
      <c r="P9" s="221"/>
      <c r="Q9" s="221"/>
      <c r="R9" s="204"/>
      <c r="S9" s="204"/>
      <c r="T9" s="204"/>
      <c r="U9" s="204"/>
      <c r="V9" s="204"/>
      <c r="W9" s="204"/>
      <c r="X9" s="204"/>
      <c r="Y9" s="204"/>
      <c r="Z9" s="204"/>
      <c r="AA9" s="204"/>
      <c r="AB9" s="204"/>
    </row>
    <row r="10" spans="2:28" s="151" customFormat="1" ht="16.5" thickBot="1" x14ac:dyDescent="0.3">
      <c r="B10" s="190" t="s">
        <v>85</v>
      </c>
      <c r="C10" s="554">
        <v>0</v>
      </c>
      <c r="D10" s="554">
        <v>129.54097281999998</v>
      </c>
      <c r="E10" s="554">
        <v>1804.9103837999999</v>
      </c>
      <c r="F10" s="554">
        <v>371.74847799999998</v>
      </c>
      <c r="G10" s="554">
        <v>0</v>
      </c>
      <c r="H10" s="554">
        <v>2306.1998346199998</v>
      </c>
      <c r="I10" s="615"/>
      <c r="J10" s="577">
        <v>0</v>
      </c>
      <c r="K10" s="577">
        <v>122.20353278</v>
      </c>
      <c r="L10" s="577">
        <v>893.49127735000002</v>
      </c>
      <c r="M10" s="577">
        <v>13.05561155</v>
      </c>
      <c r="N10" s="577">
        <v>0</v>
      </c>
      <c r="O10" s="577">
        <v>1028.75042168</v>
      </c>
      <c r="P10" s="221"/>
      <c r="Q10" s="221"/>
      <c r="R10" s="204"/>
      <c r="S10" s="204"/>
      <c r="T10" s="204"/>
      <c r="U10" s="204"/>
      <c r="V10" s="204"/>
      <c r="W10" s="204"/>
      <c r="X10" s="204"/>
      <c r="Y10" s="204"/>
      <c r="Z10" s="204"/>
      <c r="AA10" s="204"/>
      <c r="AB10" s="204"/>
    </row>
    <row r="11" spans="2:28" s="151" customFormat="1" ht="16.5" thickBot="1" x14ac:dyDescent="0.3">
      <c r="B11" s="211" t="s">
        <v>92</v>
      </c>
      <c r="C11" s="554">
        <v>23.421520119999997</v>
      </c>
      <c r="D11" s="554">
        <v>1614.3885733299999</v>
      </c>
      <c r="E11" s="554">
        <v>2796.9791178999999</v>
      </c>
      <c r="F11" s="554">
        <v>2455.2878952699998</v>
      </c>
      <c r="G11" s="554">
        <v>0</v>
      </c>
      <c r="H11" s="554">
        <v>6890.0771066200004</v>
      </c>
      <c r="I11" s="615"/>
      <c r="J11" s="577">
        <v>271.38368367999999</v>
      </c>
      <c r="K11" s="577">
        <v>1583.5737640800003</v>
      </c>
      <c r="L11" s="577">
        <v>2858.7000068400002</v>
      </c>
      <c r="M11" s="577">
        <v>3480.7898959699996</v>
      </c>
      <c r="N11" s="577">
        <v>0</v>
      </c>
      <c r="O11" s="577">
        <v>8194.4473505699989</v>
      </c>
      <c r="P11" s="221"/>
      <c r="Q11" s="221"/>
      <c r="R11" s="204"/>
      <c r="S11" s="204"/>
      <c r="T11" s="204"/>
      <c r="U11" s="204"/>
      <c r="V11" s="204"/>
      <c r="W11" s="204"/>
      <c r="X11" s="204"/>
      <c r="Y11" s="204"/>
      <c r="Z11" s="204"/>
      <c r="AA11" s="204"/>
      <c r="AB11" s="204"/>
    </row>
    <row r="12" spans="2:28" s="151" customFormat="1" ht="16.5" thickBot="1" x14ac:dyDescent="0.3">
      <c r="B12" s="210" t="s">
        <v>201</v>
      </c>
      <c r="C12" s="554">
        <v>0</v>
      </c>
      <c r="D12" s="554">
        <v>331.21583400999998</v>
      </c>
      <c r="E12" s="554">
        <v>955.07854146</v>
      </c>
      <c r="F12" s="554">
        <v>911.20531625000001</v>
      </c>
      <c r="G12" s="554">
        <v>0</v>
      </c>
      <c r="H12" s="554">
        <v>2197.5671917200002</v>
      </c>
      <c r="I12" s="615"/>
      <c r="J12" s="577">
        <v>2.5785090199999998</v>
      </c>
      <c r="K12" s="577">
        <v>416.78055977999998</v>
      </c>
      <c r="L12" s="577">
        <v>939.42806845000007</v>
      </c>
      <c r="M12" s="577">
        <v>960.77702714999998</v>
      </c>
      <c r="N12" s="577">
        <v>0</v>
      </c>
      <c r="O12" s="577">
        <v>2319.5641644000002</v>
      </c>
      <c r="P12" s="221"/>
      <c r="Q12" s="221"/>
      <c r="R12" s="204"/>
      <c r="S12" s="204"/>
      <c r="T12" s="204"/>
      <c r="U12" s="204"/>
      <c r="V12" s="204"/>
      <c r="W12" s="204"/>
      <c r="X12" s="204"/>
      <c r="Y12" s="204"/>
      <c r="Z12" s="204"/>
      <c r="AA12" s="204"/>
      <c r="AB12" s="204"/>
    </row>
    <row r="13" spans="2:28" s="151" customFormat="1" ht="16.5" thickBot="1" x14ac:dyDescent="0.3">
      <c r="B13" s="210" t="s">
        <v>202</v>
      </c>
      <c r="C13" s="554">
        <v>5.3116597400000005</v>
      </c>
      <c r="D13" s="554">
        <v>252.82627237</v>
      </c>
      <c r="E13" s="554">
        <v>560.74201560000006</v>
      </c>
      <c r="F13" s="554">
        <v>526.66513699000006</v>
      </c>
      <c r="G13" s="554">
        <v>0</v>
      </c>
      <c r="H13" s="554">
        <v>1345.5450847</v>
      </c>
      <c r="I13" s="615"/>
      <c r="J13" s="577">
        <v>7.6353575099999995</v>
      </c>
      <c r="K13" s="577">
        <v>302.32264339</v>
      </c>
      <c r="L13" s="577">
        <v>499.15108561</v>
      </c>
      <c r="M13" s="577">
        <v>557.99895001999994</v>
      </c>
      <c r="N13" s="577">
        <v>0</v>
      </c>
      <c r="O13" s="577">
        <v>1367.1080365299999</v>
      </c>
      <c r="P13" s="221"/>
      <c r="Q13" s="221"/>
      <c r="R13" s="204"/>
      <c r="S13" s="204"/>
      <c r="T13" s="204"/>
      <c r="U13" s="204"/>
      <c r="V13" s="204"/>
      <c r="W13" s="204"/>
      <c r="X13" s="204"/>
      <c r="Y13" s="204"/>
      <c r="Z13" s="204"/>
      <c r="AA13" s="204"/>
      <c r="AB13" s="204"/>
    </row>
    <row r="14" spans="2:28" s="151" customFormat="1" ht="16.5" thickBot="1" x14ac:dyDescent="0.3">
      <c r="B14" s="211" t="s">
        <v>149</v>
      </c>
      <c r="C14" s="554">
        <v>22201.06600037</v>
      </c>
      <c r="D14" s="554">
        <v>13289.799732550002</v>
      </c>
      <c r="E14" s="554">
        <v>15914.538027759998</v>
      </c>
      <c r="F14" s="554">
        <v>227269.32423328998</v>
      </c>
      <c r="G14" s="554">
        <v>0</v>
      </c>
      <c r="H14" s="554">
        <v>278674.72799396998</v>
      </c>
      <c r="I14" s="615"/>
      <c r="J14" s="577">
        <v>21842.31612734</v>
      </c>
      <c r="K14" s="577">
        <v>12237.95373576</v>
      </c>
      <c r="L14" s="577">
        <v>15983.466004209999</v>
      </c>
      <c r="M14" s="577">
        <v>234876.27438813</v>
      </c>
      <c r="N14" s="577">
        <v>0</v>
      </c>
      <c r="O14" s="577">
        <v>284940.01025544002</v>
      </c>
      <c r="P14" s="221"/>
      <c r="Q14" s="221"/>
      <c r="R14" s="204"/>
      <c r="S14" s="204"/>
      <c r="T14" s="204"/>
      <c r="U14" s="204"/>
      <c r="V14" s="204"/>
      <c r="W14" s="204"/>
      <c r="X14" s="204"/>
      <c r="Y14" s="204"/>
      <c r="Z14" s="204"/>
      <c r="AA14" s="204"/>
      <c r="AB14" s="204"/>
    </row>
    <row r="15" spans="2:28" s="151" customFormat="1" ht="16.5" thickBot="1" x14ac:dyDescent="0.3">
      <c r="B15" s="212" t="s">
        <v>182</v>
      </c>
      <c r="C15" s="554">
        <v>1249.31075861</v>
      </c>
      <c r="D15" s="554">
        <v>12730.61288228</v>
      </c>
      <c r="E15" s="554">
        <v>12812.520061379999</v>
      </c>
      <c r="F15" s="554">
        <v>226929.03913670999</v>
      </c>
      <c r="G15" s="554">
        <v>0</v>
      </c>
      <c r="H15" s="554">
        <v>253721.48283897998</v>
      </c>
      <c r="I15" s="615"/>
      <c r="J15" s="577">
        <v>1123.9421757100001</v>
      </c>
      <c r="K15" s="577">
        <v>11703.47626354</v>
      </c>
      <c r="L15" s="577">
        <v>13305.518574059999</v>
      </c>
      <c r="M15" s="577">
        <v>234500.46298738001</v>
      </c>
      <c r="N15" s="577">
        <v>0</v>
      </c>
      <c r="O15" s="577">
        <v>260633.40000069002</v>
      </c>
      <c r="P15" s="221"/>
      <c r="Q15" s="221"/>
      <c r="R15" s="204"/>
      <c r="S15" s="204"/>
      <c r="T15" s="204"/>
      <c r="U15" s="204"/>
      <c r="V15" s="204"/>
      <c r="W15" s="204"/>
      <c r="X15" s="204"/>
      <c r="Y15" s="204"/>
      <c r="Z15" s="204"/>
      <c r="AA15" s="204"/>
      <c r="AB15" s="204"/>
    </row>
    <row r="16" spans="2:28" s="151" customFormat="1" ht="16.5" thickBot="1" x14ac:dyDescent="0.3">
      <c r="B16" s="213" t="s">
        <v>203</v>
      </c>
      <c r="C16" s="554">
        <v>0</v>
      </c>
      <c r="D16" s="554">
        <v>0</v>
      </c>
      <c r="E16" s="554">
        <v>0</v>
      </c>
      <c r="F16" s="554">
        <v>0</v>
      </c>
      <c r="G16" s="554">
        <v>0</v>
      </c>
      <c r="H16" s="554">
        <v>0</v>
      </c>
      <c r="I16" s="615"/>
      <c r="J16" s="577">
        <v>0</v>
      </c>
      <c r="K16" s="577">
        <v>0</v>
      </c>
      <c r="L16" s="577">
        <v>0</v>
      </c>
      <c r="M16" s="577">
        <v>0</v>
      </c>
      <c r="N16" s="577">
        <v>0</v>
      </c>
      <c r="O16" s="577">
        <v>0</v>
      </c>
      <c r="P16" s="221"/>
      <c r="Q16" s="221"/>
      <c r="R16" s="204"/>
      <c r="S16" s="204"/>
      <c r="T16" s="204"/>
      <c r="U16" s="204"/>
      <c r="V16" s="204"/>
      <c r="W16" s="204"/>
      <c r="X16" s="204"/>
      <c r="Y16" s="204"/>
      <c r="Z16" s="204"/>
      <c r="AA16" s="204"/>
      <c r="AB16" s="204"/>
    </row>
    <row r="17" spans="2:28" s="151" customFormat="1" ht="16.5" thickBot="1" x14ac:dyDescent="0.3">
      <c r="B17" s="213" t="s">
        <v>204</v>
      </c>
      <c r="C17" s="554">
        <v>1249.31075861</v>
      </c>
      <c r="D17" s="554">
        <v>12730.61288228</v>
      </c>
      <c r="E17" s="554">
        <v>12812.520061379999</v>
      </c>
      <c r="F17" s="554">
        <v>226929.03913670999</v>
      </c>
      <c r="G17" s="554">
        <v>0</v>
      </c>
      <c r="H17" s="554">
        <v>253721.48283897998</v>
      </c>
      <c r="I17" s="615"/>
      <c r="J17" s="577">
        <v>1123.9421757100001</v>
      </c>
      <c r="K17" s="577">
        <v>11703.47626354</v>
      </c>
      <c r="L17" s="577">
        <v>13305.518574059999</v>
      </c>
      <c r="M17" s="577">
        <v>234500.46298738001</v>
      </c>
      <c r="N17" s="577">
        <v>0</v>
      </c>
      <c r="O17" s="577">
        <v>260633.40000069002</v>
      </c>
      <c r="P17" s="221"/>
      <c r="Q17" s="221"/>
      <c r="R17" s="204"/>
      <c r="S17" s="204"/>
      <c r="T17" s="204"/>
      <c r="U17" s="204"/>
      <c r="V17" s="204"/>
      <c r="W17" s="204"/>
      <c r="X17" s="204"/>
      <c r="Y17" s="204"/>
      <c r="Z17" s="204"/>
      <c r="AA17" s="204"/>
      <c r="AB17" s="204"/>
    </row>
    <row r="18" spans="2:28" s="151" customFormat="1" ht="16.5" thickBot="1" x14ac:dyDescent="0.3">
      <c r="B18" s="212" t="s">
        <v>205</v>
      </c>
      <c r="C18" s="554">
        <v>20951.755241759998</v>
      </c>
      <c r="D18" s="554">
        <v>0</v>
      </c>
      <c r="E18" s="554">
        <v>0</v>
      </c>
      <c r="F18" s="554">
        <v>0</v>
      </c>
      <c r="G18" s="554">
        <v>0</v>
      </c>
      <c r="H18" s="554">
        <v>20951.755241759998</v>
      </c>
      <c r="I18" s="615"/>
      <c r="J18" s="577">
        <v>20718.373951630001</v>
      </c>
      <c r="K18" s="577">
        <v>0</v>
      </c>
      <c r="L18" s="577">
        <v>0</v>
      </c>
      <c r="M18" s="577">
        <v>0</v>
      </c>
      <c r="N18" s="577">
        <v>0</v>
      </c>
      <c r="O18" s="577">
        <v>20718.373951630001</v>
      </c>
      <c r="P18" s="221"/>
      <c r="Q18" s="221"/>
      <c r="R18" s="204"/>
      <c r="S18" s="204"/>
      <c r="T18" s="204"/>
      <c r="U18" s="204"/>
      <c r="V18" s="204"/>
      <c r="W18" s="204"/>
      <c r="X18" s="204"/>
      <c r="Y18" s="204"/>
      <c r="Z18" s="204"/>
      <c r="AA18" s="204"/>
      <c r="AB18" s="204"/>
    </row>
    <row r="19" spans="2:28" s="151" customFormat="1" ht="16.5" thickBot="1" x14ac:dyDescent="0.3">
      <c r="B19" s="212" t="s">
        <v>206</v>
      </c>
      <c r="C19" s="554">
        <v>0</v>
      </c>
      <c r="D19" s="554">
        <v>559.18685027000004</v>
      </c>
      <c r="E19" s="554">
        <v>3102.01796638</v>
      </c>
      <c r="F19" s="554">
        <v>340.28509657999996</v>
      </c>
      <c r="G19" s="554">
        <v>0</v>
      </c>
      <c r="H19" s="554">
        <v>4001.4899132300002</v>
      </c>
      <c r="I19" s="615"/>
      <c r="J19" s="577">
        <v>0</v>
      </c>
      <c r="K19" s="577">
        <v>534.47747221999998</v>
      </c>
      <c r="L19" s="577">
        <v>2677.9474301499999</v>
      </c>
      <c r="M19" s="577">
        <v>375.81140075000002</v>
      </c>
      <c r="N19" s="577">
        <v>0</v>
      </c>
      <c r="O19" s="577">
        <v>3588.2363031199998</v>
      </c>
      <c r="P19" s="221"/>
      <c r="Q19" s="221"/>
      <c r="R19" s="204"/>
      <c r="S19" s="204"/>
      <c r="T19" s="204"/>
      <c r="U19" s="204"/>
      <c r="V19" s="204"/>
      <c r="W19" s="204"/>
      <c r="X19" s="204"/>
      <c r="Y19" s="204"/>
      <c r="Z19" s="204"/>
      <c r="AA19" s="204"/>
      <c r="AB19" s="204"/>
    </row>
    <row r="20" spans="2:28" s="151" customFormat="1" ht="16.5" thickBot="1" x14ac:dyDescent="0.3">
      <c r="B20" s="213" t="s">
        <v>203</v>
      </c>
      <c r="C20" s="554">
        <v>0</v>
      </c>
      <c r="D20" s="554">
        <v>0</v>
      </c>
      <c r="E20" s="554">
        <v>0</v>
      </c>
      <c r="F20" s="554">
        <v>0</v>
      </c>
      <c r="G20" s="554">
        <v>0</v>
      </c>
      <c r="H20" s="554">
        <v>0</v>
      </c>
      <c r="I20" s="615"/>
      <c r="J20" s="577">
        <v>0</v>
      </c>
      <c r="K20" s="577">
        <v>0</v>
      </c>
      <c r="L20" s="577">
        <v>0</v>
      </c>
      <c r="M20" s="577">
        <v>0</v>
      </c>
      <c r="N20" s="577">
        <v>0</v>
      </c>
      <c r="O20" s="577">
        <v>0</v>
      </c>
      <c r="P20" s="221"/>
      <c r="Q20" s="221"/>
      <c r="R20" s="204"/>
      <c r="S20" s="204"/>
      <c r="T20" s="204"/>
      <c r="U20" s="204"/>
      <c r="V20" s="204"/>
      <c r="W20" s="204"/>
      <c r="X20" s="204"/>
      <c r="Y20" s="204"/>
      <c r="Z20" s="204"/>
      <c r="AA20" s="204"/>
      <c r="AB20" s="204"/>
    </row>
    <row r="21" spans="2:28" s="151" customFormat="1" ht="16.5" thickBot="1" x14ac:dyDescent="0.3">
      <c r="B21" s="213" t="s">
        <v>204</v>
      </c>
      <c r="C21" s="554">
        <v>0</v>
      </c>
      <c r="D21" s="554">
        <v>559.18685027000004</v>
      </c>
      <c r="E21" s="554">
        <v>3102.01796638</v>
      </c>
      <c r="F21" s="554">
        <v>340.28509657999996</v>
      </c>
      <c r="G21" s="554">
        <v>0</v>
      </c>
      <c r="H21" s="554">
        <v>4001.4899132300002</v>
      </c>
      <c r="I21" s="615"/>
      <c r="J21" s="577">
        <v>0</v>
      </c>
      <c r="K21" s="577">
        <v>534.47747221999998</v>
      </c>
      <c r="L21" s="577">
        <v>2677.9474301499999</v>
      </c>
      <c r="M21" s="577">
        <v>375.81140075000002</v>
      </c>
      <c r="N21" s="577">
        <v>0</v>
      </c>
      <c r="O21" s="577">
        <v>3588.2363031199998</v>
      </c>
      <c r="P21" s="221"/>
      <c r="Q21" s="221"/>
      <c r="R21" s="204"/>
      <c r="S21" s="204"/>
      <c r="T21" s="204"/>
      <c r="U21" s="204"/>
      <c r="V21" s="204"/>
      <c r="W21" s="204"/>
      <c r="X21" s="204"/>
      <c r="Y21" s="204"/>
      <c r="Z21" s="204"/>
      <c r="AA21" s="204"/>
      <c r="AB21" s="204"/>
    </row>
    <row r="22" spans="2:28" s="151" customFormat="1" ht="16.5" thickBot="1" x14ac:dyDescent="0.3">
      <c r="B22" s="211" t="s">
        <v>187</v>
      </c>
      <c r="C22" s="554">
        <v>0</v>
      </c>
      <c r="D22" s="554">
        <v>0</v>
      </c>
      <c r="E22" s="554">
        <v>0</v>
      </c>
      <c r="F22" s="554">
        <v>0</v>
      </c>
      <c r="G22" s="554">
        <v>0</v>
      </c>
      <c r="H22" s="554">
        <v>0</v>
      </c>
      <c r="I22" s="615"/>
      <c r="J22" s="577">
        <v>0</v>
      </c>
      <c r="K22" s="577">
        <v>0</v>
      </c>
      <c r="L22" s="577">
        <v>0</v>
      </c>
      <c r="M22" s="577">
        <v>0</v>
      </c>
      <c r="N22" s="577">
        <v>0</v>
      </c>
      <c r="O22" s="577">
        <v>0</v>
      </c>
      <c r="P22" s="221"/>
      <c r="Q22" s="221"/>
      <c r="R22" s="204"/>
      <c r="S22" s="204"/>
      <c r="T22" s="204"/>
      <c r="U22" s="204"/>
      <c r="V22" s="204"/>
      <c r="W22" s="204"/>
      <c r="X22" s="204"/>
      <c r="Y22" s="204"/>
      <c r="Z22" s="204"/>
      <c r="AA22" s="204"/>
      <c r="AB22" s="204"/>
    </row>
    <row r="23" spans="2:28" s="151" customFormat="1" ht="16.5" thickBot="1" x14ac:dyDescent="0.3">
      <c r="B23" s="214" t="s">
        <v>360</v>
      </c>
      <c r="C23" s="607">
        <v>722.64866211000003</v>
      </c>
      <c r="D23" s="607">
        <v>0</v>
      </c>
      <c r="E23" s="607">
        <v>0</v>
      </c>
      <c r="F23" s="607">
        <v>0</v>
      </c>
      <c r="G23" s="607">
        <v>3139.2183565199998</v>
      </c>
      <c r="H23" s="554">
        <v>3862.15838583</v>
      </c>
      <c r="I23" s="615"/>
      <c r="J23" s="616">
        <v>849.60429041999998</v>
      </c>
      <c r="K23" s="616">
        <v>0</v>
      </c>
      <c r="L23" s="616">
        <v>9.304276119999999</v>
      </c>
      <c r="M23" s="616">
        <v>0</v>
      </c>
      <c r="N23" s="616">
        <v>2417.4852598499997</v>
      </c>
      <c r="O23" s="616">
        <v>3276.3938263899995</v>
      </c>
      <c r="P23" s="221"/>
      <c r="Q23" s="221"/>
      <c r="R23" s="204"/>
      <c r="S23" s="204"/>
      <c r="T23" s="204"/>
      <c r="U23" s="204"/>
      <c r="V23" s="204"/>
      <c r="W23" s="204"/>
      <c r="X23" s="204"/>
      <c r="Y23" s="204"/>
      <c r="Z23" s="204"/>
      <c r="AA23" s="204"/>
      <c r="AB23" s="204"/>
    </row>
    <row r="24" spans="2:28" s="151" customFormat="1" ht="16.5" thickBot="1" x14ac:dyDescent="0.3">
      <c r="B24" s="195" t="s">
        <v>207</v>
      </c>
      <c r="C24" s="617">
        <v>22947.136182599999</v>
      </c>
      <c r="D24" s="617">
        <v>15033.729278700001</v>
      </c>
      <c r="E24" s="617">
        <v>20516.69285666</v>
      </c>
      <c r="F24" s="617">
        <v>230096.38664655996</v>
      </c>
      <c r="G24" s="617">
        <v>3139.2183565199998</v>
      </c>
      <c r="H24" s="617">
        <v>291733.16332103999</v>
      </c>
      <c r="I24" s="615"/>
      <c r="J24" s="618">
        <v>22963.304101439997</v>
      </c>
      <c r="K24" s="618">
        <v>13943.73103262</v>
      </c>
      <c r="L24" s="618">
        <v>19744.961564519996</v>
      </c>
      <c r="M24" s="618">
        <v>238370.11989564999</v>
      </c>
      <c r="N24" s="618">
        <v>2417.4852598499997</v>
      </c>
      <c r="O24" s="618">
        <v>297439.60185407999</v>
      </c>
      <c r="P24" s="221"/>
      <c r="Q24" s="221"/>
      <c r="R24" s="204"/>
      <c r="S24" s="204"/>
      <c r="T24" s="204"/>
      <c r="U24" s="204"/>
      <c r="V24" s="204"/>
      <c r="W24" s="204"/>
      <c r="X24" s="204"/>
      <c r="Y24" s="204"/>
      <c r="Z24" s="204"/>
      <c r="AA24" s="204"/>
      <c r="AB24" s="204"/>
    </row>
    <row r="25" spans="2:28" s="151" customFormat="1" ht="17.25" thickTop="1" thickBot="1" x14ac:dyDescent="0.3">
      <c r="B25" s="185" t="s">
        <v>179</v>
      </c>
      <c r="C25" s="554">
        <v>0</v>
      </c>
      <c r="D25" s="554">
        <v>0</v>
      </c>
      <c r="E25" s="554">
        <v>0</v>
      </c>
      <c r="F25" s="554">
        <v>0</v>
      </c>
      <c r="G25" s="554">
        <v>0</v>
      </c>
      <c r="H25" s="554">
        <v>0</v>
      </c>
      <c r="I25" s="615"/>
      <c r="J25" s="577">
        <v>62.02706791</v>
      </c>
      <c r="K25" s="577">
        <v>0</v>
      </c>
      <c r="L25" s="577">
        <v>0</v>
      </c>
      <c r="M25" s="577">
        <v>117.23938149999999</v>
      </c>
      <c r="N25" s="577">
        <v>0</v>
      </c>
      <c r="O25" s="577">
        <v>179.36644941</v>
      </c>
      <c r="P25" s="221"/>
      <c r="Q25" s="221"/>
      <c r="R25" s="204"/>
      <c r="S25" s="204"/>
      <c r="T25" s="204"/>
      <c r="U25" s="204"/>
      <c r="V25" s="204"/>
      <c r="W25" s="204"/>
      <c r="X25" s="204"/>
      <c r="Y25" s="204"/>
      <c r="Z25" s="204"/>
      <c r="AA25" s="204"/>
      <c r="AB25" s="204"/>
    </row>
    <row r="26" spans="2:28" s="151" customFormat="1" ht="16.5" thickBot="1" x14ac:dyDescent="0.3">
      <c r="B26" s="190" t="s">
        <v>88</v>
      </c>
      <c r="C26" s="554">
        <v>0</v>
      </c>
      <c r="D26" s="554">
        <v>0</v>
      </c>
      <c r="E26" s="554">
        <v>0</v>
      </c>
      <c r="F26" s="554">
        <v>0</v>
      </c>
      <c r="G26" s="554">
        <v>0</v>
      </c>
      <c r="H26" s="554">
        <v>0</v>
      </c>
      <c r="I26" s="615"/>
      <c r="J26" s="577">
        <v>0</v>
      </c>
      <c r="K26" s="577">
        <v>0</v>
      </c>
      <c r="L26" s="577">
        <v>0</v>
      </c>
      <c r="M26" s="577">
        <v>5.0790618600000004</v>
      </c>
      <c r="N26" s="577">
        <v>0</v>
      </c>
      <c r="O26" s="577">
        <v>5.14833432</v>
      </c>
      <c r="P26" s="221"/>
      <c r="Q26" s="221"/>
      <c r="R26" s="204"/>
      <c r="S26" s="204"/>
      <c r="T26" s="204"/>
      <c r="U26" s="204"/>
      <c r="V26" s="204"/>
      <c r="W26" s="204"/>
      <c r="X26" s="204"/>
      <c r="Y26" s="204"/>
      <c r="Z26" s="204"/>
      <c r="AA26" s="204"/>
      <c r="AB26" s="204"/>
    </row>
    <row r="27" spans="2:28" s="151" customFormat="1" ht="16.5" thickBot="1" x14ac:dyDescent="0.3">
      <c r="B27" s="190" t="s">
        <v>89</v>
      </c>
      <c r="C27" s="554">
        <v>0</v>
      </c>
      <c r="D27" s="554">
        <v>0</v>
      </c>
      <c r="E27" s="554">
        <v>0</v>
      </c>
      <c r="F27" s="554">
        <v>0.70219034999999996</v>
      </c>
      <c r="G27" s="554">
        <v>0</v>
      </c>
      <c r="H27" s="554">
        <v>0.78467608</v>
      </c>
      <c r="I27" s="615"/>
      <c r="J27" s="577">
        <v>0</v>
      </c>
      <c r="K27" s="577">
        <v>0</v>
      </c>
      <c r="L27" s="577">
        <v>20</v>
      </c>
      <c r="M27" s="577">
        <v>1.0544153000000001</v>
      </c>
      <c r="N27" s="577">
        <v>0</v>
      </c>
      <c r="O27" s="577">
        <v>21.12753438</v>
      </c>
      <c r="P27" s="221"/>
      <c r="Q27" s="221"/>
      <c r="R27" s="204"/>
      <c r="S27" s="204"/>
      <c r="T27" s="204"/>
      <c r="U27" s="204"/>
      <c r="V27" s="204"/>
      <c r="W27" s="204"/>
      <c r="X27" s="204"/>
      <c r="Y27" s="204"/>
      <c r="Z27" s="204"/>
      <c r="AA27" s="204"/>
      <c r="AB27" s="204"/>
    </row>
    <row r="28" spans="2:28" s="151" customFormat="1" ht="16.5" thickBot="1" x14ac:dyDescent="0.3">
      <c r="B28" s="190" t="s">
        <v>90</v>
      </c>
      <c r="C28" s="554">
        <v>0</v>
      </c>
      <c r="D28" s="554">
        <v>0</v>
      </c>
      <c r="E28" s="554">
        <v>0</v>
      </c>
      <c r="F28" s="554">
        <v>0</v>
      </c>
      <c r="G28" s="554">
        <v>0</v>
      </c>
      <c r="H28" s="554">
        <v>0</v>
      </c>
      <c r="I28" s="615"/>
      <c r="J28" s="577">
        <v>0</v>
      </c>
      <c r="K28" s="577">
        <v>0</v>
      </c>
      <c r="L28" s="577">
        <v>0</v>
      </c>
      <c r="M28" s="577">
        <v>0</v>
      </c>
      <c r="N28" s="577">
        <v>0</v>
      </c>
      <c r="O28" s="577">
        <v>0</v>
      </c>
      <c r="P28" s="221"/>
      <c r="Q28" s="221"/>
      <c r="R28" s="204"/>
      <c r="S28" s="204"/>
      <c r="T28" s="204"/>
      <c r="U28" s="204"/>
      <c r="V28" s="204"/>
      <c r="W28" s="204"/>
      <c r="X28" s="204"/>
      <c r="Y28" s="204"/>
      <c r="Z28" s="204"/>
      <c r="AA28" s="204"/>
      <c r="AB28" s="204"/>
    </row>
    <row r="29" spans="2:28" s="151" customFormat="1" ht="16.5" thickBot="1" x14ac:dyDescent="0.3">
      <c r="B29" s="190" t="s">
        <v>91</v>
      </c>
      <c r="C29" s="554">
        <v>0</v>
      </c>
      <c r="D29" s="554">
        <v>0</v>
      </c>
      <c r="E29" s="554">
        <v>0</v>
      </c>
      <c r="F29" s="554">
        <v>0</v>
      </c>
      <c r="G29" s="554">
        <v>0</v>
      </c>
      <c r="H29" s="554">
        <v>0</v>
      </c>
      <c r="I29" s="615"/>
      <c r="J29" s="577">
        <v>0</v>
      </c>
      <c r="K29" s="577">
        <v>0</v>
      </c>
      <c r="L29" s="577">
        <v>0</v>
      </c>
      <c r="M29" s="577">
        <v>0</v>
      </c>
      <c r="N29" s="577">
        <v>0</v>
      </c>
      <c r="O29" s="577">
        <v>0</v>
      </c>
      <c r="P29" s="221"/>
      <c r="Q29" s="221"/>
      <c r="R29" s="204"/>
      <c r="S29" s="204"/>
      <c r="T29" s="204"/>
      <c r="U29" s="204"/>
      <c r="V29" s="204"/>
      <c r="W29" s="204"/>
      <c r="X29" s="204"/>
      <c r="Y29" s="204"/>
      <c r="Z29" s="204"/>
      <c r="AA29" s="204"/>
      <c r="AB29" s="204"/>
    </row>
    <row r="30" spans="2:28" s="151" customFormat="1" ht="16.5" thickBot="1" x14ac:dyDescent="0.3">
      <c r="B30" s="190" t="s">
        <v>85</v>
      </c>
      <c r="C30" s="554">
        <v>37286.742991040002</v>
      </c>
      <c r="D30" s="554">
        <v>35427.462033789998</v>
      </c>
      <c r="E30" s="554">
        <v>15754.769948180001</v>
      </c>
      <c r="F30" s="554">
        <v>1773.3278655300001</v>
      </c>
      <c r="G30" s="557">
        <v>0</v>
      </c>
      <c r="H30" s="557">
        <v>90242.30283854001</v>
      </c>
      <c r="I30" s="619"/>
      <c r="J30" s="620">
        <v>5962.1606194399992</v>
      </c>
      <c r="K30" s="620">
        <v>12892.544924829999</v>
      </c>
      <c r="L30" s="620">
        <v>31745.67996234</v>
      </c>
      <c r="M30" s="620">
        <v>1616.59289506</v>
      </c>
      <c r="N30" s="620">
        <v>0</v>
      </c>
      <c r="O30" s="620">
        <v>52216.97840167</v>
      </c>
      <c r="P30" s="221"/>
      <c r="Q30" s="221"/>
      <c r="R30" s="204"/>
      <c r="S30" s="204"/>
      <c r="T30" s="204"/>
      <c r="U30" s="204"/>
      <c r="V30" s="204"/>
      <c r="W30" s="204"/>
      <c r="X30" s="204"/>
      <c r="Y30" s="204"/>
      <c r="Z30" s="204"/>
      <c r="AA30" s="204"/>
      <c r="AB30" s="204"/>
    </row>
    <row r="31" spans="2:28" s="151" customFormat="1" ht="16.5" thickBot="1" x14ac:dyDescent="0.3">
      <c r="B31" s="190" t="s">
        <v>92</v>
      </c>
      <c r="C31" s="554">
        <v>6.3136944100000001</v>
      </c>
      <c r="D31" s="554">
        <v>595.17460434999998</v>
      </c>
      <c r="E31" s="554">
        <v>380.96675768</v>
      </c>
      <c r="F31" s="554">
        <v>6682.7262513100004</v>
      </c>
      <c r="G31" s="554">
        <v>0</v>
      </c>
      <c r="H31" s="554">
        <v>7665.1813077500001</v>
      </c>
      <c r="I31" s="615"/>
      <c r="J31" s="577">
        <v>4.4020423099999997</v>
      </c>
      <c r="K31" s="577">
        <v>383.38761115</v>
      </c>
      <c r="L31" s="577">
        <v>447.65257944999996</v>
      </c>
      <c r="M31" s="577">
        <v>7406.4658111700001</v>
      </c>
      <c r="N31" s="577">
        <v>0</v>
      </c>
      <c r="O31" s="577">
        <v>8241.9080440800008</v>
      </c>
      <c r="P31" s="221"/>
      <c r="Q31" s="221"/>
      <c r="R31" s="204"/>
      <c r="S31" s="204"/>
      <c r="T31" s="204"/>
      <c r="U31" s="204"/>
      <c r="V31" s="204"/>
      <c r="W31" s="204"/>
      <c r="X31" s="204"/>
      <c r="Y31" s="204"/>
      <c r="Z31" s="204"/>
      <c r="AA31" s="204"/>
      <c r="AB31" s="204"/>
    </row>
    <row r="32" spans="2:28" s="151" customFormat="1" ht="16.5" thickBot="1" x14ac:dyDescent="0.3">
      <c r="B32" s="190" t="s">
        <v>149</v>
      </c>
      <c r="C32" s="554">
        <v>40.8153966</v>
      </c>
      <c r="D32" s="554">
        <v>306.44944067</v>
      </c>
      <c r="E32" s="554">
        <v>315.51468074000002</v>
      </c>
      <c r="F32" s="554">
        <v>956.05904142999998</v>
      </c>
      <c r="G32" s="554">
        <v>0</v>
      </c>
      <c r="H32" s="554">
        <v>1618.8385594400002</v>
      </c>
      <c r="I32" s="615"/>
      <c r="J32" s="577">
        <v>48.231155280000003</v>
      </c>
      <c r="K32" s="577">
        <v>171.42971736999999</v>
      </c>
      <c r="L32" s="577">
        <v>861.01591522000001</v>
      </c>
      <c r="M32" s="577">
        <v>779.17438969000011</v>
      </c>
      <c r="N32" s="577">
        <v>0</v>
      </c>
      <c r="O32" s="577">
        <v>1859.8511775600002</v>
      </c>
      <c r="P32" s="221"/>
      <c r="Q32" s="221"/>
      <c r="R32" s="204"/>
      <c r="S32" s="204"/>
      <c r="T32" s="204"/>
      <c r="U32" s="204"/>
      <c r="V32" s="204"/>
      <c r="W32" s="204"/>
      <c r="X32" s="204"/>
      <c r="Y32" s="204"/>
      <c r="Z32" s="204"/>
      <c r="AA32" s="204"/>
      <c r="AB32" s="204"/>
    </row>
    <row r="33" spans="2:28" s="151" customFormat="1" ht="16.5" thickBot="1" x14ac:dyDescent="0.3">
      <c r="B33" s="190" t="s">
        <v>94</v>
      </c>
      <c r="C33" s="554">
        <v>20.678988989999997</v>
      </c>
      <c r="D33" s="554">
        <v>131.60865441999999</v>
      </c>
      <c r="E33" s="554">
        <v>428.93898925000002</v>
      </c>
      <c r="F33" s="554">
        <v>5155.0926528800001</v>
      </c>
      <c r="G33" s="554">
        <v>0</v>
      </c>
      <c r="H33" s="554">
        <v>5736.3192855400002</v>
      </c>
      <c r="I33" s="615"/>
      <c r="J33" s="561">
        <v>21.153639519999999</v>
      </c>
      <c r="K33" s="577">
        <v>115.88705073999999</v>
      </c>
      <c r="L33" s="577">
        <v>455.70270851999999</v>
      </c>
      <c r="M33" s="577">
        <v>2207.3737888299997</v>
      </c>
      <c r="N33" s="577">
        <v>0</v>
      </c>
      <c r="O33" s="577">
        <v>2800.1171876099997</v>
      </c>
      <c r="P33" s="221"/>
      <c r="Q33" s="221"/>
      <c r="R33" s="204"/>
      <c r="S33" s="204"/>
      <c r="T33" s="204"/>
      <c r="U33" s="204"/>
      <c r="V33" s="204"/>
      <c r="W33" s="204"/>
      <c r="X33" s="204"/>
      <c r="Y33" s="204"/>
      <c r="Z33" s="204"/>
      <c r="AA33" s="204"/>
      <c r="AB33" s="204"/>
    </row>
    <row r="34" spans="2:28" s="151" customFormat="1" ht="16.5" thickBot="1" x14ac:dyDescent="0.3">
      <c r="B34" s="190" t="s">
        <v>95</v>
      </c>
      <c r="C34" s="554">
        <v>27.47683198</v>
      </c>
      <c r="D34" s="554">
        <v>657.71819375999996</v>
      </c>
      <c r="E34" s="554">
        <v>43.98460867</v>
      </c>
      <c r="F34" s="554">
        <v>250.13543971000001</v>
      </c>
      <c r="G34" s="554">
        <v>0</v>
      </c>
      <c r="H34" s="554">
        <v>979.31507411999996</v>
      </c>
      <c r="I34" s="615"/>
      <c r="J34" s="561">
        <v>27.580979339999999</v>
      </c>
      <c r="K34" s="577">
        <v>928.80533836999996</v>
      </c>
      <c r="L34" s="577">
        <v>84.116896170000004</v>
      </c>
      <c r="M34" s="577">
        <v>412.28833427999996</v>
      </c>
      <c r="N34" s="577">
        <v>0</v>
      </c>
      <c r="O34" s="577">
        <v>1452.7915481599998</v>
      </c>
      <c r="P34" s="221"/>
      <c r="Q34" s="221"/>
      <c r="R34" s="204"/>
      <c r="S34" s="204"/>
      <c r="T34" s="204"/>
      <c r="U34" s="204"/>
      <c r="V34" s="204"/>
      <c r="W34" s="204"/>
      <c r="X34" s="204"/>
      <c r="Y34" s="204"/>
      <c r="Z34" s="204"/>
      <c r="AA34" s="204"/>
      <c r="AB34" s="204"/>
    </row>
    <row r="35" spans="2:28" s="151" customFormat="1" ht="16.5" thickBot="1" x14ac:dyDescent="0.3">
      <c r="B35" s="190" t="s">
        <v>189</v>
      </c>
      <c r="C35" s="554">
        <v>0</v>
      </c>
      <c r="D35" s="554">
        <v>0</v>
      </c>
      <c r="E35" s="554">
        <v>0</v>
      </c>
      <c r="F35" s="554">
        <v>0</v>
      </c>
      <c r="G35" s="554">
        <v>0</v>
      </c>
      <c r="H35" s="554">
        <v>0</v>
      </c>
      <c r="I35" s="615"/>
      <c r="J35" s="561">
        <v>0</v>
      </c>
      <c r="K35" s="561">
        <v>0</v>
      </c>
      <c r="L35" s="577">
        <v>0</v>
      </c>
      <c r="M35" s="561">
        <v>0</v>
      </c>
      <c r="N35" s="561">
        <v>0</v>
      </c>
      <c r="O35" s="561">
        <v>0</v>
      </c>
      <c r="P35" s="221"/>
      <c r="Q35" s="221"/>
      <c r="R35" s="204"/>
      <c r="S35" s="204"/>
      <c r="T35" s="204"/>
      <c r="U35" s="204"/>
      <c r="V35" s="204"/>
      <c r="W35" s="204"/>
      <c r="X35" s="204"/>
      <c r="Y35" s="204"/>
      <c r="Z35" s="204"/>
      <c r="AA35" s="204"/>
      <c r="AB35" s="204"/>
    </row>
    <row r="36" spans="2:28" s="151" customFormat="1" ht="16.5" thickBot="1" x14ac:dyDescent="0.3">
      <c r="B36" s="190" t="s">
        <v>150</v>
      </c>
      <c r="C36" s="554">
        <v>0</v>
      </c>
      <c r="D36" s="554">
        <v>0</v>
      </c>
      <c r="E36" s="554">
        <v>0</v>
      </c>
      <c r="F36" s="554">
        <v>0</v>
      </c>
      <c r="G36" s="554">
        <v>0</v>
      </c>
      <c r="H36" s="554">
        <v>0</v>
      </c>
      <c r="I36" s="615"/>
      <c r="J36" s="561">
        <v>0</v>
      </c>
      <c r="K36" s="561">
        <v>0</v>
      </c>
      <c r="L36" s="577">
        <v>0</v>
      </c>
      <c r="M36" s="561">
        <v>0</v>
      </c>
      <c r="N36" s="561">
        <v>0</v>
      </c>
      <c r="O36" s="561">
        <v>0</v>
      </c>
      <c r="P36" s="221"/>
      <c r="Q36" s="221"/>
      <c r="R36" s="204"/>
      <c r="S36" s="204"/>
      <c r="T36" s="204"/>
      <c r="U36" s="204"/>
      <c r="V36" s="204"/>
      <c r="W36" s="204"/>
      <c r="X36" s="204"/>
      <c r="Y36" s="204"/>
      <c r="Z36" s="204"/>
      <c r="AA36" s="204"/>
      <c r="AB36" s="204"/>
    </row>
    <row r="37" spans="2:28" s="153" customFormat="1" ht="24.75" thickBot="1" x14ac:dyDescent="0.25">
      <c r="B37" s="222" t="s">
        <v>208</v>
      </c>
      <c r="C37" s="554">
        <v>0</v>
      </c>
      <c r="D37" s="554">
        <v>0</v>
      </c>
      <c r="E37" s="554">
        <v>0</v>
      </c>
      <c r="F37" s="554">
        <v>0</v>
      </c>
      <c r="G37" s="554">
        <v>0</v>
      </c>
      <c r="H37" s="554">
        <v>0</v>
      </c>
      <c r="I37" s="615"/>
      <c r="J37" s="561">
        <v>0</v>
      </c>
      <c r="K37" s="561">
        <v>0</v>
      </c>
      <c r="L37" s="577">
        <v>0</v>
      </c>
      <c r="M37" s="561">
        <v>0</v>
      </c>
      <c r="N37" s="561">
        <v>0</v>
      </c>
      <c r="O37" s="561">
        <v>0</v>
      </c>
      <c r="P37" s="221"/>
      <c r="Q37" s="221"/>
      <c r="R37" s="223"/>
      <c r="S37" s="223"/>
      <c r="T37" s="223"/>
      <c r="U37" s="223"/>
      <c r="V37" s="223"/>
      <c r="W37" s="223"/>
      <c r="X37" s="223"/>
      <c r="Y37" s="223"/>
      <c r="Z37" s="223"/>
      <c r="AA37" s="223"/>
      <c r="AB37" s="223"/>
    </row>
    <row r="38" spans="2:28" s="151" customFormat="1" ht="16.5" thickBot="1" x14ac:dyDescent="0.3">
      <c r="B38" s="190" t="s">
        <v>209</v>
      </c>
      <c r="C38" s="554">
        <v>0</v>
      </c>
      <c r="D38" s="554">
        <v>0</v>
      </c>
      <c r="E38" s="554">
        <v>0</v>
      </c>
      <c r="F38" s="554">
        <v>0</v>
      </c>
      <c r="G38" s="554">
        <v>0</v>
      </c>
      <c r="H38" s="554">
        <v>0</v>
      </c>
      <c r="I38" s="615"/>
      <c r="J38" s="561">
        <v>0</v>
      </c>
      <c r="K38" s="561">
        <v>0</v>
      </c>
      <c r="L38" s="577">
        <v>0</v>
      </c>
      <c r="M38" s="561">
        <v>0</v>
      </c>
      <c r="N38" s="561">
        <v>0</v>
      </c>
      <c r="O38" s="561">
        <v>0</v>
      </c>
      <c r="P38" s="221"/>
      <c r="Q38" s="221"/>
      <c r="R38" s="204"/>
      <c r="S38" s="204"/>
      <c r="T38" s="204"/>
      <c r="U38" s="204"/>
      <c r="V38" s="204"/>
      <c r="W38" s="204"/>
      <c r="X38" s="204"/>
      <c r="Y38" s="204"/>
      <c r="Z38" s="204"/>
      <c r="AA38" s="204"/>
      <c r="AB38" s="204"/>
    </row>
    <row r="39" spans="2:28" s="151" customFormat="1" ht="16.5" thickBot="1" x14ac:dyDescent="0.3">
      <c r="B39" s="190" t="s">
        <v>151</v>
      </c>
      <c r="C39" s="554">
        <v>0</v>
      </c>
      <c r="D39" s="554">
        <v>0</v>
      </c>
      <c r="E39" s="554">
        <v>0</v>
      </c>
      <c r="F39" s="554">
        <v>0</v>
      </c>
      <c r="G39" s="554">
        <v>0</v>
      </c>
      <c r="H39" s="554">
        <v>0</v>
      </c>
      <c r="I39" s="615"/>
      <c r="J39" s="561">
        <v>0</v>
      </c>
      <c r="K39" s="561">
        <v>0</v>
      </c>
      <c r="L39" s="561">
        <v>0</v>
      </c>
      <c r="M39" s="561">
        <v>0</v>
      </c>
      <c r="N39" s="561">
        <v>0</v>
      </c>
      <c r="O39" s="561">
        <v>0</v>
      </c>
      <c r="P39" s="221"/>
      <c r="Q39" s="221"/>
      <c r="R39" s="204"/>
      <c r="S39" s="204"/>
      <c r="T39" s="204"/>
      <c r="U39" s="204"/>
      <c r="V39" s="204"/>
      <c r="W39" s="204"/>
      <c r="X39" s="204"/>
      <c r="Y39" s="204"/>
      <c r="Z39" s="204"/>
      <c r="AA39" s="204"/>
      <c r="AB39" s="204"/>
    </row>
    <row r="40" spans="2:28" s="151" customFormat="1" x14ac:dyDescent="0.25">
      <c r="B40" s="185" t="s">
        <v>210</v>
      </c>
      <c r="C40" s="558">
        <v>65.697909929999994</v>
      </c>
      <c r="D40" s="558">
        <v>0</v>
      </c>
      <c r="E40" s="558">
        <v>165.07636049999999</v>
      </c>
      <c r="F40" s="558">
        <v>29.637332300000001</v>
      </c>
      <c r="G40" s="558">
        <v>190.62578750999998</v>
      </c>
      <c r="H40" s="558">
        <v>451.03739024000004</v>
      </c>
      <c r="I40" s="615"/>
      <c r="J40" s="616">
        <v>46.117736130000004</v>
      </c>
      <c r="K40" s="616">
        <v>0</v>
      </c>
      <c r="L40" s="616">
        <v>158.82622199000002</v>
      </c>
      <c r="M40" s="616">
        <v>101.56988724</v>
      </c>
      <c r="N40" s="616">
        <v>378.88891474000002</v>
      </c>
      <c r="O40" s="616">
        <v>685.40276010000002</v>
      </c>
      <c r="P40" s="221"/>
      <c r="Q40" s="221"/>
      <c r="R40" s="204"/>
      <c r="S40" s="204"/>
      <c r="T40" s="204"/>
      <c r="U40" s="204"/>
      <c r="V40" s="204"/>
      <c r="W40" s="204"/>
      <c r="X40" s="204"/>
      <c r="Y40" s="204"/>
      <c r="Z40" s="204"/>
      <c r="AA40" s="204"/>
      <c r="AB40" s="204"/>
    </row>
    <row r="41" spans="2:28" s="151" customFormat="1" ht="16.5" thickBot="1" x14ac:dyDescent="0.3">
      <c r="B41" s="195" t="s">
        <v>211</v>
      </c>
      <c r="C41" s="617">
        <v>37447.725812950004</v>
      </c>
      <c r="D41" s="617">
        <v>37118.657481430004</v>
      </c>
      <c r="E41" s="617">
        <v>17089.251345020002</v>
      </c>
      <c r="F41" s="617">
        <v>14848.084281289997</v>
      </c>
      <c r="G41" s="617">
        <v>190.62578750999998</v>
      </c>
      <c r="H41" s="617">
        <v>106694.34470819999</v>
      </c>
      <c r="I41" s="615"/>
      <c r="J41" s="618">
        <v>6171.6732399299999</v>
      </c>
      <c r="K41" s="618">
        <v>14492.297034000001</v>
      </c>
      <c r="L41" s="618">
        <v>33772.994283690001</v>
      </c>
      <c r="M41" s="618">
        <v>12646.83796493</v>
      </c>
      <c r="N41" s="618">
        <v>378.88891474000002</v>
      </c>
      <c r="O41" s="618">
        <v>67462.691437290006</v>
      </c>
      <c r="P41" s="221"/>
      <c r="Q41" s="221"/>
      <c r="R41" s="204"/>
      <c r="S41" s="204"/>
      <c r="T41" s="204"/>
      <c r="U41" s="204"/>
      <c r="V41" s="204"/>
      <c r="W41" s="204"/>
      <c r="X41" s="204"/>
      <c r="Y41" s="204"/>
      <c r="Z41" s="204"/>
      <c r="AA41" s="204"/>
      <c r="AB41" s="204"/>
    </row>
    <row r="42" spans="2:28" s="151" customFormat="1" ht="17.25" thickTop="1" thickBot="1" x14ac:dyDescent="0.3">
      <c r="B42" s="197" t="s">
        <v>66</v>
      </c>
      <c r="C42" s="621">
        <v>60394.861995550003</v>
      </c>
      <c r="D42" s="621">
        <v>52152.386760130008</v>
      </c>
      <c r="E42" s="621">
        <v>37605.944201680002</v>
      </c>
      <c r="F42" s="621">
        <v>244944.47092784996</v>
      </c>
      <c r="G42" s="621">
        <v>3329.8441440299998</v>
      </c>
      <c r="H42" s="621">
        <v>398427.50802924001</v>
      </c>
      <c r="I42" s="615"/>
      <c r="J42" s="622">
        <v>29134.977341369999</v>
      </c>
      <c r="K42" s="622">
        <v>28436.028066620001</v>
      </c>
      <c r="L42" s="622">
        <v>53517.955848209996</v>
      </c>
      <c r="M42" s="622">
        <v>251016.95786057998</v>
      </c>
      <c r="N42" s="622">
        <v>2796.3741745900002</v>
      </c>
      <c r="O42" s="622">
        <v>364902.29329137004</v>
      </c>
      <c r="P42" s="221"/>
      <c r="Q42" s="221"/>
      <c r="R42" s="204"/>
      <c r="S42" s="204"/>
      <c r="T42" s="204"/>
      <c r="U42" s="204"/>
      <c r="V42" s="204"/>
      <c r="W42" s="204"/>
      <c r="X42" s="204"/>
      <c r="Y42" s="204"/>
      <c r="Z42" s="204"/>
      <c r="AA42" s="204"/>
      <c r="AB42" s="204"/>
    </row>
    <row r="43" spans="2:28" s="151" customFormat="1" ht="16.5" thickTop="1" x14ac:dyDescent="0.25">
      <c r="B43" s="217"/>
      <c r="C43" s="217"/>
      <c r="D43" s="217"/>
      <c r="E43" s="217"/>
      <c r="F43" s="217"/>
      <c r="G43" s="217"/>
      <c r="H43" s="217"/>
      <c r="I43" s="217"/>
      <c r="J43" s="296"/>
      <c r="K43" s="296"/>
      <c r="L43" s="296"/>
      <c r="M43" s="296"/>
      <c r="N43" s="297"/>
      <c r="O43" s="296"/>
      <c r="P43" s="217"/>
      <c r="Q43" s="217"/>
      <c r="R43" s="204"/>
      <c r="S43" s="204"/>
      <c r="T43" s="204"/>
      <c r="U43" s="204"/>
      <c r="V43" s="204"/>
      <c r="W43" s="204"/>
      <c r="X43" s="204"/>
      <c r="Y43" s="204"/>
      <c r="Z43" s="204"/>
      <c r="AA43" s="204"/>
      <c r="AB43" s="204"/>
    </row>
    <row r="44" spans="2:28" s="151" customFormat="1" x14ac:dyDescent="0.25">
      <c r="B44" s="198"/>
      <c r="I44" s="204"/>
      <c r="J44" s="217"/>
      <c r="K44" s="217"/>
      <c r="L44" s="217"/>
      <c r="M44" s="217"/>
      <c r="N44" s="217"/>
      <c r="O44" s="217"/>
      <c r="P44" s="217"/>
      <c r="Q44" s="204"/>
      <c r="R44" s="204"/>
      <c r="S44" s="204"/>
      <c r="T44" s="204"/>
      <c r="U44" s="204"/>
      <c r="V44" s="204"/>
      <c r="W44" s="204"/>
      <c r="X44" s="204"/>
      <c r="Y44" s="204"/>
      <c r="Z44" s="204"/>
      <c r="AA44" s="204"/>
      <c r="AB44" s="204"/>
    </row>
    <row r="45" spans="2:28" s="151" customFormat="1" x14ac:dyDescent="0.25">
      <c r="B45" s="204"/>
      <c r="C45" s="216"/>
      <c r="D45" s="216"/>
      <c r="E45" s="216"/>
      <c r="F45" s="216"/>
      <c r="G45" s="216"/>
      <c r="H45" s="204"/>
      <c r="I45" s="204"/>
      <c r="J45" s="204"/>
      <c r="K45" s="204"/>
      <c r="L45" s="204"/>
      <c r="M45" s="204"/>
      <c r="N45" s="204"/>
      <c r="O45" s="204"/>
      <c r="P45" s="204"/>
      <c r="Q45" s="204"/>
      <c r="R45" s="204"/>
      <c r="S45" s="204"/>
      <c r="T45" s="204"/>
      <c r="U45" s="204"/>
      <c r="V45" s="204"/>
      <c r="W45" s="204"/>
      <c r="X45" s="204"/>
      <c r="Y45" s="204"/>
      <c r="Z45" s="204"/>
      <c r="AA45" s="204"/>
      <c r="AB45" s="204"/>
    </row>
    <row r="46" spans="2:28" s="151" customFormat="1" x14ac:dyDescent="0.25">
      <c r="B46" s="204"/>
      <c r="C46" s="216"/>
      <c r="D46" s="216"/>
      <c r="E46" s="216"/>
      <c r="F46" s="216"/>
      <c r="G46" s="216"/>
      <c r="H46" s="204"/>
      <c r="I46" s="204"/>
      <c r="J46" s="204"/>
      <c r="K46" s="204"/>
      <c r="L46" s="204"/>
      <c r="M46" s="204"/>
      <c r="N46" s="204"/>
      <c r="O46" s="204"/>
      <c r="P46" s="204"/>
      <c r="Q46" s="204"/>
      <c r="R46" s="204"/>
      <c r="S46" s="204"/>
      <c r="T46" s="204"/>
      <c r="U46" s="204"/>
      <c r="V46" s="204"/>
      <c r="W46" s="204"/>
      <c r="X46" s="204"/>
      <c r="Y46" s="204"/>
      <c r="Z46" s="204"/>
      <c r="AA46" s="204"/>
      <c r="AB46" s="204"/>
    </row>
    <row r="47" spans="2:28" s="151" customFormat="1" x14ac:dyDescent="0.25">
      <c r="B47" s="204"/>
      <c r="C47" s="216"/>
      <c r="D47" s="216"/>
      <c r="E47" s="216"/>
      <c r="F47" s="216"/>
      <c r="G47" s="216"/>
      <c r="H47" s="204"/>
      <c r="I47" s="204"/>
      <c r="J47" s="204"/>
      <c r="K47" s="204"/>
      <c r="L47" s="204"/>
      <c r="M47" s="204"/>
      <c r="N47" s="204"/>
      <c r="O47" s="204"/>
      <c r="P47" s="204"/>
      <c r="Q47" s="204"/>
      <c r="R47" s="204"/>
      <c r="S47" s="204"/>
      <c r="T47" s="204"/>
      <c r="U47" s="204"/>
      <c r="V47" s="204"/>
      <c r="W47" s="204"/>
      <c r="X47" s="204"/>
      <c r="Y47" s="204"/>
      <c r="Z47" s="204"/>
      <c r="AA47" s="204"/>
      <c r="AB47" s="204"/>
    </row>
    <row r="48" spans="2:28" s="151" customFormat="1" x14ac:dyDescent="0.25">
      <c r="B48" s="204"/>
      <c r="C48" s="216"/>
      <c r="D48" s="216"/>
      <c r="E48" s="216"/>
      <c r="F48" s="216"/>
      <c r="G48" s="216"/>
      <c r="H48" s="204"/>
      <c r="I48" s="204"/>
      <c r="J48" s="204"/>
      <c r="K48" s="204"/>
      <c r="L48" s="204"/>
      <c r="M48" s="204"/>
      <c r="N48" s="204"/>
      <c r="O48" s="204"/>
      <c r="P48" s="204"/>
      <c r="Q48" s="204"/>
      <c r="R48" s="204"/>
      <c r="S48" s="204"/>
      <c r="T48" s="204"/>
      <c r="U48" s="204"/>
      <c r="V48" s="204"/>
      <c r="W48" s="204"/>
      <c r="X48" s="204"/>
      <c r="Y48" s="204"/>
      <c r="Z48" s="204"/>
      <c r="AA48" s="204"/>
      <c r="AB48" s="204"/>
    </row>
    <row r="49" spans="2:28" s="151" customFormat="1" x14ac:dyDescent="0.25">
      <c r="B49" s="204"/>
      <c r="C49" s="216"/>
      <c r="D49" s="216"/>
      <c r="E49" s="216"/>
      <c r="F49" s="216"/>
      <c r="G49" s="216"/>
      <c r="H49" s="204"/>
      <c r="I49" s="204"/>
      <c r="J49" s="204"/>
      <c r="K49" s="204"/>
      <c r="L49" s="204"/>
      <c r="M49" s="204"/>
      <c r="N49" s="204"/>
      <c r="O49" s="204"/>
      <c r="P49" s="204"/>
      <c r="Q49" s="204"/>
      <c r="R49" s="204"/>
      <c r="S49" s="204"/>
      <c r="T49" s="204"/>
      <c r="U49" s="204"/>
      <c r="V49" s="204"/>
      <c r="W49" s="204"/>
      <c r="X49" s="204"/>
      <c r="Y49" s="204"/>
      <c r="Z49" s="204"/>
      <c r="AA49" s="204"/>
      <c r="AB49" s="204"/>
    </row>
    <row r="50" spans="2:28" s="151" customFormat="1" x14ac:dyDescent="0.25">
      <c r="B50" s="204"/>
      <c r="C50" s="216"/>
      <c r="D50" s="216"/>
      <c r="E50" s="216"/>
      <c r="F50" s="216"/>
      <c r="G50" s="216"/>
      <c r="H50" s="204"/>
      <c r="I50" s="204"/>
      <c r="J50" s="204"/>
      <c r="K50" s="204"/>
      <c r="L50" s="204"/>
      <c r="M50" s="204"/>
      <c r="N50" s="204"/>
      <c r="O50" s="204"/>
      <c r="P50" s="204"/>
      <c r="Q50" s="204"/>
      <c r="R50" s="204"/>
      <c r="S50" s="204"/>
      <c r="T50" s="204"/>
      <c r="U50" s="204"/>
      <c r="V50" s="204"/>
      <c r="W50" s="204"/>
      <c r="X50" s="204"/>
      <c r="Y50" s="204"/>
      <c r="Z50" s="204"/>
      <c r="AA50" s="204"/>
      <c r="AB50" s="204"/>
    </row>
    <row r="51" spans="2:28" s="151" customFormat="1" x14ac:dyDescent="0.25">
      <c r="B51" s="204"/>
      <c r="C51" s="216"/>
      <c r="D51" s="216"/>
      <c r="E51" s="216"/>
      <c r="F51" s="216"/>
      <c r="G51" s="216"/>
      <c r="H51" s="204"/>
      <c r="I51" s="204"/>
      <c r="J51" s="204"/>
      <c r="K51" s="204"/>
      <c r="L51" s="204"/>
      <c r="M51" s="204"/>
      <c r="N51" s="204"/>
      <c r="O51" s="204"/>
      <c r="P51" s="204"/>
      <c r="Q51" s="204"/>
      <c r="R51" s="204"/>
      <c r="S51" s="204"/>
      <c r="T51" s="204"/>
      <c r="U51" s="204"/>
      <c r="V51" s="204"/>
      <c r="W51" s="204"/>
      <c r="X51" s="204"/>
      <c r="Y51" s="204"/>
      <c r="Z51" s="204"/>
      <c r="AA51" s="204"/>
      <c r="AB51" s="204"/>
    </row>
    <row r="52" spans="2:28" s="151" customFormat="1" x14ac:dyDescent="0.25">
      <c r="B52" s="204"/>
      <c r="C52" s="216"/>
      <c r="D52" s="216"/>
      <c r="E52" s="216"/>
      <c r="F52" s="216"/>
      <c r="G52" s="216"/>
      <c r="H52" s="204"/>
      <c r="I52" s="204"/>
      <c r="J52" s="204"/>
      <c r="K52" s="204"/>
      <c r="L52" s="204"/>
      <c r="M52" s="204"/>
      <c r="N52" s="204"/>
      <c r="O52" s="204"/>
      <c r="P52" s="204"/>
      <c r="Q52" s="204"/>
      <c r="R52" s="204"/>
      <c r="S52" s="204"/>
      <c r="T52" s="204"/>
      <c r="U52" s="204"/>
      <c r="V52" s="204"/>
      <c r="W52" s="204"/>
      <c r="X52" s="204"/>
      <c r="Y52" s="204"/>
      <c r="Z52" s="204"/>
      <c r="AA52" s="204"/>
      <c r="AB52" s="204"/>
    </row>
    <row r="53" spans="2:28" s="151" customFormat="1" x14ac:dyDescent="0.25">
      <c r="B53" s="204"/>
      <c r="C53" s="216"/>
      <c r="D53" s="216"/>
      <c r="E53" s="216"/>
      <c r="F53" s="216"/>
      <c r="G53" s="216"/>
      <c r="H53" s="204"/>
      <c r="I53" s="204"/>
      <c r="J53" s="204"/>
      <c r="K53" s="204"/>
      <c r="L53" s="204"/>
      <c r="M53" s="204"/>
      <c r="N53" s="204"/>
      <c r="O53" s="204"/>
      <c r="P53" s="204"/>
      <c r="Q53" s="204"/>
      <c r="R53" s="204"/>
      <c r="S53" s="204"/>
      <c r="T53" s="204"/>
      <c r="U53" s="204"/>
      <c r="V53" s="204"/>
      <c r="W53" s="204"/>
      <c r="X53" s="204"/>
      <c r="Y53" s="204"/>
      <c r="Z53" s="204"/>
      <c r="AA53" s="204"/>
      <c r="AB53" s="204"/>
    </row>
    <row r="54" spans="2:28" s="151" customFormat="1" x14ac:dyDescent="0.25">
      <c r="B54" s="204"/>
      <c r="C54" s="216"/>
      <c r="D54" s="216"/>
      <c r="E54" s="216"/>
      <c r="F54" s="216"/>
      <c r="G54" s="216"/>
      <c r="H54" s="204"/>
      <c r="I54" s="204"/>
      <c r="J54" s="204"/>
      <c r="K54" s="204"/>
      <c r="L54" s="204"/>
      <c r="M54" s="204"/>
      <c r="N54" s="204"/>
      <c r="O54" s="204"/>
      <c r="P54" s="204"/>
      <c r="Q54" s="204"/>
      <c r="R54" s="204"/>
      <c r="S54" s="204"/>
      <c r="T54" s="204"/>
      <c r="U54" s="204"/>
      <c r="V54" s="204"/>
      <c r="W54" s="204"/>
      <c r="X54" s="204"/>
      <c r="Y54" s="204"/>
      <c r="Z54" s="204"/>
      <c r="AA54" s="204"/>
      <c r="AB54" s="204"/>
    </row>
    <row r="55" spans="2:28" s="151" customFormat="1" x14ac:dyDescent="0.25">
      <c r="B55" s="204"/>
      <c r="C55" s="216"/>
      <c r="D55" s="216"/>
      <c r="E55" s="216"/>
      <c r="F55" s="216"/>
      <c r="G55" s="216"/>
      <c r="H55" s="204"/>
      <c r="I55" s="204"/>
      <c r="J55" s="204"/>
      <c r="K55" s="204"/>
      <c r="L55" s="204"/>
      <c r="M55" s="204"/>
      <c r="N55" s="204"/>
      <c r="O55" s="204"/>
      <c r="P55" s="204"/>
      <c r="Q55" s="204"/>
      <c r="R55" s="204"/>
      <c r="S55" s="204"/>
      <c r="T55" s="204"/>
      <c r="U55" s="204"/>
      <c r="V55" s="204"/>
      <c r="W55" s="204"/>
      <c r="X55" s="204"/>
      <c r="Y55" s="204"/>
      <c r="Z55" s="204"/>
      <c r="AA55" s="204"/>
      <c r="AB55" s="204"/>
    </row>
    <row r="56" spans="2:28" s="151" customFormat="1" x14ac:dyDescent="0.25">
      <c r="B56" s="204"/>
      <c r="C56" s="216"/>
      <c r="D56" s="216"/>
      <c r="E56" s="216"/>
      <c r="F56" s="216"/>
      <c r="G56" s="216"/>
      <c r="H56" s="204"/>
      <c r="I56" s="204"/>
      <c r="J56" s="204"/>
      <c r="K56" s="204"/>
      <c r="L56" s="204"/>
      <c r="M56" s="204"/>
      <c r="N56" s="204"/>
      <c r="O56" s="204"/>
      <c r="P56" s="204"/>
      <c r="Q56" s="204"/>
      <c r="R56" s="204"/>
      <c r="S56" s="204"/>
      <c r="T56" s="204"/>
      <c r="U56" s="204"/>
      <c r="V56" s="204"/>
      <c r="W56" s="204"/>
      <c r="X56" s="204"/>
      <c r="Y56" s="204"/>
      <c r="Z56" s="204"/>
      <c r="AA56" s="204"/>
      <c r="AB56" s="204"/>
    </row>
    <row r="57" spans="2:28" s="151" customFormat="1" x14ac:dyDescent="0.25">
      <c r="B57" s="204"/>
      <c r="C57" s="216"/>
      <c r="D57" s="216"/>
      <c r="E57" s="216"/>
      <c r="F57" s="216"/>
      <c r="G57" s="216"/>
      <c r="H57" s="204"/>
      <c r="I57" s="204"/>
      <c r="J57" s="204"/>
      <c r="K57" s="204"/>
      <c r="L57" s="204"/>
      <c r="M57" s="204"/>
      <c r="N57" s="204"/>
      <c r="O57" s="204"/>
      <c r="P57" s="204"/>
      <c r="Q57" s="204"/>
      <c r="R57" s="204"/>
      <c r="S57" s="204"/>
      <c r="T57" s="204"/>
      <c r="U57" s="204"/>
      <c r="V57" s="204"/>
      <c r="W57" s="204"/>
      <c r="X57" s="204"/>
      <c r="Y57" s="204"/>
      <c r="Z57" s="204"/>
      <c r="AA57" s="204"/>
      <c r="AB57" s="204"/>
    </row>
    <row r="58" spans="2:28" s="151" customFormat="1" x14ac:dyDescent="0.25">
      <c r="B58" s="204"/>
      <c r="C58" s="216"/>
      <c r="D58" s="216"/>
      <c r="E58" s="216"/>
      <c r="F58" s="216"/>
      <c r="G58" s="216"/>
      <c r="H58" s="204"/>
      <c r="I58" s="204"/>
      <c r="J58" s="204"/>
      <c r="K58" s="204"/>
      <c r="L58" s="204"/>
      <c r="M58" s="204"/>
      <c r="N58" s="204"/>
      <c r="O58" s="204"/>
      <c r="P58" s="204"/>
      <c r="Q58" s="204"/>
      <c r="R58" s="204"/>
      <c r="S58" s="204"/>
      <c r="T58" s="204"/>
      <c r="U58" s="204"/>
      <c r="V58" s="204"/>
      <c r="W58" s="204"/>
      <c r="X58" s="204"/>
      <c r="Y58" s="204"/>
      <c r="Z58" s="204"/>
      <c r="AA58" s="204"/>
      <c r="AB58" s="204"/>
    </row>
    <row r="59" spans="2:28" s="151" customFormat="1" x14ac:dyDescent="0.25">
      <c r="B59" s="204"/>
      <c r="C59" s="216"/>
      <c r="D59" s="216"/>
      <c r="E59" s="216"/>
      <c r="F59" s="216"/>
      <c r="G59" s="216"/>
      <c r="H59" s="204"/>
      <c r="I59" s="204"/>
      <c r="J59" s="204"/>
      <c r="K59" s="204"/>
      <c r="L59" s="204"/>
      <c r="M59" s="204"/>
      <c r="N59" s="204"/>
      <c r="O59" s="204"/>
      <c r="P59" s="204"/>
      <c r="Q59" s="204"/>
      <c r="R59" s="204"/>
      <c r="S59" s="204"/>
      <c r="T59" s="204"/>
      <c r="U59" s="204"/>
      <c r="V59" s="204"/>
      <c r="W59" s="204"/>
      <c r="X59" s="204"/>
      <c r="Y59" s="204"/>
      <c r="Z59" s="204"/>
      <c r="AA59" s="204"/>
      <c r="AB59" s="204"/>
    </row>
    <row r="60" spans="2:28" s="151" customFormat="1" x14ac:dyDescent="0.25">
      <c r="B60" s="204"/>
      <c r="C60" s="216"/>
      <c r="D60" s="216"/>
      <c r="E60" s="216"/>
      <c r="F60" s="216"/>
      <c r="G60" s="216"/>
      <c r="H60" s="204"/>
      <c r="I60" s="204"/>
      <c r="J60" s="204"/>
      <c r="K60" s="204"/>
      <c r="L60" s="204"/>
      <c r="M60" s="204"/>
      <c r="N60" s="204"/>
      <c r="O60" s="204"/>
      <c r="P60" s="204"/>
      <c r="Q60" s="204"/>
      <c r="R60" s="204"/>
      <c r="S60" s="204"/>
      <c r="T60" s="204"/>
      <c r="U60" s="204"/>
      <c r="V60" s="204"/>
      <c r="W60" s="204"/>
      <c r="X60" s="204"/>
      <c r="Y60" s="204"/>
      <c r="Z60" s="204"/>
      <c r="AA60" s="204"/>
      <c r="AB60" s="204"/>
    </row>
    <row r="61" spans="2:28" s="151" customFormat="1" x14ac:dyDescent="0.25">
      <c r="B61" s="204"/>
      <c r="C61" s="216"/>
      <c r="D61" s="216"/>
      <c r="E61" s="216"/>
      <c r="F61" s="216"/>
      <c r="G61" s="216"/>
      <c r="H61" s="204"/>
      <c r="I61" s="204"/>
      <c r="J61" s="204"/>
      <c r="K61" s="204"/>
      <c r="L61" s="204"/>
      <c r="M61" s="204"/>
      <c r="N61" s="204"/>
      <c r="O61" s="204"/>
      <c r="P61" s="204"/>
      <c r="Q61" s="204"/>
      <c r="R61" s="204"/>
      <c r="S61" s="204"/>
      <c r="T61" s="204"/>
      <c r="U61" s="204"/>
      <c r="V61" s="204"/>
      <c r="W61" s="204"/>
      <c r="X61" s="204"/>
      <c r="Y61" s="204"/>
      <c r="Z61" s="204"/>
      <c r="AA61" s="204"/>
      <c r="AB61" s="204"/>
    </row>
    <row r="62" spans="2:28" s="151" customFormat="1" x14ac:dyDescent="0.25">
      <c r="B62" s="204"/>
      <c r="C62" s="216"/>
      <c r="D62" s="216"/>
      <c r="E62" s="216"/>
      <c r="F62" s="216"/>
      <c r="G62" s="216"/>
      <c r="H62" s="204"/>
      <c r="I62" s="204"/>
      <c r="J62" s="204"/>
      <c r="K62" s="204"/>
      <c r="L62" s="204"/>
      <c r="M62" s="204"/>
      <c r="N62" s="204"/>
      <c r="O62" s="204"/>
      <c r="P62" s="204"/>
      <c r="Q62" s="204"/>
      <c r="R62" s="204"/>
      <c r="S62" s="204"/>
      <c r="T62" s="204"/>
      <c r="U62" s="204"/>
      <c r="V62" s="204"/>
      <c r="W62" s="204"/>
      <c r="X62" s="204"/>
      <c r="Y62" s="204"/>
      <c r="Z62" s="204"/>
      <c r="AA62" s="204"/>
      <c r="AB62" s="204"/>
    </row>
    <row r="63" spans="2:28" s="151" customFormat="1" x14ac:dyDescent="0.25">
      <c r="B63" s="204"/>
      <c r="C63" s="216"/>
      <c r="D63" s="216"/>
      <c r="E63" s="216"/>
      <c r="F63" s="216"/>
      <c r="G63" s="216"/>
      <c r="H63" s="204"/>
      <c r="I63" s="204"/>
      <c r="J63" s="204"/>
      <c r="K63" s="204"/>
      <c r="L63" s="204"/>
      <c r="M63" s="204"/>
      <c r="N63" s="204"/>
      <c r="O63" s="204"/>
      <c r="P63" s="204"/>
      <c r="Q63" s="204"/>
      <c r="R63" s="204"/>
      <c r="S63" s="204"/>
      <c r="T63" s="204"/>
      <c r="U63" s="204"/>
      <c r="V63" s="204"/>
      <c r="W63" s="204"/>
      <c r="X63" s="204"/>
      <c r="Y63" s="204"/>
      <c r="Z63" s="204"/>
      <c r="AA63" s="204"/>
      <c r="AB63" s="204"/>
    </row>
    <row r="64" spans="2:28" s="151" customFormat="1" x14ac:dyDescent="0.25">
      <c r="B64" s="204"/>
      <c r="C64" s="216"/>
      <c r="D64" s="216"/>
      <c r="E64" s="216"/>
      <c r="F64" s="216"/>
      <c r="G64" s="216"/>
      <c r="H64" s="204"/>
      <c r="I64" s="204"/>
      <c r="J64" s="204"/>
      <c r="K64" s="204"/>
      <c r="L64" s="204"/>
      <c r="M64" s="204"/>
      <c r="N64" s="204"/>
      <c r="O64" s="204"/>
      <c r="P64" s="204"/>
      <c r="Q64" s="204"/>
      <c r="R64" s="204"/>
      <c r="S64" s="204"/>
      <c r="T64" s="204"/>
      <c r="U64" s="204"/>
      <c r="V64" s="204"/>
      <c r="W64" s="204"/>
      <c r="X64" s="204"/>
      <c r="Y64" s="204"/>
      <c r="Z64" s="204"/>
      <c r="AA64" s="204"/>
      <c r="AB64" s="204"/>
    </row>
    <row r="65" spans="2:28" s="151" customFormat="1" x14ac:dyDescent="0.25">
      <c r="B65" s="204"/>
      <c r="C65" s="216"/>
      <c r="D65" s="216"/>
      <c r="E65" s="216"/>
      <c r="F65" s="216"/>
      <c r="G65" s="216"/>
      <c r="H65" s="204"/>
      <c r="I65" s="204"/>
      <c r="J65" s="204"/>
      <c r="K65" s="204"/>
      <c r="L65" s="204"/>
      <c r="M65" s="204"/>
      <c r="N65" s="204"/>
      <c r="O65" s="204"/>
      <c r="P65" s="204"/>
      <c r="Q65" s="204"/>
      <c r="R65" s="204"/>
      <c r="S65" s="204"/>
      <c r="T65" s="204"/>
      <c r="U65" s="204"/>
      <c r="V65" s="204"/>
      <c r="W65" s="204"/>
      <c r="X65" s="204"/>
      <c r="Y65" s="204"/>
      <c r="Z65" s="204"/>
      <c r="AA65" s="204"/>
      <c r="AB65" s="204"/>
    </row>
    <row r="66" spans="2:28" s="151" customFormat="1" x14ac:dyDescent="0.25">
      <c r="B66" s="204"/>
      <c r="C66" s="216"/>
      <c r="D66" s="216"/>
      <c r="E66" s="216"/>
      <c r="F66" s="216"/>
      <c r="G66" s="216"/>
      <c r="H66" s="204"/>
      <c r="I66" s="204"/>
      <c r="J66" s="204"/>
      <c r="K66" s="204"/>
      <c r="L66" s="204"/>
      <c r="M66" s="204"/>
      <c r="N66" s="204"/>
      <c r="O66" s="204"/>
      <c r="P66" s="204"/>
      <c r="Q66" s="204"/>
      <c r="R66" s="204"/>
      <c r="S66" s="204"/>
      <c r="T66" s="204"/>
      <c r="U66" s="204"/>
      <c r="V66" s="204"/>
      <c r="W66" s="204"/>
      <c r="X66" s="204"/>
      <c r="Y66" s="204"/>
      <c r="Z66" s="204"/>
      <c r="AA66" s="204"/>
      <c r="AB66" s="204"/>
    </row>
    <row r="67" spans="2:28" s="151" customFormat="1" x14ac:dyDescent="0.25">
      <c r="B67" s="204"/>
      <c r="C67" s="216"/>
      <c r="D67" s="216"/>
      <c r="E67" s="216"/>
      <c r="F67" s="216"/>
      <c r="G67" s="216"/>
      <c r="H67" s="204"/>
      <c r="I67" s="204"/>
      <c r="J67" s="204"/>
      <c r="K67" s="204"/>
      <c r="L67" s="204"/>
      <c r="M67" s="204"/>
      <c r="N67" s="204"/>
      <c r="O67" s="204"/>
      <c r="P67" s="204"/>
      <c r="Q67" s="204"/>
      <c r="R67" s="204"/>
      <c r="S67" s="204"/>
      <c r="T67" s="204"/>
      <c r="U67" s="204"/>
      <c r="V67" s="204"/>
      <c r="W67" s="204"/>
      <c r="X67" s="204"/>
      <c r="Y67" s="204"/>
      <c r="Z67" s="204"/>
      <c r="AA67" s="204"/>
      <c r="AB67" s="204"/>
    </row>
    <row r="68" spans="2:28" s="151" customFormat="1" x14ac:dyDescent="0.25">
      <c r="B68" s="204"/>
      <c r="C68" s="216"/>
      <c r="D68" s="216"/>
      <c r="E68" s="216"/>
      <c r="F68" s="216"/>
      <c r="G68" s="216"/>
      <c r="H68" s="204"/>
      <c r="I68" s="204"/>
      <c r="J68" s="204"/>
      <c r="K68" s="204"/>
      <c r="L68" s="204"/>
      <c r="M68" s="204"/>
      <c r="N68" s="204"/>
      <c r="O68" s="204"/>
      <c r="P68" s="204"/>
      <c r="Q68" s="204"/>
      <c r="R68" s="204"/>
      <c r="S68" s="204"/>
      <c r="T68" s="204"/>
      <c r="U68" s="204"/>
      <c r="V68" s="204"/>
      <c r="W68" s="204"/>
      <c r="X68" s="204"/>
      <c r="Y68" s="204"/>
      <c r="Z68" s="204"/>
      <c r="AA68" s="204"/>
      <c r="AB68" s="204"/>
    </row>
    <row r="69" spans="2:28" s="151" customFormat="1" x14ac:dyDescent="0.25">
      <c r="B69" s="204"/>
      <c r="C69" s="216"/>
      <c r="D69" s="216"/>
      <c r="E69" s="216"/>
      <c r="F69" s="216"/>
      <c r="G69" s="216"/>
      <c r="H69" s="204"/>
      <c r="I69" s="204"/>
      <c r="J69" s="204"/>
      <c r="K69" s="204"/>
      <c r="L69" s="204"/>
      <c r="M69" s="204"/>
      <c r="N69" s="204"/>
      <c r="O69" s="204"/>
      <c r="P69" s="204"/>
      <c r="Q69" s="204"/>
      <c r="R69" s="204"/>
      <c r="S69" s="204"/>
      <c r="T69" s="204"/>
      <c r="U69" s="204"/>
      <c r="V69" s="204"/>
      <c r="W69" s="204"/>
      <c r="X69" s="204"/>
      <c r="Y69" s="204"/>
      <c r="Z69" s="204"/>
      <c r="AA69" s="204"/>
      <c r="AB69" s="204"/>
    </row>
    <row r="70" spans="2:28" s="151" customFormat="1" x14ac:dyDescent="0.25">
      <c r="B70" s="204"/>
      <c r="C70" s="216"/>
      <c r="D70" s="216"/>
      <c r="E70" s="216"/>
      <c r="F70" s="216"/>
      <c r="G70" s="216"/>
      <c r="H70" s="204"/>
      <c r="I70" s="204"/>
      <c r="J70" s="204"/>
      <c r="K70" s="204"/>
      <c r="L70" s="204"/>
      <c r="M70" s="204"/>
      <c r="N70" s="204"/>
      <c r="O70" s="204"/>
      <c r="P70" s="204"/>
      <c r="Q70" s="204"/>
      <c r="R70" s="204"/>
      <c r="S70" s="204"/>
      <c r="T70" s="204"/>
      <c r="U70" s="204"/>
      <c r="V70" s="204"/>
      <c r="W70" s="204"/>
      <c r="X70" s="204"/>
      <c r="Y70" s="204"/>
      <c r="Z70" s="204"/>
      <c r="AA70" s="204"/>
      <c r="AB70" s="204"/>
    </row>
    <row r="71" spans="2:28" s="151" customFormat="1" x14ac:dyDescent="0.25">
      <c r="B71" s="204"/>
      <c r="C71" s="216"/>
      <c r="D71" s="216"/>
      <c r="E71" s="216"/>
      <c r="F71" s="216"/>
      <c r="G71" s="216"/>
      <c r="H71" s="204"/>
      <c r="I71" s="204"/>
      <c r="J71" s="204"/>
      <c r="K71" s="204"/>
      <c r="L71" s="204"/>
      <c r="M71" s="204"/>
      <c r="N71" s="204"/>
      <c r="O71" s="204"/>
      <c r="P71" s="204"/>
      <c r="Q71" s="204"/>
      <c r="R71" s="204"/>
      <c r="S71" s="204"/>
      <c r="T71" s="204"/>
      <c r="U71" s="204"/>
      <c r="V71" s="204"/>
      <c r="W71" s="204"/>
      <c r="X71" s="204"/>
      <c r="Y71" s="204"/>
      <c r="Z71" s="204"/>
      <c r="AA71" s="204"/>
      <c r="AB71" s="204"/>
    </row>
    <row r="72" spans="2:28" s="151" customFormat="1" x14ac:dyDescent="0.25">
      <c r="B72" s="204"/>
      <c r="C72" s="216"/>
      <c r="D72" s="216"/>
      <c r="E72" s="216"/>
      <c r="F72" s="216"/>
      <c r="G72" s="216"/>
      <c r="H72" s="204"/>
      <c r="I72" s="204"/>
      <c r="J72" s="204"/>
      <c r="K72" s="204"/>
      <c r="L72" s="204"/>
      <c r="M72" s="204"/>
      <c r="N72" s="204"/>
      <c r="O72" s="204"/>
      <c r="P72" s="204"/>
      <c r="Q72" s="204"/>
      <c r="R72" s="204"/>
      <c r="S72" s="204"/>
      <c r="T72" s="204"/>
      <c r="U72" s="204"/>
      <c r="V72" s="204"/>
      <c r="W72" s="204"/>
      <c r="X72" s="204"/>
      <c r="Y72" s="204"/>
      <c r="Z72" s="204"/>
      <c r="AA72" s="204"/>
      <c r="AB72" s="204"/>
    </row>
    <row r="73" spans="2:28" s="151" customFormat="1" x14ac:dyDescent="0.25">
      <c r="B73" s="204"/>
      <c r="C73" s="216"/>
      <c r="D73" s="216"/>
      <c r="E73" s="216"/>
      <c r="F73" s="216"/>
      <c r="G73" s="216"/>
      <c r="H73" s="204"/>
      <c r="I73" s="204"/>
      <c r="J73" s="204"/>
      <c r="K73" s="204"/>
      <c r="L73" s="204"/>
      <c r="M73" s="204"/>
      <c r="N73" s="204"/>
      <c r="O73" s="204"/>
      <c r="P73" s="204"/>
      <c r="Q73" s="204"/>
      <c r="R73" s="204"/>
      <c r="S73" s="204"/>
      <c r="T73" s="204"/>
      <c r="U73" s="204"/>
      <c r="V73" s="204"/>
      <c r="W73" s="204"/>
      <c r="X73" s="204"/>
      <c r="Y73" s="204"/>
      <c r="Z73" s="204"/>
      <c r="AA73" s="204"/>
      <c r="AB73" s="204"/>
    </row>
    <row r="74" spans="2:28" s="151" customFormat="1" x14ac:dyDescent="0.25">
      <c r="B74" s="204"/>
      <c r="C74" s="216"/>
      <c r="D74" s="216"/>
      <c r="E74" s="216"/>
      <c r="F74" s="216"/>
      <c r="G74" s="216"/>
      <c r="H74" s="204"/>
      <c r="I74" s="204"/>
      <c r="J74" s="204"/>
      <c r="K74" s="204"/>
      <c r="L74" s="204"/>
      <c r="M74" s="204"/>
      <c r="N74" s="204"/>
      <c r="O74" s="204"/>
      <c r="P74" s="204"/>
      <c r="Q74" s="204"/>
      <c r="R74" s="204"/>
      <c r="S74" s="204"/>
      <c r="T74" s="204"/>
      <c r="U74" s="204"/>
      <c r="V74" s="204"/>
      <c r="W74" s="204"/>
      <c r="X74" s="204"/>
      <c r="Y74" s="204"/>
      <c r="Z74" s="204"/>
      <c r="AA74" s="204"/>
      <c r="AB74" s="204"/>
    </row>
    <row r="75" spans="2:28" s="151" customFormat="1" x14ac:dyDescent="0.25">
      <c r="B75" s="204"/>
      <c r="C75" s="216"/>
      <c r="D75" s="216"/>
      <c r="E75" s="216"/>
      <c r="F75" s="216"/>
      <c r="G75" s="216"/>
      <c r="H75" s="204"/>
      <c r="I75" s="204"/>
      <c r="J75" s="204"/>
      <c r="K75" s="204"/>
      <c r="L75" s="204"/>
      <c r="M75" s="204"/>
      <c r="N75" s="204"/>
      <c r="O75" s="204"/>
      <c r="P75" s="204"/>
      <c r="Q75" s="204"/>
      <c r="R75" s="204"/>
      <c r="S75" s="204"/>
      <c r="T75" s="204"/>
      <c r="U75" s="204"/>
      <c r="V75" s="204"/>
      <c r="W75" s="204"/>
      <c r="X75" s="204"/>
      <c r="Y75" s="204"/>
      <c r="Z75" s="204"/>
      <c r="AA75" s="204"/>
      <c r="AB75" s="204"/>
    </row>
    <row r="76" spans="2:28" s="151" customFormat="1" x14ac:dyDescent="0.25">
      <c r="B76" s="204"/>
      <c r="C76" s="216"/>
      <c r="D76" s="216"/>
      <c r="E76" s="216"/>
      <c r="F76" s="216"/>
      <c r="G76" s="216"/>
      <c r="H76" s="204"/>
      <c r="I76" s="204"/>
      <c r="J76" s="204"/>
      <c r="K76" s="204"/>
      <c r="L76" s="204"/>
      <c r="M76" s="204"/>
      <c r="N76" s="204"/>
      <c r="O76" s="204"/>
      <c r="P76" s="204"/>
      <c r="Q76" s="204"/>
      <c r="R76" s="204"/>
      <c r="S76" s="204"/>
      <c r="T76" s="204"/>
      <c r="U76" s="204"/>
      <c r="V76" s="204"/>
      <c r="W76" s="204"/>
      <c r="X76" s="204"/>
      <c r="Y76" s="204"/>
      <c r="Z76" s="204"/>
      <c r="AA76" s="204"/>
      <c r="AB76" s="204"/>
    </row>
    <row r="77" spans="2:28" s="151" customFormat="1" x14ac:dyDescent="0.25">
      <c r="B77" s="204"/>
      <c r="C77" s="216"/>
      <c r="D77" s="216"/>
      <c r="E77" s="216"/>
      <c r="F77" s="216"/>
      <c r="G77" s="216"/>
      <c r="H77" s="204"/>
      <c r="I77" s="204"/>
      <c r="J77" s="204"/>
      <c r="K77" s="204"/>
      <c r="L77" s="204"/>
      <c r="M77" s="204"/>
      <c r="N77" s="204"/>
      <c r="O77" s="204"/>
      <c r="P77" s="204"/>
      <c r="Q77" s="204"/>
      <c r="R77" s="204"/>
      <c r="S77" s="204"/>
      <c r="T77" s="204"/>
      <c r="U77" s="204"/>
      <c r="V77" s="204"/>
      <c r="W77" s="204"/>
      <c r="X77" s="204"/>
      <c r="Y77" s="204"/>
      <c r="Z77" s="204"/>
      <c r="AA77" s="204"/>
      <c r="AB77" s="204"/>
    </row>
    <row r="78" spans="2:28" s="151" customFormat="1" x14ac:dyDescent="0.25">
      <c r="C78" s="152"/>
      <c r="D78" s="152"/>
      <c r="E78" s="152"/>
      <c r="F78" s="152"/>
      <c r="G78" s="152"/>
    </row>
    <row r="79" spans="2:28" s="151" customFormat="1" x14ac:dyDescent="0.25">
      <c r="C79" s="152"/>
      <c r="D79" s="152"/>
      <c r="E79" s="152"/>
      <c r="F79" s="152"/>
      <c r="G79" s="152"/>
    </row>
    <row r="80" spans="2:28" s="151" customFormat="1" x14ac:dyDescent="0.25">
      <c r="C80" s="152"/>
      <c r="D80" s="152"/>
      <c r="E80" s="152"/>
      <c r="F80" s="152"/>
      <c r="G80" s="152"/>
    </row>
    <row r="81" spans="3:7" s="151" customFormat="1" x14ac:dyDescent="0.25">
      <c r="C81" s="152"/>
      <c r="D81" s="152"/>
      <c r="E81" s="152"/>
      <c r="F81" s="152"/>
      <c r="G81" s="152"/>
    </row>
    <row r="82" spans="3:7" s="151" customFormat="1" x14ac:dyDescent="0.25">
      <c r="C82" s="152"/>
      <c r="D82" s="152"/>
      <c r="E82" s="152"/>
      <c r="F82" s="152"/>
      <c r="G82" s="152"/>
    </row>
    <row r="83" spans="3:7" s="151" customFormat="1" x14ac:dyDescent="0.25">
      <c r="C83" s="152"/>
      <c r="D83" s="152"/>
      <c r="E83" s="152"/>
      <c r="F83" s="152"/>
      <c r="G83" s="152"/>
    </row>
    <row r="84" spans="3:7" s="151" customFormat="1" x14ac:dyDescent="0.25">
      <c r="C84" s="152"/>
      <c r="D84" s="152"/>
      <c r="E84" s="152"/>
      <c r="F84" s="152"/>
      <c r="G84" s="152"/>
    </row>
    <row r="85" spans="3:7" s="151" customFormat="1" x14ac:dyDescent="0.25">
      <c r="C85" s="152"/>
      <c r="D85" s="152"/>
      <c r="E85" s="152"/>
      <c r="F85" s="152"/>
      <c r="G85" s="152"/>
    </row>
    <row r="86" spans="3:7" s="151" customFormat="1" x14ac:dyDescent="0.25">
      <c r="C86" s="152"/>
      <c r="D86" s="152"/>
      <c r="E86" s="152"/>
      <c r="F86" s="152"/>
      <c r="G86" s="152"/>
    </row>
    <row r="87" spans="3:7" s="151" customFormat="1" x14ac:dyDescent="0.25">
      <c r="C87" s="152"/>
      <c r="D87" s="152"/>
      <c r="E87" s="152"/>
      <c r="F87" s="152"/>
      <c r="G87" s="152"/>
    </row>
    <row r="88" spans="3:7" s="151" customFormat="1" x14ac:dyDescent="0.25">
      <c r="C88" s="152"/>
      <c r="D88" s="152"/>
      <c r="E88" s="152"/>
      <c r="F88" s="152"/>
      <c r="G88" s="152"/>
    </row>
    <row r="89" spans="3:7" s="151" customFormat="1" x14ac:dyDescent="0.25">
      <c r="C89" s="152"/>
      <c r="D89" s="152"/>
      <c r="E89" s="152"/>
      <c r="F89" s="152"/>
      <c r="G89" s="152"/>
    </row>
    <row r="90" spans="3:7" s="151" customFormat="1" x14ac:dyDescent="0.25">
      <c r="C90" s="152"/>
      <c r="D90" s="152"/>
      <c r="E90" s="152"/>
      <c r="F90" s="152"/>
      <c r="G90" s="152"/>
    </row>
    <row r="91" spans="3:7" s="151" customFormat="1" x14ac:dyDescent="0.25">
      <c r="C91" s="152"/>
      <c r="D91" s="152"/>
      <c r="E91" s="152"/>
      <c r="F91" s="152"/>
      <c r="G91" s="152"/>
    </row>
    <row r="92" spans="3:7" s="151" customFormat="1" x14ac:dyDescent="0.25">
      <c r="C92" s="152"/>
      <c r="D92" s="152"/>
      <c r="E92" s="152"/>
      <c r="F92" s="152"/>
      <c r="G92" s="152"/>
    </row>
    <row r="93" spans="3:7" s="151" customFormat="1" x14ac:dyDescent="0.25">
      <c r="C93" s="152"/>
      <c r="D93" s="152"/>
      <c r="E93" s="152"/>
      <c r="F93" s="152"/>
      <c r="G93" s="152"/>
    </row>
    <row r="94" spans="3:7" s="151" customFormat="1" x14ac:dyDescent="0.25">
      <c r="C94" s="152"/>
      <c r="D94" s="152"/>
      <c r="E94" s="152"/>
      <c r="F94" s="152"/>
      <c r="G94" s="152"/>
    </row>
    <row r="95" spans="3:7" s="151" customFormat="1" x14ac:dyDescent="0.25">
      <c r="C95" s="152"/>
      <c r="D95" s="152"/>
      <c r="E95" s="152"/>
      <c r="F95" s="152"/>
      <c r="G95" s="152"/>
    </row>
    <row r="96" spans="3:7" s="151" customFormat="1" x14ac:dyDescent="0.25">
      <c r="C96" s="152"/>
      <c r="D96" s="152"/>
      <c r="E96" s="152"/>
      <c r="F96" s="152"/>
      <c r="G96" s="152"/>
    </row>
    <row r="97" spans="3:7" s="151" customFormat="1" x14ac:dyDescent="0.25">
      <c r="C97" s="152"/>
      <c r="D97" s="152"/>
      <c r="E97" s="152"/>
      <c r="F97" s="152"/>
      <c r="G97" s="152"/>
    </row>
    <row r="98" spans="3:7" s="151" customFormat="1" x14ac:dyDescent="0.25">
      <c r="C98" s="152"/>
      <c r="D98" s="152"/>
      <c r="E98" s="152"/>
      <c r="F98" s="152"/>
      <c r="G98" s="152"/>
    </row>
    <row r="99" spans="3:7" s="151" customFormat="1" x14ac:dyDescent="0.25">
      <c r="C99" s="152"/>
      <c r="D99" s="152"/>
      <c r="E99" s="152"/>
      <c r="F99" s="152"/>
      <c r="G99" s="152"/>
    </row>
    <row r="100" spans="3:7" s="151" customFormat="1" x14ac:dyDescent="0.25">
      <c r="C100" s="152"/>
      <c r="D100" s="152"/>
      <c r="E100" s="152"/>
      <c r="F100" s="152"/>
      <c r="G100" s="152"/>
    </row>
    <row r="101" spans="3:7" s="151" customFormat="1" x14ac:dyDescent="0.25">
      <c r="C101" s="152"/>
      <c r="D101" s="152"/>
      <c r="E101" s="152"/>
      <c r="F101" s="152"/>
      <c r="G101" s="152"/>
    </row>
    <row r="102" spans="3:7" s="151" customFormat="1" x14ac:dyDescent="0.25">
      <c r="C102" s="152"/>
      <c r="D102" s="152"/>
      <c r="E102" s="152"/>
      <c r="F102" s="152"/>
      <c r="G102" s="152"/>
    </row>
    <row r="103" spans="3:7" s="151" customFormat="1" x14ac:dyDescent="0.25">
      <c r="C103" s="152"/>
      <c r="D103" s="152"/>
      <c r="E103" s="152"/>
      <c r="F103" s="152"/>
      <c r="G103" s="152"/>
    </row>
    <row r="104" spans="3:7" s="151" customFormat="1" x14ac:dyDescent="0.25">
      <c r="C104" s="152"/>
      <c r="D104" s="152"/>
      <c r="E104" s="152"/>
      <c r="F104" s="152"/>
      <c r="G104" s="152"/>
    </row>
    <row r="105" spans="3:7" s="151" customFormat="1" x14ac:dyDescent="0.25">
      <c r="C105" s="152"/>
      <c r="D105" s="152"/>
      <c r="E105" s="152"/>
      <c r="F105" s="152"/>
      <c r="G105" s="152"/>
    </row>
    <row r="106" spans="3:7" s="151" customFormat="1" x14ac:dyDescent="0.25">
      <c r="C106" s="152"/>
      <c r="D106" s="152"/>
      <c r="E106" s="152"/>
      <c r="F106" s="152"/>
      <c r="G106" s="152"/>
    </row>
    <row r="107" spans="3:7" s="151" customFormat="1" x14ac:dyDescent="0.25">
      <c r="C107" s="152"/>
      <c r="D107" s="152"/>
      <c r="E107" s="152"/>
      <c r="F107" s="152"/>
      <c r="G107" s="152"/>
    </row>
    <row r="108" spans="3:7" s="151" customFormat="1" x14ac:dyDescent="0.25">
      <c r="C108" s="152"/>
      <c r="D108" s="152"/>
      <c r="E108" s="152"/>
      <c r="F108" s="152"/>
      <c r="G108" s="152"/>
    </row>
    <row r="109" spans="3:7" s="151" customFormat="1" x14ac:dyDescent="0.25">
      <c r="C109" s="152"/>
      <c r="D109" s="152"/>
      <c r="E109" s="152"/>
      <c r="F109" s="152"/>
      <c r="G109" s="152"/>
    </row>
    <row r="110" spans="3:7" s="151" customFormat="1" x14ac:dyDescent="0.25">
      <c r="C110" s="152"/>
      <c r="D110" s="152"/>
      <c r="E110" s="152"/>
      <c r="F110" s="152"/>
      <c r="G110" s="152"/>
    </row>
    <row r="111" spans="3:7" s="151" customFormat="1" x14ac:dyDescent="0.25">
      <c r="C111" s="152"/>
      <c r="D111" s="152"/>
      <c r="E111" s="152"/>
      <c r="F111" s="152"/>
      <c r="G111" s="152"/>
    </row>
    <row r="112" spans="3:7" s="151" customFormat="1" x14ac:dyDescent="0.25">
      <c r="C112" s="152"/>
      <c r="D112" s="152"/>
      <c r="E112" s="152"/>
      <c r="F112" s="152"/>
      <c r="G112" s="152"/>
    </row>
    <row r="113" spans="3:7" s="151" customFormat="1" x14ac:dyDescent="0.25">
      <c r="C113" s="152"/>
      <c r="D113" s="152"/>
      <c r="E113" s="152"/>
      <c r="F113" s="152"/>
      <c r="G113" s="152"/>
    </row>
    <row r="114" spans="3:7" s="151" customFormat="1" x14ac:dyDescent="0.25">
      <c r="C114" s="152"/>
      <c r="D114" s="152"/>
      <c r="E114" s="152"/>
      <c r="F114" s="152"/>
      <c r="G114" s="152"/>
    </row>
    <row r="115" spans="3:7" s="151" customFormat="1" x14ac:dyDescent="0.25">
      <c r="C115" s="152"/>
      <c r="D115" s="152"/>
      <c r="E115" s="152"/>
      <c r="F115" s="152"/>
      <c r="G115" s="152"/>
    </row>
    <row r="116" spans="3:7" s="151" customFormat="1" x14ac:dyDescent="0.25">
      <c r="C116" s="152"/>
      <c r="D116" s="152"/>
      <c r="E116" s="152"/>
      <c r="F116" s="152"/>
      <c r="G116" s="152"/>
    </row>
    <row r="117" spans="3:7" s="151" customFormat="1" x14ac:dyDescent="0.25">
      <c r="C117" s="152"/>
      <c r="D117" s="152"/>
      <c r="E117" s="152"/>
      <c r="F117" s="152"/>
      <c r="G117" s="152"/>
    </row>
    <row r="118" spans="3:7" s="151" customFormat="1" x14ac:dyDescent="0.25">
      <c r="C118" s="152"/>
      <c r="D118" s="152"/>
      <c r="E118" s="152"/>
      <c r="F118" s="152"/>
      <c r="G118" s="152"/>
    </row>
    <row r="119" spans="3:7" s="151" customFormat="1" x14ac:dyDescent="0.25">
      <c r="C119" s="152"/>
      <c r="D119" s="152"/>
      <c r="E119" s="152"/>
      <c r="F119" s="152"/>
      <c r="G119" s="152"/>
    </row>
  </sheetData>
  <mergeCells count="4">
    <mergeCell ref="C6:H6"/>
    <mergeCell ref="J6:O6"/>
    <mergeCell ref="C7:H7"/>
    <mergeCell ref="J7:O7"/>
  </mergeCells>
  <pageMargins left="0.70866141732283472" right="0.70866141732283472" top="0.74803149606299213" bottom="0.74803149606299213" header="0.31496062992125984" footer="0.31496062992125984"/>
  <pageSetup paperSize="9" scale="61" fitToHeight="0" orientation="landscape" r:id="rId1"/>
  <headerFooter>
    <oddHeader>&amp;L&amp;"Calibri"&amp;12&amp;K0000FFClassification: Limited&amp;1#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showGridLines="0" view="pageBreakPreview" zoomScale="80" zoomScaleNormal="70" zoomScaleSheetLayoutView="80" workbookViewId="0"/>
  </sheetViews>
  <sheetFormatPr defaultRowHeight="15" x14ac:dyDescent="0.25"/>
  <cols>
    <col min="1" max="1" width="2.85546875" customWidth="1"/>
    <col min="2" max="2" width="51.5703125" customWidth="1"/>
    <col min="3" max="3" width="14.7109375" customWidth="1"/>
    <col min="4" max="7" width="13.5703125" customWidth="1"/>
    <col min="8" max="8" width="2.42578125" customWidth="1"/>
    <col min="9" max="9" width="14.7109375" customWidth="1"/>
    <col min="10" max="13" width="13.5703125" customWidth="1"/>
  </cols>
  <sheetData>
    <row r="1" spans="1:13" s="4" customFormat="1" ht="11.25" customHeight="1" x14ac:dyDescent="0.25">
      <c r="C1" s="28"/>
      <c r="D1" s="28"/>
    </row>
    <row r="2" spans="1:13" s="4" customFormat="1" ht="15.75" x14ac:dyDescent="0.25">
      <c r="B2" s="283" t="s">
        <v>269</v>
      </c>
    </row>
    <row r="3" spans="1:13" s="4" customFormat="1" ht="21.95" customHeight="1" x14ac:dyDescent="0.25">
      <c r="B3" s="34" t="s">
        <v>154</v>
      </c>
      <c r="D3" s="1"/>
      <c r="E3" s="2"/>
      <c r="F3" s="2"/>
      <c r="G3" s="2"/>
      <c r="I3" s="2"/>
    </row>
    <row r="4" spans="1:13" s="4" customFormat="1" ht="7.5" customHeight="1" x14ac:dyDescent="0.25">
      <c r="D4" s="1"/>
      <c r="E4" s="2"/>
      <c r="F4" s="2"/>
      <c r="G4" s="2" t="s">
        <v>45</v>
      </c>
      <c r="I4" s="2"/>
    </row>
    <row r="5" spans="1:13" s="4" customFormat="1" ht="21.95" customHeight="1" x14ac:dyDescent="0.25">
      <c r="B5" s="34" t="s">
        <v>337</v>
      </c>
      <c r="C5" s="144"/>
      <c r="E5" s="145"/>
      <c r="F5" s="145"/>
      <c r="G5" s="145"/>
      <c r="I5" s="2"/>
    </row>
    <row r="6" spans="1:13" s="4" customFormat="1" ht="15.75" x14ac:dyDescent="0.25">
      <c r="B6" s="751" t="s">
        <v>261</v>
      </c>
      <c r="C6" s="751"/>
      <c r="D6" s="751"/>
      <c r="E6" s="751"/>
      <c r="F6" s="751"/>
      <c r="G6" s="751"/>
      <c r="H6" s="751"/>
      <c r="I6" s="751"/>
      <c r="J6" s="751"/>
      <c r="K6" s="751"/>
      <c r="L6" s="751"/>
      <c r="M6" s="751"/>
    </row>
    <row r="7" spans="1:13" s="401" customFormat="1" ht="24.75" customHeight="1" x14ac:dyDescent="0.25">
      <c r="A7" s="400"/>
      <c r="B7" s="275"/>
      <c r="C7" s="753">
        <v>2019</v>
      </c>
      <c r="D7" s="754"/>
      <c r="E7" s="755"/>
      <c r="F7" s="754"/>
      <c r="G7" s="754"/>
      <c r="H7" s="754"/>
      <c r="I7" s="750" t="s">
        <v>397</v>
      </c>
      <c r="J7" s="749"/>
      <c r="K7" s="749"/>
      <c r="L7" s="749"/>
      <c r="M7" s="749"/>
    </row>
    <row r="8" spans="1:13" ht="66.75" customHeight="1" x14ac:dyDescent="0.25">
      <c r="A8" s="203"/>
      <c r="B8" s="251"/>
      <c r="C8" s="252" t="s">
        <v>177</v>
      </c>
      <c r="D8" s="220" t="s">
        <v>262</v>
      </c>
      <c r="E8" s="391" t="s">
        <v>277</v>
      </c>
      <c r="F8" s="253" t="s">
        <v>178</v>
      </c>
      <c r="G8" s="220" t="s">
        <v>274</v>
      </c>
      <c r="I8" s="199" t="s">
        <v>177</v>
      </c>
      <c r="J8" s="199" t="s">
        <v>391</v>
      </c>
      <c r="K8" s="199" t="s">
        <v>392</v>
      </c>
      <c r="L8" s="199" t="s">
        <v>178</v>
      </c>
      <c r="M8" s="199" t="s">
        <v>390</v>
      </c>
    </row>
    <row r="9" spans="1:13" ht="15.75" thickBot="1" x14ac:dyDescent="0.3">
      <c r="A9" s="203"/>
      <c r="B9" s="254" t="s">
        <v>84</v>
      </c>
      <c r="C9" s="627"/>
      <c r="D9" s="627"/>
      <c r="E9" s="628"/>
      <c r="F9" s="628"/>
      <c r="G9" s="627"/>
      <c r="H9" s="629"/>
      <c r="I9" s="561"/>
      <c r="J9" s="561"/>
      <c r="K9" s="561"/>
      <c r="L9" s="561"/>
      <c r="M9" s="561"/>
    </row>
    <row r="10" spans="1:13" ht="15.75" thickBot="1" x14ac:dyDescent="0.3">
      <c r="A10" s="203"/>
      <c r="B10" s="255" t="s">
        <v>179</v>
      </c>
      <c r="C10" s="557">
        <v>0</v>
      </c>
      <c r="D10" s="557">
        <v>0</v>
      </c>
      <c r="E10" s="557">
        <v>0</v>
      </c>
      <c r="F10" s="557">
        <v>0</v>
      </c>
      <c r="G10" s="557">
        <v>0</v>
      </c>
      <c r="H10" s="629"/>
      <c r="I10" s="561">
        <v>0</v>
      </c>
      <c r="J10" s="561">
        <v>0</v>
      </c>
      <c r="K10" s="561">
        <v>0</v>
      </c>
      <c r="L10" s="561">
        <v>0</v>
      </c>
      <c r="M10" s="561">
        <v>0</v>
      </c>
    </row>
    <row r="11" spans="1:13" ht="15.75" thickBot="1" x14ac:dyDescent="0.3">
      <c r="A11" s="203"/>
      <c r="B11" s="255" t="s">
        <v>85</v>
      </c>
      <c r="C11" s="557">
        <v>2298.99235731</v>
      </c>
      <c r="D11" s="557">
        <v>0</v>
      </c>
      <c r="E11" s="557">
        <v>0</v>
      </c>
      <c r="F11" s="557">
        <v>0</v>
      </c>
      <c r="G11" s="557">
        <v>0</v>
      </c>
      <c r="H11" s="629"/>
      <c r="I11" s="561">
        <v>1034.67413463</v>
      </c>
      <c r="J11" s="561">
        <v>0</v>
      </c>
      <c r="K11" s="561">
        <v>0</v>
      </c>
      <c r="L11" s="561">
        <v>0</v>
      </c>
      <c r="M11" s="561">
        <v>0</v>
      </c>
    </row>
    <row r="12" spans="1:13" ht="15.75" thickBot="1" x14ac:dyDescent="0.3">
      <c r="A12" s="203"/>
      <c r="B12" s="255" t="s">
        <v>92</v>
      </c>
      <c r="C12" s="557">
        <v>1881.0271855799999</v>
      </c>
      <c r="D12" s="557">
        <v>4983.5549699399999</v>
      </c>
      <c r="E12" s="557">
        <v>4983.5549699399999</v>
      </c>
      <c r="F12" s="557">
        <v>0</v>
      </c>
      <c r="G12" s="557">
        <v>0</v>
      </c>
      <c r="H12" s="629"/>
      <c r="I12" s="561">
        <v>1826.5467675300026</v>
      </c>
      <c r="J12" s="561">
        <v>6382.7031749999987</v>
      </c>
      <c r="K12" s="561">
        <v>6382.7031749999987</v>
      </c>
      <c r="L12" s="561">
        <v>0</v>
      </c>
      <c r="M12" s="561">
        <v>0</v>
      </c>
    </row>
    <row r="13" spans="1:13" ht="15.75" thickBot="1" x14ac:dyDescent="0.3">
      <c r="A13" s="203"/>
      <c r="B13" s="256" t="s">
        <v>180</v>
      </c>
      <c r="C13" s="557">
        <v>0</v>
      </c>
      <c r="D13" s="557">
        <v>2061.9515861099999</v>
      </c>
      <c r="E13" s="557">
        <v>2061.9515861099999</v>
      </c>
      <c r="F13" s="557">
        <v>0</v>
      </c>
      <c r="G13" s="557">
        <v>0</v>
      </c>
      <c r="H13" s="629"/>
      <c r="I13" s="561">
        <v>0</v>
      </c>
      <c r="J13" s="561">
        <v>2137.8342050000001</v>
      </c>
      <c r="K13" s="561">
        <v>2137.8342050000001</v>
      </c>
      <c r="L13" s="561">
        <v>0</v>
      </c>
      <c r="M13" s="561">
        <v>0</v>
      </c>
    </row>
    <row r="14" spans="1:13" ht="15.75" thickBot="1" x14ac:dyDescent="0.3">
      <c r="A14" s="203"/>
      <c r="B14" s="256" t="s">
        <v>181</v>
      </c>
      <c r="C14" s="557">
        <v>525.13303993000011</v>
      </c>
      <c r="D14" s="557">
        <v>842.05790897000008</v>
      </c>
      <c r="E14" s="557">
        <v>842.05790897000008</v>
      </c>
      <c r="F14" s="557">
        <v>0</v>
      </c>
      <c r="G14" s="557">
        <v>0</v>
      </c>
      <c r="H14" s="629"/>
      <c r="I14" s="561">
        <v>400.28922344000006</v>
      </c>
      <c r="J14" s="561">
        <v>1024.1729615300001</v>
      </c>
      <c r="K14" s="561">
        <v>1024.1729615300001</v>
      </c>
      <c r="L14" s="561">
        <v>0</v>
      </c>
      <c r="M14" s="561">
        <v>0</v>
      </c>
    </row>
    <row r="15" spans="1:13" ht="15.75" thickBot="1" x14ac:dyDescent="0.3">
      <c r="A15" s="203"/>
      <c r="B15" s="255" t="s">
        <v>149</v>
      </c>
      <c r="C15" s="557">
        <v>33246.243266739992</v>
      </c>
      <c r="D15" s="557">
        <v>242681.43765389003</v>
      </c>
      <c r="E15" s="557">
        <v>242681.43765389003</v>
      </c>
      <c r="F15" s="557">
        <v>0</v>
      </c>
      <c r="G15" s="557">
        <v>0</v>
      </c>
      <c r="H15" s="629"/>
      <c r="I15" s="561">
        <v>31717.530548519957</v>
      </c>
      <c r="J15" s="561">
        <v>248285.25944014001</v>
      </c>
      <c r="K15" s="561">
        <v>248285.25944014001</v>
      </c>
      <c r="L15" s="561">
        <v>0</v>
      </c>
      <c r="M15" s="561">
        <v>0</v>
      </c>
    </row>
    <row r="16" spans="1:13" ht="15.75" thickBot="1" x14ac:dyDescent="0.3">
      <c r="A16" s="203"/>
      <c r="B16" s="256" t="s">
        <v>182</v>
      </c>
      <c r="C16" s="557">
        <v>0</v>
      </c>
      <c r="D16" s="557">
        <v>242681.43765389003</v>
      </c>
      <c r="E16" s="557">
        <v>242681.43765389003</v>
      </c>
      <c r="F16" s="557">
        <v>0</v>
      </c>
      <c r="G16" s="557">
        <v>0</v>
      </c>
      <c r="H16" s="629"/>
      <c r="I16" s="561">
        <v>0</v>
      </c>
      <c r="J16" s="561">
        <v>248285.25944014001</v>
      </c>
      <c r="K16" s="561">
        <v>248285.25944014001</v>
      </c>
      <c r="L16" s="561">
        <v>0</v>
      </c>
      <c r="M16" s="561">
        <v>0</v>
      </c>
    </row>
    <row r="17" spans="1:13" ht="15.75" thickBot="1" x14ac:dyDescent="0.3">
      <c r="A17" s="203"/>
      <c r="B17" s="257" t="s">
        <v>183</v>
      </c>
      <c r="C17" s="557">
        <v>0</v>
      </c>
      <c r="D17" s="557">
        <v>0</v>
      </c>
      <c r="E17" s="557">
        <v>0</v>
      </c>
      <c r="F17" s="557">
        <v>0</v>
      </c>
      <c r="G17" s="557">
        <v>0</v>
      </c>
      <c r="H17" s="629"/>
      <c r="I17" s="561">
        <v>0</v>
      </c>
      <c r="J17" s="561">
        <v>0</v>
      </c>
      <c r="K17" s="561">
        <v>0</v>
      </c>
      <c r="L17" s="561">
        <v>0</v>
      </c>
      <c r="M17" s="561">
        <v>0</v>
      </c>
    </row>
    <row r="18" spans="1:13" ht="15.75" thickBot="1" x14ac:dyDescent="0.3">
      <c r="A18" s="203"/>
      <c r="B18" s="257" t="s">
        <v>184</v>
      </c>
      <c r="C18" s="557">
        <v>0</v>
      </c>
      <c r="D18" s="557">
        <v>242681.43765389003</v>
      </c>
      <c r="E18" s="557">
        <v>242681.43765389003</v>
      </c>
      <c r="F18" s="557">
        <v>0</v>
      </c>
      <c r="G18" s="557">
        <v>0</v>
      </c>
      <c r="H18" s="629"/>
      <c r="I18" s="561">
        <v>0</v>
      </c>
      <c r="J18" s="561">
        <v>248285.25944014001</v>
      </c>
      <c r="K18" s="561">
        <v>248285.25944014001</v>
      </c>
      <c r="L18" s="561">
        <v>0</v>
      </c>
      <c r="M18" s="561">
        <v>0</v>
      </c>
    </row>
    <row r="19" spans="1:13" ht="15.75" thickBot="1" x14ac:dyDescent="0.3">
      <c r="A19" s="203"/>
      <c r="B19" s="256" t="s">
        <v>185</v>
      </c>
      <c r="C19" s="557">
        <v>29379.151628100004</v>
      </c>
      <c r="D19" s="557">
        <v>0</v>
      </c>
      <c r="E19" s="557">
        <v>0</v>
      </c>
      <c r="F19" s="557">
        <v>0</v>
      </c>
      <c r="G19" s="557">
        <v>0</v>
      </c>
      <c r="H19" s="629"/>
      <c r="I19" s="561">
        <v>28235.186603529997</v>
      </c>
      <c r="J19" s="561">
        <v>0</v>
      </c>
      <c r="K19" s="561">
        <v>0</v>
      </c>
      <c r="L19" s="561">
        <v>0</v>
      </c>
      <c r="M19" s="561">
        <v>0</v>
      </c>
    </row>
    <row r="20" spans="1:13" ht="15.75" thickBot="1" x14ac:dyDescent="0.3">
      <c r="A20" s="203"/>
      <c r="B20" s="256" t="s">
        <v>186</v>
      </c>
      <c r="C20" s="557">
        <v>3867.0916386399999</v>
      </c>
      <c r="D20" s="557">
        <v>0</v>
      </c>
      <c r="E20" s="557">
        <v>0</v>
      </c>
      <c r="F20" s="557">
        <v>0</v>
      </c>
      <c r="G20" s="557">
        <v>0</v>
      </c>
      <c r="H20" s="629"/>
      <c r="I20" s="561">
        <v>3482.3439450100004</v>
      </c>
      <c r="J20" s="561">
        <v>0</v>
      </c>
      <c r="K20" s="561">
        <v>0</v>
      </c>
      <c r="L20" s="561">
        <v>0</v>
      </c>
      <c r="M20" s="561">
        <v>0</v>
      </c>
    </row>
    <row r="21" spans="1:13" ht="15.75" thickBot="1" x14ac:dyDescent="0.3">
      <c r="A21" s="203"/>
      <c r="B21" s="257" t="s">
        <v>183</v>
      </c>
      <c r="C21" s="557">
        <v>0</v>
      </c>
      <c r="D21" s="557">
        <v>0</v>
      </c>
      <c r="E21" s="557">
        <v>0</v>
      </c>
      <c r="F21" s="557">
        <v>0</v>
      </c>
      <c r="G21" s="557">
        <v>0</v>
      </c>
      <c r="H21" s="629"/>
      <c r="I21" s="561">
        <v>0</v>
      </c>
      <c r="J21" s="561">
        <v>0</v>
      </c>
      <c r="K21" s="561">
        <v>0</v>
      </c>
      <c r="L21" s="561">
        <v>0</v>
      </c>
      <c r="M21" s="561">
        <v>0</v>
      </c>
    </row>
    <row r="22" spans="1:13" ht="15.75" thickBot="1" x14ac:dyDescent="0.3">
      <c r="A22" s="203"/>
      <c r="B22" s="257" t="s">
        <v>184</v>
      </c>
      <c r="C22" s="557">
        <v>3867.0916386399999</v>
      </c>
      <c r="D22" s="557">
        <v>0</v>
      </c>
      <c r="E22" s="557">
        <v>0</v>
      </c>
      <c r="F22" s="557">
        <v>0</v>
      </c>
      <c r="G22" s="557">
        <v>0</v>
      </c>
      <c r="H22" s="629"/>
      <c r="I22" s="561">
        <v>3482.3439450100004</v>
      </c>
      <c r="J22" s="561">
        <v>0</v>
      </c>
      <c r="K22" s="561">
        <v>0</v>
      </c>
      <c r="L22" s="561">
        <v>0</v>
      </c>
      <c r="M22" s="561">
        <v>0</v>
      </c>
    </row>
    <row r="23" spans="1:13" ht="20.25" customHeight="1" thickBot="1" x14ac:dyDescent="0.3">
      <c r="A23" s="203"/>
      <c r="B23" s="255" t="s">
        <v>187</v>
      </c>
      <c r="C23" s="557">
        <v>0</v>
      </c>
      <c r="D23" s="557">
        <v>0</v>
      </c>
      <c r="E23" s="557">
        <v>0</v>
      </c>
      <c r="F23" s="557">
        <v>0</v>
      </c>
      <c r="G23" s="557">
        <v>0</v>
      </c>
      <c r="H23" s="629"/>
      <c r="I23" s="561">
        <v>0</v>
      </c>
      <c r="J23" s="561">
        <v>0</v>
      </c>
      <c r="K23" s="561">
        <v>0</v>
      </c>
      <c r="L23" s="561">
        <v>0</v>
      </c>
      <c r="M23" s="561">
        <v>0</v>
      </c>
    </row>
    <row r="24" spans="1:13" x14ac:dyDescent="0.25">
      <c r="A24" s="203"/>
      <c r="B24" s="258" t="s">
        <v>86</v>
      </c>
      <c r="C24" s="630">
        <v>3862.15838583</v>
      </c>
      <c r="D24" s="580">
        <v>0</v>
      </c>
      <c r="E24" s="580">
        <v>0</v>
      </c>
      <c r="F24" s="580">
        <v>0</v>
      </c>
      <c r="G24" s="580">
        <v>0</v>
      </c>
      <c r="H24" s="629"/>
      <c r="I24" s="582">
        <v>3276.3938263899995</v>
      </c>
      <c r="J24" s="582">
        <v>0</v>
      </c>
      <c r="K24" s="582">
        <v>0</v>
      </c>
      <c r="L24" s="582">
        <v>0</v>
      </c>
      <c r="M24" s="582">
        <v>0</v>
      </c>
    </row>
    <row r="25" spans="1:13" ht="15.75" thickBot="1" x14ac:dyDescent="0.3">
      <c r="A25" s="203"/>
      <c r="B25" s="259" t="s">
        <v>188</v>
      </c>
      <c r="C25" s="631">
        <v>41288.421195459989</v>
      </c>
      <c r="D25" s="631">
        <v>247664.99262383001</v>
      </c>
      <c r="E25" s="631">
        <v>247664.99262383001</v>
      </c>
      <c r="F25" s="623">
        <v>0</v>
      </c>
      <c r="G25" s="623">
        <v>0</v>
      </c>
      <c r="H25" s="629"/>
      <c r="I25" s="624">
        <v>37855.145277069962</v>
      </c>
      <c r="J25" s="624">
        <v>254667.96261514002</v>
      </c>
      <c r="K25" s="624">
        <v>254667.96261514002</v>
      </c>
      <c r="L25" s="624">
        <v>0</v>
      </c>
      <c r="M25" s="624">
        <v>0</v>
      </c>
    </row>
    <row r="26" spans="1:13" ht="15.75" thickBot="1" x14ac:dyDescent="0.3">
      <c r="A26" s="203"/>
      <c r="B26" s="264" t="s">
        <v>87</v>
      </c>
      <c r="C26" s="632"/>
      <c r="D26" s="632"/>
      <c r="E26" s="632"/>
      <c r="F26" s="625"/>
      <c r="G26" s="625"/>
      <c r="H26" s="629"/>
      <c r="I26" s="561"/>
      <c r="J26" s="561"/>
      <c r="K26" s="561"/>
      <c r="L26" s="561"/>
      <c r="M26" s="561"/>
    </row>
    <row r="27" spans="1:13" ht="15.75" thickBot="1" x14ac:dyDescent="0.3">
      <c r="A27" s="203"/>
      <c r="B27" s="266" t="s">
        <v>179</v>
      </c>
      <c r="C27" s="554">
        <v>0</v>
      </c>
      <c r="D27" s="557">
        <v>0</v>
      </c>
      <c r="E27" s="557">
        <v>0</v>
      </c>
      <c r="F27" s="557">
        <v>0</v>
      </c>
      <c r="G27" s="557">
        <v>0</v>
      </c>
      <c r="H27" s="629"/>
      <c r="I27" s="561">
        <v>179.36644941</v>
      </c>
      <c r="J27" s="561">
        <v>0</v>
      </c>
      <c r="K27" s="561">
        <v>0</v>
      </c>
      <c r="L27" s="561">
        <v>0</v>
      </c>
      <c r="M27" s="561">
        <v>0</v>
      </c>
    </row>
    <row r="28" spans="1:13" ht="15.75" thickBot="1" x14ac:dyDescent="0.3">
      <c r="A28" s="203"/>
      <c r="B28" s="260" t="s">
        <v>88</v>
      </c>
      <c r="C28" s="557">
        <v>0.51409396000000007</v>
      </c>
      <c r="D28" s="557">
        <v>0</v>
      </c>
      <c r="E28" s="557">
        <v>0</v>
      </c>
      <c r="F28" s="557">
        <v>0</v>
      </c>
      <c r="G28" s="557">
        <v>0</v>
      </c>
      <c r="H28" s="629"/>
      <c r="I28" s="561">
        <v>5.1861902100000004</v>
      </c>
      <c r="J28" s="561">
        <v>0</v>
      </c>
      <c r="K28" s="561">
        <v>0</v>
      </c>
      <c r="L28" s="561">
        <v>0</v>
      </c>
      <c r="M28" s="561">
        <v>0</v>
      </c>
    </row>
    <row r="29" spans="1:13" ht="15.75" thickBot="1" x14ac:dyDescent="0.3">
      <c r="A29" s="203"/>
      <c r="B29" s="260" t="s">
        <v>89</v>
      </c>
      <c r="C29" s="557">
        <v>0.83654936999999996</v>
      </c>
      <c r="D29" s="557">
        <v>0</v>
      </c>
      <c r="E29" s="557">
        <v>0</v>
      </c>
      <c r="F29" s="557">
        <v>0</v>
      </c>
      <c r="G29" s="557">
        <v>0</v>
      </c>
      <c r="H29" s="629"/>
      <c r="I29" s="561">
        <v>41.1946017</v>
      </c>
      <c r="J29" s="561">
        <v>0</v>
      </c>
      <c r="K29" s="561">
        <v>0</v>
      </c>
      <c r="L29" s="561">
        <v>0</v>
      </c>
      <c r="M29" s="561">
        <v>0</v>
      </c>
    </row>
    <row r="30" spans="1:13" ht="15.75" thickBot="1" x14ac:dyDescent="0.3">
      <c r="A30" s="203"/>
      <c r="B30" s="260" t="s">
        <v>90</v>
      </c>
      <c r="C30" s="557">
        <v>0</v>
      </c>
      <c r="D30" s="557">
        <v>0</v>
      </c>
      <c r="E30" s="557">
        <v>0</v>
      </c>
      <c r="F30" s="557">
        <v>0</v>
      </c>
      <c r="G30" s="557">
        <v>0</v>
      </c>
      <c r="H30" s="629"/>
      <c r="I30" s="561">
        <v>0</v>
      </c>
      <c r="J30" s="561">
        <v>0</v>
      </c>
      <c r="K30" s="561">
        <v>0</v>
      </c>
      <c r="L30" s="561">
        <v>0</v>
      </c>
      <c r="M30" s="561">
        <v>0</v>
      </c>
    </row>
    <row r="31" spans="1:13" ht="15.75" thickBot="1" x14ac:dyDescent="0.3">
      <c r="A31" s="203"/>
      <c r="B31" s="260" t="s">
        <v>91</v>
      </c>
      <c r="C31" s="557">
        <v>0</v>
      </c>
      <c r="D31" s="557">
        <v>0</v>
      </c>
      <c r="E31" s="557">
        <v>0</v>
      </c>
      <c r="F31" s="557">
        <v>0</v>
      </c>
      <c r="G31" s="557">
        <v>0</v>
      </c>
      <c r="H31" s="629"/>
      <c r="I31" s="561">
        <v>0</v>
      </c>
      <c r="J31" s="561">
        <v>0</v>
      </c>
      <c r="K31" s="561">
        <v>0</v>
      </c>
      <c r="L31" s="561">
        <v>0</v>
      </c>
      <c r="M31" s="561">
        <v>0</v>
      </c>
    </row>
    <row r="32" spans="1:13" ht="15.75" thickBot="1" x14ac:dyDescent="0.3">
      <c r="A32" s="203"/>
      <c r="B32" s="260" t="s">
        <v>85</v>
      </c>
      <c r="C32" s="557">
        <v>90242.151610779998</v>
      </c>
      <c r="D32" s="554">
        <v>0</v>
      </c>
      <c r="E32" s="554">
        <v>0</v>
      </c>
      <c r="F32" s="557">
        <v>0</v>
      </c>
      <c r="G32" s="557">
        <v>0</v>
      </c>
      <c r="H32" s="629"/>
      <c r="I32" s="561">
        <v>52216.629166669998</v>
      </c>
      <c r="J32" s="561">
        <v>0</v>
      </c>
      <c r="K32" s="561">
        <v>0</v>
      </c>
      <c r="L32" s="561">
        <v>0</v>
      </c>
      <c r="M32" s="561">
        <v>0</v>
      </c>
    </row>
    <row r="33" spans="1:15" ht="15.75" thickBot="1" x14ac:dyDescent="0.3">
      <c r="A33" s="203"/>
      <c r="B33" s="260" t="s">
        <v>92</v>
      </c>
      <c r="C33" s="557">
        <v>7496.0668589200004</v>
      </c>
      <c r="D33" s="557">
        <v>290.16524439999995</v>
      </c>
      <c r="E33" s="557">
        <v>290.16524439999995</v>
      </c>
      <c r="F33" s="557">
        <v>0</v>
      </c>
      <c r="G33" s="557">
        <v>0</v>
      </c>
      <c r="H33" s="629"/>
      <c r="I33" s="561">
        <v>8325.3520397700013</v>
      </c>
      <c r="J33" s="561">
        <v>442.11757039999998</v>
      </c>
      <c r="K33" s="561">
        <v>442.11757039999998</v>
      </c>
      <c r="L33" s="561">
        <v>0</v>
      </c>
      <c r="M33" s="561">
        <v>0</v>
      </c>
    </row>
    <row r="34" spans="1:15" ht="15.75" thickBot="1" x14ac:dyDescent="0.3">
      <c r="A34" s="203"/>
      <c r="B34" s="260" t="s">
        <v>93</v>
      </c>
      <c r="C34" s="557">
        <v>1821.2900582</v>
      </c>
      <c r="D34" s="557">
        <v>127.36056796</v>
      </c>
      <c r="E34" s="557">
        <v>127.36056796</v>
      </c>
      <c r="F34" s="557">
        <v>0</v>
      </c>
      <c r="G34" s="557">
        <v>0</v>
      </c>
      <c r="H34" s="629"/>
      <c r="I34" s="561">
        <v>2087.4460423600003</v>
      </c>
      <c r="J34" s="561">
        <v>51.965353540000002</v>
      </c>
      <c r="K34" s="561">
        <v>51.965353540000002</v>
      </c>
      <c r="L34" s="561">
        <v>0</v>
      </c>
      <c r="M34" s="561">
        <v>0</v>
      </c>
    </row>
    <row r="35" spans="1:15" ht="15.75" thickBot="1" x14ac:dyDescent="0.3">
      <c r="A35" s="203"/>
      <c r="B35" s="260" t="s">
        <v>94</v>
      </c>
      <c r="C35" s="557">
        <v>0</v>
      </c>
      <c r="D35" s="557">
        <v>5740.7160727999999</v>
      </c>
      <c r="E35" s="557">
        <v>5740.7160727999999</v>
      </c>
      <c r="F35" s="557">
        <v>0</v>
      </c>
      <c r="G35" s="557">
        <v>0</v>
      </c>
      <c r="H35" s="629"/>
      <c r="I35" s="561">
        <v>0</v>
      </c>
      <c r="J35" s="561">
        <v>2803.85000562</v>
      </c>
      <c r="K35" s="561">
        <v>2803.85000562</v>
      </c>
      <c r="L35" s="561">
        <v>0</v>
      </c>
      <c r="M35" s="561">
        <v>0</v>
      </c>
    </row>
    <row r="36" spans="1:15" ht="15.75" thickBot="1" x14ac:dyDescent="0.3">
      <c r="A36" s="203"/>
      <c r="B36" s="260" t="s">
        <v>95</v>
      </c>
      <c r="C36" s="557">
        <v>808.06349858000021</v>
      </c>
      <c r="D36" s="557">
        <v>306.40547505000001</v>
      </c>
      <c r="E36" s="557">
        <v>306.40547505000001</v>
      </c>
      <c r="F36" s="557">
        <v>0</v>
      </c>
      <c r="G36" s="557">
        <v>0</v>
      </c>
      <c r="H36" s="629"/>
      <c r="I36" s="561">
        <v>1105.5908414200001</v>
      </c>
      <c r="J36" s="561">
        <v>372.65833850999996</v>
      </c>
      <c r="K36" s="561">
        <v>372.65833850999996</v>
      </c>
      <c r="L36" s="561">
        <v>0</v>
      </c>
      <c r="M36" s="561">
        <v>0</v>
      </c>
    </row>
    <row r="37" spans="1:15" ht="15.75" thickBot="1" x14ac:dyDescent="0.3">
      <c r="A37" s="203"/>
      <c r="B37" s="260" t="s">
        <v>189</v>
      </c>
      <c r="C37" s="557">
        <v>0</v>
      </c>
      <c r="D37" s="557">
        <v>0</v>
      </c>
      <c r="E37" s="557">
        <v>0</v>
      </c>
      <c r="F37" s="557">
        <v>0</v>
      </c>
      <c r="G37" s="557">
        <v>0</v>
      </c>
      <c r="H37" s="629"/>
      <c r="I37" s="561">
        <v>0</v>
      </c>
      <c r="J37" s="561">
        <v>0</v>
      </c>
      <c r="K37" s="561">
        <v>0</v>
      </c>
      <c r="L37" s="561">
        <v>0</v>
      </c>
      <c r="M37" s="561">
        <v>0</v>
      </c>
    </row>
    <row r="38" spans="1:15" ht="15.75" thickBot="1" x14ac:dyDescent="0.3">
      <c r="A38" s="203"/>
      <c r="B38" s="260" t="s">
        <v>150</v>
      </c>
      <c r="C38" s="557">
        <v>0</v>
      </c>
      <c r="D38" s="557">
        <v>0</v>
      </c>
      <c r="E38" s="557">
        <v>0</v>
      </c>
      <c r="F38" s="557">
        <v>0</v>
      </c>
      <c r="G38" s="557">
        <v>0</v>
      </c>
      <c r="H38" s="629"/>
      <c r="I38" s="561">
        <v>0</v>
      </c>
      <c r="J38" s="561">
        <v>0</v>
      </c>
      <c r="K38" s="561">
        <v>0</v>
      </c>
      <c r="L38" s="561">
        <v>0</v>
      </c>
      <c r="M38" s="561">
        <v>0</v>
      </c>
    </row>
    <row r="39" spans="1:15" ht="33.75" customHeight="1" thickBot="1" x14ac:dyDescent="0.3">
      <c r="A39" s="203"/>
      <c r="B39" s="260" t="s">
        <v>208</v>
      </c>
      <c r="C39" s="557">
        <v>0</v>
      </c>
      <c r="D39" s="557">
        <v>0</v>
      </c>
      <c r="E39" s="557">
        <v>0</v>
      </c>
      <c r="F39" s="557">
        <v>0</v>
      </c>
      <c r="G39" s="557">
        <v>0</v>
      </c>
      <c r="H39" s="629"/>
      <c r="I39" s="561">
        <v>0</v>
      </c>
      <c r="J39" s="561">
        <v>0</v>
      </c>
      <c r="K39" s="561">
        <v>0</v>
      </c>
      <c r="L39" s="561">
        <v>0</v>
      </c>
      <c r="M39" s="561">
        <v>0</v>
      </c>
    </row>
    <row r="40" spans="1:15" ht="15.75" customHeight="1" thickBot="1" x14ac:dyDescent="0.3">
      <c r="A40" s="203"/>
      <c r="B40" s="260" t="s">
        <v>225</v>
      </c>
      <c r="C40" s="557">
        <v>0</v>
      </c>
      <c r="D40" s="557">
        <v>0</v>
      </c>
      <c r="E40" s="557">
        <v>0</v>
      </c>
      <c r="F40" s="557">
        <v>0</v>
      </c>
      <c r="G40" s="557">
        <v>0</v>
      </c>
      <c r="H40" s="629"/>
      <c r="I40" s="561">
        <v>0</v>
      </c>
      <c r="J40" s="561">
        <v>0</v>
      </c>
      <c r="K40" s="561">
        <v>0</v>
      </c>
      <c r="L40" s="561">
        <v>0</v>
      </c>
      <c r="M40" s="561">
        <v>0</v>
      </c>
    </row>
    <row r="41" spans="1:15" ht="15.75" thickBot="1" x14ac:dyDescent="0.3">
      <c r="A41" s="203"/>
      <c r="B41" s="260" t="s">
        <v>151</v>
      </c>
      <c r="C41" s="557">
        <v>0</v>
      </c>
      <c r="D41" s="557">
        <v>0</v>
      </c>
      <c r="E41" s="557">
        <v>0</v>
      </c>
      <c r="F41" s="557">
        <v>0</v>
      </c>
      <c r="G41" s="557">
        <v>0</v>
      </c>
      <c r="H41" s="629"/>
      <c r="I41" s="561">
        <v>0</v>
      </c>
      <c r="J41" s="561">
        <v>0</v>
      </c>
      <c r="K41" s="561">
        <v>0</v>
      </c>
      <c r="L41" s="561">
        <v>0</v>
      </c>
      <c r="M41" s="561">
        <v>0</v>
      </c>
    </row>
    <row r="42" spans="1:15" x14ac:dyDescent="0.25">
      <c r="A42" s="203"/>
      <c r="B42" s="261" t="s">
        <v>210</v>
      </c>
      <c r="C42" s="630">
        <v>451.03739024000004</v>
      </c>
      <c r="D42" s="580">
        <v>0</v>
      </c>
      <c r="E42" s="580">
        <v>0</v>
      </c>
      <c r="F42" s="580">
        <v>0</v>
      </c>
      <c r="G42" s="580">
        <v>0</v>
      </c>
      <c r="H42" s="629"/>
      <c r="I42" s="582">
        <v>685.40276010000002</v>
      </c>
      <c r="J42" s="582">
        <v>0</v>
      </c>
      <c r="K42" s="582">
        <v>0</v>
      </c>
      <c r="L42" s="582">
        <v>0</v>
      </c>
      <c r="M42" s="582">
        <v>0</v>
      </c>
    </row>
    <row r="43" spans="1:15" ht="15.75" thickBot="1" x14ac:dyDescent="0.3">
      <c r="A43" s="203"/>
      <c r="B43" s="262" t="s">
        <v>133</v>
      </c>
      <c r="C43" s="631">
        <v>100820.06006005</v>
      </c>
      <c r="D43" s="631">
        <v>6464.8155037200004</v>
      </c>
      <c r="E43" s="631">
        <v>6464.8155037200004</v>
      </c>
      <c r="F43" s="623">
        <v>0</v>
      </c>
      <c r="G43" s="623">
        <v>0</v>
      </c>
      <c r="H43" s="629"/>
      <c r="I43" s="624">
        <v>64646.168091600004</v>
      </c>
      <c r="J43" s="624">
        <v>3671.06152041</v>
      </c>
      <c r="K43" s="624">
        <v>3671.06152041</v>
      </c>
      <c r="L43" s="624">
        <v>0</v>
      </c>
      <c r="M43" s="624">
        <v>0</v>
      </c>
    </row>
    <row r="44" spans="1:15" ht="15.75" thickBot="1" x14ac:dyDescent="0.3">
      <c r="A44" s="203"/>
      <c r="B44" s="263" t="s">
        <v>190</v>
      </c>
      <c r="C44" s="633">
        <v>142108.48125551001</v>
      </c>
      <c r="D44" s="633">
        <v>254129.80812755003</v>
      </c>
      <c r="E44" s="633">
        <v>254129.80812755003</v>
      </c>
      <c r="F44" s="626">
        <v>0</v>
      </c>
      <c r="G44" s="626">
        <v>0</v>
      </c>
      <c r="H44" s="629"/>
      <c r="I44" s="564">
        <v>102501.31336866997</v>
      </c>
      <c r="J44" s="564">
        <v>258339.02413555002</v>
      </c>
      <c r="K44" s="564">
        <v>258339.02413555002</v>
      </c>
      <c r="L44" s="564">
        <v>0</v>
      </c>
      <c r="M44" s="564">
        <v>0</v>
      </c>
    </row>
    <row r="45" spans="1:15" ht="16.5" thickTop="1" thickBot="1" x14ac:dyDescent="0.3">
      <c r="A45" s="203"/>
      <c r="B45" s="330" t="s">
        <v>191</v>
      </c>
      <c r="C45" s="633">
        <v>1137.5161141600004</v>
      </c>
      <c r="D45" s="633">
        <v>2547.2628506900001</v>
      </c>
      <c r="E45" s="633">
        <v>2547.2628506900001</v>
      </c>
      <c r="F45" s="626">
        <v>0</v>
      </c>
      <c r="G45" s="626">
        <v>0</v>
      </c>
      <c r="H45" s="629"/>
      <c r="I45" s="570">
        <v>1411.75530525</v>
      </c>
      <c r="J45" s="570">
        <v>2905.7494598999997</v>
      </c>
      <c r="K45" s="570">
        <v>2905.7494598999997</v>
      </c>
      <c r="L45" s="570">
        <v>0</v>
      </c>
      <c r="M45" s="570">
        <v>0</v>
      </c>
    </row>
    <row r="46" spans="1:15" ht="15.75" thickTop="1" x14ac:dyDescent="0.25">
      <c r="B46" s="146"/>
      <c r="C46" s="144"/>
      <c r="D46" s="144"/>
      <c r="E46" s="144"/>
      <c r="F46" s="144"/>
      <c r="G46" s="144"/>
    </row>
    <row r="47" spans="1:15" s="181" customFormat="1" ht="22.5" customHeight="1" x14ac:dyDescent="0.25">
      <c r="B47" s="752" t="s">
        <v>522</v>
      </c>
      <c r="C47" s="752"/>
      <c r="D47" s="752"/>
      <c r="E47" s="752"/>
      <c r="F47" s="752"/>
      <c r="G47" s="752"/>
      <c r="H47" s="752"/>
      <c r="I47" s="752"/>
      <c r="J47" s="752"/>
      <c r="K47" s="752"/>
      <c r="L47" s="752"/>
      <c r="M47" s="752"/>
      <c r="N47" s="752"/>
      <c r="O47" s="752"/>
    </row>
    <row r="48" spans="1:15" x14ac:dyDescent="0.25">
      <c r="B48" s="146"/>
      <c r="C48" s="144"/>
      <c r="D48" s="144"/>
      <c r="E48" s="144"/>
      <c r="F48" s="144"/>
      <c r="G48" s="144"/>
    </row>
    <row r="49" spans="2:7" x14ac:dyDescent="0.25">
      <c r="B49" s="146"/>
      <c r="C49" s="144"/>
      <c r="D49" s="144"/>
      <c r="E49" s="144"/>
      <c r="F49" s="144"/>
      <c r="G49" s="144"/>
    </row>
    <row r="50" spans="2:7" x14ac:dyDescent="0.25">
      <c r="B50" s="146"/>
      <c r="C50" s="144"/>
      <c r="D50" s="144"/>
      <c r="E50" s="144"/>
      <c r="F50" s="144"/>
      <c r="G50" s="144"/>
    </row>
    <row r="51" spans="2:7" x14ac:dyDescent="0.25">
      <c r="B51" s="146"/>
      <c r="C51" s="144"/>
      <c r="D51" s="144"/>
      <c r="E51" s="144"/>
      <c r="F51" s="144"/>
      <c r="G51" s="144"/>
    </row>
    <row r="52" spans="2:7" x14ac:dyDescent="0.25">
      <c r="B52" s="146"/>
      <c r="C52" s="144"/>
      <c r="D52" s="144"/>
      <c r="E52" s="144"/>
      <c r="F52" s="144"/>
      <c r="G52" s="144"/>
    </row>
    <row r="53" spans="2:7" x14ac:dyDescent="0.25">
      <c r="B53" s="146"/>
      <c r="C53" s="144"/>
      <c r="D53" s="144"/>
      <c r="E53" s="144"/>
      <c r="F53" s="144"/>
      <c r="G53" s="144"/>
    </row>
    <row r="54" spans="2:7" x14ac:dyDescent="0.25">
      <c r="B54" s="146"/>
      <c r="C54" s="144"/>
      <c r="D54" s="144"/>
      <c r="E54" s="144"/>
      <c r="F54" s="144"/>
      <c r="G54" s="144"/>
    </row>
    <row r="55" spans="2:7" x14ac:dyDescent="0.25">
      <c r="B55" s="146"/>
      <c r="C55" s="144"/>
      <c r="D55" s="144"/>
      <c r="E55" s="144"/>
      <c r="F55" s="144"/>
      <c r="G55" s="144"/>
    </row>
    <row r="56" spans="2:7" x14ac:dyDescent="0.25">
      <c r="B56" s="146"/>
      <c r="C56" s="144"/>
      <c r="D56" s="144"/>
      <c r="E56" s="144"/>
      <c r="F56" s="144"/>
      <c r="G56" s="144"/>
    </row>
    <row r="57" spans="2:7" x14ac:dyDescent="0.25">
      <c r="B57" s="146"/>
      <c r="C57" s="144"/>
      <c r="D57" s="144"/>
      <c r="E57" s="144"/>
      <c r="F57" s="144"/>
      <c r="G57" s="144"/>
    </row>
    <row r="58" spans="2:7" x14ac:dyDescent="0.25">
      <c r="B58" s="146"/>
      <c r="C58" s="144"/>
      <c r="D58" s="144"/>
      <c r="E58" s="144"/>
      <c r="F58" s="144"/>
      <c r="G58" s="144"/>
    </row>
    <row r="59" spans="2:7" x14ac:dyDescent="0.25">
      <c r="B59" s="146"/>
      <c r="C59" s="144"/>
      <c r="D59" s="144"/>
      <c r="E59" s="144"/>
      <c r="F59" s="144"/>
      <c r="G59" s="144"/>
    </row>
    <row r="60" spans="2:7" x14ac:dyDescent="0.25">
      <c r="B60" s="146"/>
      <c r="C60" s="144"/>
      <c r="D60" s="144"/>
      <c r="E60" s="144"/>
      <c r="F60" s="144"/>
      <c r="G60" s="144"/>
    </row>
    <row r="61" spans="2:7" x14ac:dyDescent="0.25">
      <c r="B61" s="146"/>
      <c r="C61" s="144"/>
      <c r="D61" s="144"/>
      <c r="E61" s="144"/>
      <c r="F61" s="144"/>
      <c r="G61" s="144"/>
    </row>
    <row r="62" spans="2:7" x14ac:dyDescent="0.25">
      <c r="B62" s="146"/>
      <c r="C62" s="144"/>
      <c r="D62" s="144"/>
      <c r="E62" s="144"/>
      <c r="F62" s="144"/>
      <c r="G62" s="144"/>
    </row>
    <row r="63" spans="2:7" x14ac:dyDescent="0.25">
      <c r="B63" s="146"/>
      <c r="C63" s="144"/>
      <c r="D63" s="144"/>
      <c r="E63" s="144"/>
      <c r="F63" s="144"/>
      <c r="G63" s="144"/>
    </row>
    <row r="64" spans="2:7" x14ac:dyDescent="0.25">
      <c r="B64" s="146"/>
      <c r="C64" s="144"/>
      <c r="D64" s="144"/>
      <c r="E64" s="144"/>
      <c r="F64" s="144"/>
      <c r="G64" s="144"/>
    </row>
    <row r="65" spans="2:7" x14ac:dyDescent="0.25">
      <c r="B65" s="146"/>
      <c r="C65" s="144"/>
      <c r="D65" s="144"/>
      <c r="E65" s="144"/>
      <c r="F65" s="144"/>
      <c r="G65" s="144"/>
    </row>
    <row r="66" spans="2:7" x14ac:dyDescent="0.25">
      <c r="B66" s="146"/>
      <c r="C66" s="144"/>
      <c r="D66" s="144"/>
      <c r="E66" s="144"/>
      <c r="F66" s="144"/>
      <c r="G66" s="144"/>
    </row>
    <row r="67" spans="2:7" x14ac:dyDescent="0.25">
      <c r="B67" s="146"/>
      <c r="C67" s="144"/>
      <c r="D67" s="144"/>
      <c r="E67" s="144"/>
      <c r="F67" s="144"/>
      <c r="G67" s="144"/>
    </row>
    <row r="68" spans="2:7" x14ac:dyDescent="0.25">
      <c r="B68" s="146"/>
      <c r="C68" s="144"/>
      <c r="D68" s="144"/>
      <c r="E68" s="144"/>
      <c r="F68" s="144"/>
      <c r="G68" s="144"/>
    </row>
    <row r="69" spans="2:7" x14ac:dyDescent="0.25">
      <c r="B69" s="146"/>
      <c r="C69" s="144"/>
      <c r="D69" s="144"/>
      <c r="E69" s="144"/>
      <c r="F69" s="144"/>
      <c r="G69" s="144"/>
    </row>
    <row r="70" spans="2:7" x14ac:dyDescent="0.25">
      <c r="B70" s="146"/>
      <c r="C70" s="144"/>
      <c r="D70" s="144"/>
      <c r="E70" s="144"/>
      <c r="F70" s="144"/>
      <c r="G70" s="144"/>
    </row>
    <row r="71" spans="2:7" x14ac:dyDescent="0.25">
      <c r="B71" s="146"/>
      <c r="C71" s="144"/>
      <c r="D71" s="144"/>
      <c r="E71" s="144"/>
      <c r="F71" s="144"/>
      <c r="G71" s="144"/>
    </row>
    <row r="72" spans="2:7" x14ac:dyDescent="0.25">
      <c r="B72" s="146"/>
      <c r="C72" s="144"/>
      <c r="D72" s="144"/>
      <c r="E72" s="144"/>
      <c r="F72" s="144"/>
      <c r="G72" s="144"/>
    </row>
    <row r="73" spans="2:7" x14ac:dyDescent="0.25">
      <c r="B73" s="146"/>
      <c r="C73" s="144"/>
      <c r="D73" s="144"/>
      <c r="E73" s="144"/>
      <c r="F73" s="144"/>
      <c r="G73" s="144"/>
    </row>
    <row r="74" spans="2:7" x14ac:dyDescent="0.25">
      <c r="B74" s="146"/>
      <c r="C74" s="144"/>
      <c r="D74" s="144"/>
      <c r="E74" s="144"/>
      <c r="F74" s="144"/>
      <c r="G74" s="144"/>
    </row>
    <row r="75" spans="2:7" x14ac:dyDescent="0.25">
      <c r="B75" s="146"/>
      <c r="C75" s="144"/>
      <c r="D75" s="144"/>
      <c r="E75" s="144"/>
      <c r="F75" s="144"/>
      <c r="G75" s="144"/>
    </row>
    <row r="76" spans="2:7" x14ac:dyDescent="0.25">
      <c r="B76" s="146"/>
      <c r="C76" s="144"/>
      <c r="D76" s="144"/>
      <c r="E76" s="144"/>
      <c r="F76" s="144"/>
      <c r="G76" s="144"/>
    </row>
  </sheetData>
  <customSheetViews>
    <customSheetView guid="{68EBE772-AFDA-4EA0-AE37-C31FFC283BC0}" showGridLines="0" fitToPage="1" topLeftCell="A36">
      <selection activeCell="F13" sqref="F13"/>
      <pageMargins left="0.7" right="0.7" top="0.75" bottom="0.75" header="0.3" footer="0.3"/>
      <pageSetup paperSize="9" scale="64" fitToHeight="0" orientation="portrait" r:id="rId1"/>
    </customSheetView>
    <customSheetView guid="{FBB4AFED-AF83-40C1-AEBE-D1B361E89DDB}" showGridLines="0" fitToPage="1" topLeftCell="A36">
      <selection activeCell="F13" sqref="F13"/>
      <pageMargins left="0.7" right="0.7" top="0.75" bottom="0.75" header="0.3" footer="0.3"/>
      <pageSetup paperSize="9" scale="64" fitToHeight="0" orientation="portrait" r:id="rId2"/>
    </customSheetView>
  </customSheetViews>
  <mergeCells count="4">
    <mergeCell ref="I7:M7"/>
    <mergeCell ref="B6:M6"/>
    <mergeCell ref="B47:O47"/>
    <mergeCell ref="C7:H7"/>
  </mergeCells>
  <pageMargins left="0.70866141732283472" right="0.70866141732283472" top="0.74803149606299213" bottom="0.74803149606299213" header="0.31496062992125984" footer="0.31496062992125984"/>
  <pageSetup paperSize="9" scale="61" orientation="landscape" r:id="rId3"/>
  <headerFooter>
    <oddHeader>&amp;L&amp;"Calibri"&amp;12&amp;K0000FFClassification: Limited&amp;1#</oddHeader>
  </headerFooter>
  <customProperties>
    <customPr name="_pios_id" r:id="rId4"/>
  </customPropertie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20"/>
  <sheetViews>
    <sheetView showGridLines="0" zoomScale="80" zoomScaleNormal="80" zoomScaleSheetLayoutView="70" workbookViewId="0"/>
  </sheetViews>
  <sheetFormatPr defaultRowHeight="15" x14ac:dyDescent="0.25"/>
  <cols>
    <col min="1" max="1" width="2.85546875" style="162" customWidth="1"/>
    <col min="2" max="2" width="51.5703125" style="162" customWidth="1"/>
    <col min="3" max="3" width="13.42578125" style="162" customWidth="1"/>
    <col min="4" max="6" width="13.5703125" style="162" customWidth="1"/>
    <col min="7" max="7" width="14.7109375" style="162" customWidth="1"/>
    <col min="8" max="8" width="13.5703125" style="162" customWidth="1"/>
    <col min="9" max="9" width="3.140625" style="162" customWidth="1"/>
    <col min="10" max="10" width="13.42578125" style="162" customWidth="1"/>
    <col min="11" max="17" width="13.5703125" style="162" customWidth="1"/>
    <col min="18" max="16384" width="9.140625" style="162"/>
  </cols>
  <sheetData>
    <row r="1" spans="2:15" s="154" customFormat="1" ht="15.75" x14ac:dyDescent="0.25">
      <c r="C1" s="155"/>
      <c r="D1" s="155"/>
    </row>
    <row r="2" spans="2:15" s="157" customFormat="1" ht="15.75" x14ac:dyDescent="0.25">
      <c r="B2" s="156" t="s">
        <v>269</v>
      </c>
    </row>
    <row r="3" spans="2:15" s="157" customFormat="1" ht="21.95" customHeight="1" x14ac:dyDescent="0.25">
      <c r="B3" s="156" t="s">
        <v>265</v>
      </c>
      <c r="D3" s="158"/>
      <c r="E3" s="159"/>
      <c r="F3" s="159"/>
      <c r="G3" s="159"/>
      <c r="H3" s="159"/>
    </row>
    <row r="4" spans="2:15" s="157" customFormat="1" ht="3.75" customHeight="1" x14ac:dyDescent="0.25">
      <c r="D4" s="158"/>
      <c r="E4" s="159"/>
      <c r="F4" s="159"/>
      <c r="G4" s="159"/>
      <c r="H4" s="159"/>
    </row>
    <row r="5" spans="2:15" s="157" customFormat="1" ht="21.95" customHeight="1" x14ac:dyDescent="0.25">
      <c r="B5" s="156" t="s">
        <v>338</v>
      </c>
      <c r="C5" s="160"/>
      <c r="E5" s="161"/>
      <c r="F5" s="161"/>
      <c r="G5" s="161"/>
      <c r="H5" s="159"/>
    </row>
    <row r="6" spans="2:15" s="157" customFormat="1" ht="35.25" customHeight="1" x14ac:dyDescent="0.25">
      <c r="B6" s="758" t="s">
        <v>348</v>
      </c>
      <c r="C6" s="758"/>
      <c r="D6" s="758"/>
      <c r="E6" s="758"/>
      <c r="F6" s="758"/>
      <c r="G6" s="758"/>
      <c r="H6" s="758"/>
      <c r="I6" s="758"/>
      <c r="J6" s="758"/>
      <c r="K6" s="758"/>
      <c r="L6" s="758"/>
      <c r="M6" s="758"/>
      <c r="N6" s="758"/>
      <c r="O6" s="758"/>
    </row>
    <row r="7" spans="2:15" s="154" customFormat="1" ht="15.75" customHeight="1" x14ac:dyDescent="0.25">
      <c r="B7" s="234"/>
      <c r="C7" s="235"/>
      <c r="D7" s="235"/>
      <c r="E7" s="235"/>
      <c r="F7" s="235"/>
      <c r="G7" s="235"/>
      <c r="H7" s="285"/>
    </row>
    <row r="8" spans="2:15" s="188" customFormat="1" x14ac:dyDescent="0.2">
      <c r="B8" s="245"/>
      <c r="C8" s="753">
        <v>2019</v>
      </c>
      <c r="D8" s="754"/>
      <c r="E8" s="755"/>
      <c r="F8" s="754"/>
      <c r="G8" s="754"/>
      <c r="H8" s="754"/>
      <c r="J8" s="759">
        <v>2018</v>
      </c>
      <c r="K8" s="760"/>
      <c r="L8" s="760"/>
      <c r="M8" s="760"/>
      <c r="N8" s="760"/>
      <c r="O8" s="760"/>
    </row>
    <row r="9" spans="2:15" s="188" customFormat="1" ht="12" x14ac:dyDescent="0.2">
      <c r="B9" s="225"/>
      <c r="C9" s="225"/>
      <c r="D9" s="225"/>
      <c r="E9" s="225"/>
      <c r="F9" s="225"/>
      <c r="G9" s="225"/>
      <c r="H9" s="225"/>
      <c r="J9" s="358"/>
      <c r="K9" s="358"/>
      <c r="L9" s="358"/>
      <c r="M9" s="358"/>
      <c r="N9" s="358"/>
      <c r="O9" s="358"/>
    </row>
    <row r="10" spans="2:15" s="188" customFormat="1" ht="12" customHeight="1" x14ac:dyDescent="0.2">
      <c r="B10" s="226"/>
      <c r="C10" s="765" t="s">
        <v>196</v>
      </c>
      <c r="D10" s="765"/>
      <c r="E10" s="756" t="s">
        <v>197</v>
      </c>
      <c r="F10" s="756" t="s">
        <v>344</v>
      </c>
      <c r="G10" s="756" t="s">
        <v>226</v>
      </c>
      <c r="H10" s="756" t="s">
        <v>198</v>
      </c>
      <c r="J10" s="763" t="s">
        <v>196</v>
      </c>
      <c r="K10" s="763"/>
      <c r="L10" s="762" t="s">
        <v>197</v>
      </c>
      <c r="M10" s="762" t="s">
        <v>345</v>
      </c>
      <c r="N10" s="762" t="s">
        <v>226</v>
      </c>
      <c r="O10" s="762" t="s">
        <v>198</v>
      </c>
    </row>
    <row r="11" spans="2:15" s="188" customFormat="1" ht="36" x14ac:dyDescent="0.2">
      <c r="B11" s="225"/>
      <c r="C11" s="408" t="s">
        <v>199</v>
      </c>
      <c r="D11" s="408" t="s">
        <v>200</v>
      </c>
      <c r="E11" s="756"/>
      <c r="F11" s="756"/>
      <c r="G11" s="756"/>
      <c r="H11" s="756"/>
      <c r="J11" s="410" t="s">
        <v>199</v>
      </c>
      <c r="K11" s="410" t="s">
        <v>200</v>
      </c>
      <c r="L11" s="762"/>
      <c r="M11" s="762"/>
      <c r="N11" s="762"/>
      <c r="O11" s="762"/>
    </row>
    <row r="12" spans="2:15" s="188" customFormat="1" ht="12" x14ac:dyDescent="0.2">
      <c r="B12" s="428"/>
      <c r="C12" s="419" t="s">
        <v>368</v>
      </c>
      <c r="D12" s="419" t="s">
        <v>393</v>
      </c>
      <c r="E12" s="419" t="s">
        <v>369</v>
      </c>
      <c r="F12" s="419" t="s">
        <v>394</v>
      </c>
      <c r="G12" s="419" t="s">
        <v>395</v>
      </c>
      <c r="H12" s="419" t="s">
        <v>396</v>
      </c>
      <c r="J12" s="419" t="s">
        <v>368</v>
      </c>
      <c r="K12" s="419" t="s">
        <v>393</v>
      </c>
      <c r="L12" s="419" t="s">
        <v>369</v>
      </c>
      <c r="M12" s="419" t="s">
        <v>394</v>
      </c>
      <c r="N12" s="419" t="s">
        <v>395</v>
      </c>
      <c r="O12" s="419" t="s">
        <v>396</v>
      </c>
    </row>
    <row r="13" spans="2:15" s="188" customFormat="1" ht="15.75" customHeight="1" thickBot="1" x14ac:dyDescent="0.25">
      <c r="B13" s="227" t="s">
        <v>179</v>
      </c>
      <c r="C13" s="634">
        <v>0</v>
      </c>
      <c r="D13" s="634">
        <v>0</v>
      </c>
      <c r="E13" s="634">
        <v>0</v>
      </c>
      <c r="F13" s="634">
        <v>0</v>
      </c>
      <c r="G13" s="634">
        <v>0</v>
      </c>
      <c r="H13" s="634">
        <v>0</v>
      </c>
      <c r="I13" s="635"/>
      <c r="J13" s="636">
        <v>0</v>
      </c>
      <c r="K13" s="636">
        <v>0</v>
      </c>
      <c r="L13" s="636">
        <v>0</v>
      </c>
      <c r="M13" s="636">
        <v>0</v>
      </c>
      <c r="N13" s="636">
        <v>0</v>
      </c>
      <c r="O13" s="636">
        <v>0</v>
      </c>
    </row>
    <row r="14" spans="2:15" s="188" customFormat="1" ht="15.75" customHeight="1" thickBot="1" x14ac:dyDescent="0.25">
      <c r="B14" s="228" t="s">
        <v>85</v>
      </c>
      <c r="C14" s="634">
        <v>0</v>
      </c>
      <c r="D14" s="514">
        <v>2298.9926013300001</v>
      </c>
      <c r="E14" s="634">
        <v>0</v>
      </c>
      <c r="F14" s="634">
        <v>0</v>
      </c>
      <c r="G14" s="634">
        <v>0</v>
      </c>
      <c r="H14" s="514">
        <v>2298.99235731</v>
      </c>
      <c r="I14" s="635"/>
      <c r="J14" s="636">
        <v>0</v>
      </c>
      <c r="K14" s="420">
        <v>1034.6771732699999</v>
      </c>
      <c r="L14" s="636">
        <v>0</v>
      </c>
      <c r="M14" s="636">
        <v>0</v>
      </c>
      <c r="N14" s="636">
        <v>0</v>
      </c>
      <c r="O14" s="420">
        <v>1034.67413463</v>
      </c>
    </row>
    <row r="15" spans="2:15" s="188" customFormat="1" ht="15.75" customHeight="1" thickBot="1" x14ac:dyDescent="0.25">
      <c r="B15" s="255" t="s">
        <v>92</v>
      </c>
      <c r="C15" s="514">
        <v>612.44608407999999</v>
      </c>
      <c r="D15" s="514">
        <v>6475.35378442</v>
      </c>
      <c r="E15" s="514">
        <v>223.21771296</v>
      </c>
      <c r="F15" s="634">
        <v>0</v>
      </c>
      <c r="G15" s="515">
        <v>-23.389706623702097</v>
      </c>
      <c r="H15" s="514">
        <v>6864.5821555399998</v>
      </c>
      <c r="I15" s="635"/>
      <c r="J15" s="420">
        <v>500.81825848</v>
      </c>
      <c r="K15" s="420">
        <v>8030.8203699400001</v>
      </c>
      <c r="L15" s="420">
        <v>322.38868587000002</v>
      </c>
      <c r="M15" s="636">
        <v>0</v>
      </c>
      <c r="N15" s="421">
        <v>13.668853999999996</v>
      </c>
      <c r="O15" s="420">
        <v>8209.2499425500009</v>
      </c>
    </row>
    <row r="16" spans="2:15" s="188" customFormat="1" ht="15.75" customHeight="1" thickBot="1" x14ac:dyDescent="0.25">
      <c r="B16" s="256" t="s">
        <v>201</v>
      </c>
      <c r="C16" s="514">
        <v>107.78820890999999</v>
      </c>
      <c r="D16" s="514">
        <v>2015.1262268999999</v>
      </c>
      <c r="E16" s="514">
        <v>60.9628497</v>
      </c>
      <c r="F16" s="634">
        <v>0</v>
      </c>
      <c r="G16" s="515">
        <v>3.0721934162708551</v>
      </c>
      <c r="H16" s="514">
        <v>2061.9515861099999</v>
      </c>
      <c r="I16" s="635"/>
      <c r="J16" s="420">
        <v>153.59745612999998</v>
      </c>
      <c r="K16" s="420">
        <v>2066.1268553899999</v>
      </c>
      <c r="L16" s="420">
        <v>81.890106410000001</v>
      </c>
      <c r="M16" s="636">
        <v>0</v>
      </c>
      <c r="N16" s="421">
        <v>-2.8926609999999999</v>
      </c>
      <c r="O16" s="420">
        <v>2137.8342051099999</v>
      </c>
    </row>
    <row r="17" spans="2:15" s="188" customFormat="1" ht="15.75" customHeight="1" thickBot="1" x14ac:dyDescent="0.25">
      <c r="B17" s="256" t="s">
        <v>202</v>
      </c>
      <c r="C17" s="514">
        <v>31.11410644</v>
      </c>
      <c r="D17" s="514">
        <v>1361.9709988</v>
      </c>
      <c r="E17" s="514">
        <v>25.894156339999999</v>
      </c>
      <c r="F17" s="634">
        <v>0</v>
      </c>
      <c r="G17" s="515">
        <v>5.5139895700088664</v>
      </c>
      <c r="H17" s="514">
        <v>1367.1909489000002</v>
      </c>
      <c r="I17" s="635"/>
      <c r="J17" s="420">
        <v>24.12838034</v>
      </c>
      <c r="K17" s="420">
        <v>1424.4024606100002</v>
      </c>
      <c r="L17" s="420">
        <v>24.068655979999999</v>
      </c>
      <c r="M17" s="636">
        <v>0</v>
      </c>
      <c r="N17" s="421">
        <v>5.8655670000000004</v>
      </c>
      <c r="O17" s="420">
        <v>1424.46218497</v>
      </c>
    </row>
    <row r="18" spans="2:15" s="188" customFormat="1" ht="15.75" customHeight="1" thickBot="1" x14ac:dyDescent="0.25">
      <c r="B18" s="255" t="s">
        <v>149</v>
      </c>
      <c r="C18" s="514">
        <v>2672.6938862299999</v>
      </c>
      <c r="D18" s="514">
        <v>274683.88383580995</v>
      </c>
      <c r="E18" s="514">
        <v>1428.89680142</v>
      </c>
      <c r="F18" s="634">
        <v>0</v>
      </c>
      <c r="G18" s="514">
        <v>194.71021246000001</v>
      </c>
      <c r="H18" s="514">
        <v>275927.68092061998</v>
      </c>
      <c r="I18" s="635"/>
      <c r="J18" s="420">
        <v>3237.0618039299998</v>
      </c>
      <c r="K18" s="420">
        <v>278376.76460256998</v>
      </c>
      <c r="L18" s="420">
        <v>1611.03641784</v>
      </c>
      <c r="M18" s="636">
        <v>0</v>
      </c>
      <c r="N18" s="420">
        <v>223.94713789000002</v>
      </c>
      <c r="O18" s="420">
        <v>280002.78873966</v>
      </c>
    </row>
    <row r="19" spans="2:15" s="188" customFormat="1" ht="15.75" customHeight="1" thickBot="1" x14ac:dyDescent="0.25">
      <c r="B19" s="256" t="s">
        <v>182</v>
      </c>
      <c r="C19" s="514">
        <v>2447.7063773600003</v>
      </c>
      <c r="D19" s="514">
        <v>241285.47857471002</v>
      </c>
      <c r="E19" s="514">
        <v>1051.74729819</v>
      </c>
      <c r="F19" s="634">
        <v>0</v>
      </c>
      <c r="G19" s="515">
        <v>-157.61002127</v>
      </c>
      <c r="H19" s="514">
        <v>242681.43765388001</v>
      </c>
      <c r="I19" s="635"/>
      <c r="J19" s="420">
        <v>2981.7144208</v>
      </c>
      <c r="K19" s="420">
        <v>246591.90616159001</v>
      </c>
      <c r="L19" s="420">
        <v>1288.3611422700001</v>
      </c>
      <c r="M19" s="636">
        <v>0</v>
      </c>
      <c r="N19" s="421">
        <v>32.797906140000002</v>
      </c>
      <c r="O19" s="420">
        <v>248285.25819112003</v>
      </c>
    </row>
    <row r="20" spans="2:15" s="188" customFormat="1" ht="15.75" customHeight="1" thickBot="1" x14ac:dyDescent="0.25">
      <c r="B20" s="257" t="s">
        <v>203</v>
      </c>
      <c r="C20" s="634">
        <v>0</v>
      </c>
      <c r="D20" s="634">
        <v>0</v>
      </c>
      <c r="E20" s="634">
        <v>0</v>
      </c>
      <c r="F20" s="634">
        <v>0</v>
      </c>
      <c r="G20" s="634">
        <v>0</v>
      </c>
      <c r="H20" s="634">
        <v>0</v>
      </c>
      <c r="I20" s="635"/>
      <c r="J20" s="636">
        <v>0</v>
      </c>
      <c r="K20" s="636">
        <v>0</v>
      </c>
      <c r="L20" s="636">
        <v>0</v>
      </c>
      <c r="M20" s="636">
        <v>0</v>
      </c>
      <c r="N20" s="636">
        <v>0</v>
      </c>
      <c r="O20" s="636">
        <v>0</v>
      </c>
    </row>
    <row r="21" spans="2:15" s="188" customFormat="1" ht="15.75" customHeight="1" thickBot="1" x14ac:dyDescent="0.25">
      <c r="B21" s="257" t="s">
        <v>204</v>
      </c>
      <c r="C21" s="514">
        <v>2447.7063773600003</v>
      </c>
      <c r="D21" s="514">
        <v>241285.47857471002</v>
      </c>
      <c r="E21" s="514">
        <v>1051.74729819</v>
      </c>
      <c r="F21" s="634">
        <v>0</v>
      </c>
      <c r="G21" s="515">
        <v>-157.61002127</v>
      </c>
      <c r="H21" s="514">
        <v>242681.43765388001</v>
      </c>
      <c r="I21" s="635"/>
      <c r="J21" s="420">
        <v>2981.7144208</v>
      </c>
      <c r="K21" s="420">
        <v>246591.90616159001</v>
      </c>
      <c r="L21" s="420">
        <v>1288.3611422700001</v>
      </c>
      <c r="M21" s="636">
        <v>0</v>
      </c>
      <c r="N21" s="421">
        <v>33</v>
      </c>
      <c r="O21" s="420">
        <v>248285.25819112003</v>
      </c>
    </row>
    <row r="22" spans="2:15" s="188" customFormat="1" ht="15.75" customHeight="1" thickBot="1" x14ac:dyDescent="0.25">
      <c r="B22" s="256" t="s">
        <v>205</v>
      </c>
      <c r="C22" s="514">
        <v>168.47099406000001</v>
      </c>
      <c r="D22" s="514">
        <v>29469.586732659998</v>
      </c>
      <c r="E22" s="514">
        <v>258.90609862000002</v>
      </c>
      <c r="F22" s="634">
        <v>0</v>
      </c>
      <c r="G22" s="514">
        <v>238.73094302000001</v>
      </c>
      <c r="H22" s="514">
        <v>29379.151628100004</v>
      </c>
      <c r="I22" s="635"/>
      <c r="J22" s="420">
        <v>198.64618000999999</v>
      </c>
      <c r="K22" s="420">
        <v>28265.564353350001</v>
      </c>
      <c r="L22" s="420">
        <v>229.02392983000001</v>
      </c>
      <c r="M22" s="636">
        <v>0</v>
      </c>
      <c r="N22" s="420">
        <v>108.35360944</v>
      </c>
      <c r="O22" s="420">
        <v>28235.186603529997</v>
      </c>
    </row>
    <row r="23" spans="2:15" s="188" customFormat="1" ht="15.75" customHeight="1" thickBot="1" x14ac:dyDescent="0.25">
      <c r="B23" s="256" t="s">
        <v>206</v>
      </c>
      <c r="C23" s="514">
        <v>56.516514810000004</v>
      </c>
      <c r="D23" s="514">
        <v>3928.8185284400001</v>
      </c>
      <c r="E23" s="514">
        <v>118.24340461</v>
      </c>
      <c r="F23" s="634">
        <v>0</v>
      </c>
      <c r="G23" s="514">
        <v>113.58929071</v>
      </c>
      <c r="H23" s="514">
        <v>3867.0916386399999</v>
      </c>
      <c r="I23" s="635"/>
      <c r="J23" s="420">
        <v>56.701203119999995</v>
      </c>
      <c r="K23" s="420">
        <v>3519.2940876299999</v>
      </c>
      <c r="L23" s="420">
        <v>93.651345739999996</v>
      </c>
      <c r="M23" s="636">
        <v>0</v>
      </c>
      <c r="N23" s="420">
        <v>82.795622309999999</v>
      </c>
      <c r="O23" s="420">
        <v>3482.3439450100004</v>
      </c>
    </row>
    <row r="24" spans="2:15" s="188" customFormat="1" ht="15.75" customHeight="1" thickBot="1" x14ac:dyDescent="0.25">
      <c r="B24" s="257" t="s">
        <v>203</v>
      </c>
      <c r="C24" s="634">
        <v>0</v>
      </c>
      <c r="D24" s="634">
        <v>0</v>
      </c>
      <c r="E24" s="634">
        <v>0</v>
      </c>
      <c r="F24" s="634">
        <v>0</v>
      </c>
      <c r="G24" s="634">
        <v>0</v>
      </c>
      <c r="H24" s="634">
        <v>0</v>
      </c>
      <c r="I24" s="635"/>
      <c r="J24" s="636">
        <v>0</v>
      </c>
      <c r="K24" s="636">
        <v>0</v>
      </c>
      <c r="L24" s="636">
        <v>0</v>
      </c>
      <c r="M24" s="636">
        <v>0</v>
      </c>
      <c r="N24" s="636">
        <v>0</v>
      </c>
      <c r="O24" s="636">
        <v>0</v>
      </c>
    </row>
    <row r="25" spans="2:15" s="188" customFormat="1" ht="15.75" customHeight="1" thickBot="1" x14ac:dyDescent="0.25">
      <c r="B25" s="257" t="s">
        <v>204</v>
      </c>
      <c r="C25" s="514">
        <v>56.516514810000004</v>
      </c>
      <c r="D25" s="514">
        <v>3928.8185284400001</v>
      </c>
      <c r="E25" s="514">
        <v>118.24340461</v>
      </c>
      <c r="F25" s="634">
        <v>0</v>
      </c>
      <c r="G25" s="514">
        <v>113.58929071</v>
      </c>
      <c r="H25" s="514">
        <v>3867.0916386399999</v>
      </c>
      <c r="I25" s="635"/>
      <c r="J25" s="420">
        <v>56.701203119999995</v>
      </c>
      <c r="K25" s="420">
        <v>3519.2940876299999</v>
      </c>
      <c r="L25" s="420">
        <v>93.651345739999996</v>
      </c>
      <c r="M25" s="636">
        <v>0</v>
      </c>
      <c r="N25" s="420">
        <v>82.795622309999999</v>
      </c>
      <c r="O25" s="420">
        <v>3482.3439450100004</v>
      </c>
    </row>
    <row r="26" spans="2:15" s="188" customFormat="1" ht="15.75" customHeight="1" thickBot="1" x14ac:dyDescent="0.25">
      <c r="B26" s="255" t="s">
        <v>187</v>
      </c>
      <c r="C26" s="634">
        <v>0</v>
      </c>
      <c r="D26" s="634">
        <v>0</v>
      </c>
      <c r="E26" s="634">
        <v>0</v>
      </c>
      <c r="F26" s="634">
        <v>0</v>
      </c>
      <c r="G26" s="634">
        <v>0</v>
      </c>
      <c r="H26" s="514">
        <v>0</v>
      </c>
      <c r="I26" s="635"/>
      <c r="J26" s="636">
        <v>0</v>
      </c>
      <c r="K26" s="420">
        <v>0</v>
      </c>
      <c r="L26" s="636">
        <v>0</v>
      </c>
      <c r="M26" s="636">
        <v>0</v>
      </c>
      <c r="N26" s="636">
        <v>0</v>
      </c>
      <c r="O26" s="420">
        <v>0</v>
      </c>
    </row>
    <row r="27" spans="2:15" s="188" customFormat="1" ht="15.75" customHeight="1" x14ac:dyDescent="0.2">
      <c r="B27" s="227" t="s">
        <v>360</v>
      </c>
      <c r="C27" s="637">
        <v>0</v>
      </c>
      <c r="D27" s="516">
        <v>3862.15838583</v>
      </c>
      <c r="E27" s="637">
        <v>0</v>
      </c>
      <c r="F27" s="637">
        <v>0</v>
      </c>
      <c r="G27" s="637">
        <v>0</v>
      </c>
      <c r="H27" s="516">
        <v>3862.15838583</v>
      </c>
      <c r="I27" s="635"/>
      <c r="J27" s="638">
        <v>0</v>
      </c>
      <c r="K27" s="422">
        <v>3276.3938263899995</v>
      </c>
      <c r="L27" s="638">
        <v>0</v>
      </c>
      <c r="M27" s="638">
        <v>0</v>
      </c>
      <c r="N27" s="638">
        <v>0</v>
      </c>
      <c r="O27" s="422">
        <v>3276.3938263899995</v>
      </c>
    </row>
    <row r="28" spans="2:15" s="188" customFormat="1" ht="13.5" thickBot="1" x14ac:dyDescent="0.25">
      <c r="B28" s="229" t="s">
        <v>207</v>
      </c>
      <c r="C28" s="517">
        <v>3285.1399703100001</v>
      </c>
      <c r="D28" s="517">
        <v>287320.38860738993</v>
      </c>
      <c r="E28" s="517">
        <v>1652.1147584</v>
      </c>
      <c r="F28" s="639">
        <v>0</v>
      </c>
      <c r="G28" s="517">
        <f>G13+G14+G15+G18+G26+G27</f>
        <v>171.32050583629791</v>
      </c>
      <c r="H28" s="517">
        <v>288953.41381929995</v>
      </c>
      <c r="I28" s="635"/>
      <c r="J28" s="423">
        <v>3737.8800624099999</v>
      </c>
      <c r="K28" s="423">
        <v>290718.65597217006</v>
      </c>
      <c r="L28" s="423">
        <v>1933.4281423499999</v>
      </c>
      <c r="M28" s="640">
        <v>0</v>
      </c>
      <c r="N28" s="423">
        <v>237.61599189</v>
      </c>
      <c r="O28" s="423">
        <v>292523.10664323001</v>
      </c>
    </row>
    <row r="29" spans="2:15" s="188" customFormat="1" ht="15.75" customHeight="1" thickTop="1" thickBot="1" x14ac:dyDescent="0.25">
      <c r="B29" s="230" t="s">
        <v>179</v>
      </c>
      <c r="C29" s="641">
        <v>0</v>
      </c>
      <c r="D29" s="634">
        <v>0</v>
      </c>
      <c r="E29" s="641">
        <v>0</v>
      </c>
      <c r="F29" s="642">
        <v>0</v>
      </c>
      <c r="G29" s="643">
        <v>0</v>
      </c>
      <c r="H29" s="642">
        <v>0</v>
      </c>
      <c r="I29" s="635"/>
      <c r="J29" s="644">
        <v>0</v>
      </c>
      <c r="K29" s="424">
        <v>179.36644941</v>
      </c>
      <c r="L29" s="644">
        <v>0</v>
      </c>
      <c r="M29" s="645">
        <v>0</v>
      </c>
      <c r="N29" s="644">
        <v>0</v>
      </c>
      <c r="O29" s="424">
        <v>179.36644941</v>
      </c>
    </row>
    <row r="30" spans="2:15" s="188" customFormat="1" ht="15.75" customHeight="1" thickBot="1" x14ac:dyDescent="0.25">
      <c r="B30" s="231" t="s">
        <v>88</v>
      </c>
      <c r="C30" s="643">
        <v>0</v>
      </c>
      <c r="D30" s="518">
        <v>0.51409400000000005</v>
      </c>
      <c r="E30" s="643">
        <v>0</v>
      </c>
      <c r="F30" s="643">
        <v>0</v>
      </c>
      <c r="G30" s="643">
        <v>0</v>
      </c>
      <c r="H30" s="519">
        <v>0</v>
      </c>
      <c r="I30" s="635"/>
      <c r="J30" s="646">
        <v>0</v>
      </c>
      <c r="K30" s="425">
        <v>5.1912236100000007</v>
      </c>
      <c r="L30" s="646">
        <v>0</v>
      </c>
      <c r="M30" s="646">
        <v>0</v>
      </c>
      <c r="N30" s="646">
        <v>0</v>
      </c>
      <c r="O30" s="425">
        <v>5.1861902100000004</v>
      </c>
    </row>
    <row r="31" spans="2:15" s="188" customFormat="1" ht="15.75" customHeight="1" thickBot="1" x14ac:dyDescent="0.25">
      <c r="B31" s="231" t="s">
        <v>89</v>
      </c>
      <c r="C31" s="647">
        <v>0</v>
      </c>
      <c r="D31" s="518">
        <v>0.83723700000000001</v>
      </c>
      <c r="E31" s="634">
        <v>0</v>
      </c>
      <c r="F31" s="647">
        <v>0</v>
      </c>
      <c r="G31" s="634">
        <v>0</v>
      </c>
      <c r="H31" s="518">
        <v>0.83654936999999996</v>
      </c>
      <c r="I31" s="635"/>
      <c r="J31" s="648">
        <v>0</v>
      </c>
      <c r="K31" s="424">
        <v>41.194787939999998</v>
      </c>
      <c r="L31" s="648">
        <v>0</v>
      </c>
      <c r="M31" s="648">
        <v>0</v>
      </c>
      <c r="N31" s="648">
        <v>0</v>
      </c>
      <c r="O31" s="424">
        <v>41.194601699999993</v>
      </c>
    </row>
    <row r="32" spans="2:15" s="188" customFormat="1" ht="15.75" customHeight="1" thickBot="1" x14ac:dyDescent="0.25">
      <c r="B32" s="231" t="s">
        <v>90</v>
      </c>
      <c r="C32" s="634">
        <v>0</v>
      </c>
      <c r="D32" s="520">
        <v>0</v>
      </c>
      <c r="E32" s="649">
        <v>0</v>
      </c>
      <c r="F32" s="649">
        <v>0</v>
      </c>
      <c r="G32" s="649">
        <v>0</v>
      </c>
      <c r="H32" s="520">
        <v>0</v>
      </c>
      <c r="I32" s="635"/>
      <c r="J32" s="636">
        <v>0</v>
      </c>
      <c r="K32" s="426">
        <v>0</v>
      </c>
      <c r="L32" s="650">
        <v>0</v>
      </c>
      <c r="M32" s="650">
        <v>0</v>
      </c>
      <c r="N32" s="650">
        <v>0</v>
      </c>
      <c r="O32" s="426">
        <v>0</v>
      </c>
    </row>
    <row r="33" spans="2:15" s="188" customFormat="1" ht="15.75" customHeight="1" thickBot="1" x14ac:dyDescent="0.25">
      <c r="B33" s="231" t="s">
        <v>91</v>
      </c>
      <c r="C33" s="634">
        <v>0</v>
      </c>
      <c r="D33" s="651">
        <v>0</v>
      </c>
      <c r="E33" s="651">
        <v>0</v>
      </c>
      <c r="F33" s="651">
        <v>0</v>
      </c>
      <c r="G33" s="649">
        <v>0</v>
      </c>
      <c r="H33" s="651">
        <v>0</v>
      </c>
      <c r="I33" s="635"/>
      <c r="J33" s="636">
        <v>0</v>
      </c>
      <c r="K33" s="652">
        <v>0</v>
      </c>
      <c r="L33" s="652">
        <v>0</v>
      </c>
      <c r="M33" s="652">
        <v>0</v>
      </c>
      <c r="N33" s="652">
        <v>0</v>
      </c>
      <c r="O33" s="652">
        <v>0</v>
      </c>
    </row>
    <row r="34" spans="2:15" s="188" customFormat="1" ht="15.75" customHeight="1" thickBot="1" x14ac:dyDescent="0.25">
      <c r="B34" s="231" t="s">
        <v>85</v>
      </c>
      <c r="C34" s="634">
        <v>0</v>
      </c>
      <c r="D34" s="518">
        <v>90249.148136570002</v>
      </c>
      <c r="E34" s="634">
        <v>6.8283822800000005</v>
      </c>
      <c r="F34" s="634">
        <v>0</v>
      </c>
      <c r="G34" s="649">
        <v>0</v>
      </c>
      <c r="H34" s="518">
        <v>90242.319754290002</v>
      </c>
      <c r="I34" s="635"/>
      <c r="J34" s="636">
        <v>0</v>
      </c>
      <c r="K34" s="424">
        <v>52224.901517179998</v>
      </c>
      <c r="L34" s="636">
        <v>7.8020981900000006</v>
      </c>
      <c r="M34" s="636">
        <v>0</v>
      </c>
      <c r="N34" s="652">
        <v>0</v>
      </c>
      <c r="O34" s="424">
        <v>52217.099418990001</v>
      </c>
    </row>
    <row r="35" spans="2:15" s="188" customFormat="1" ht="15.75" customHeight="1" thickBot="1" x14ac:dyDescent="0.25">
      <c r="B35" s="231" t="s">
        <v>92</v>
      </c>
      <c r="C35" s="634">
        <v>0</v>
      </c>
      <c r="D35" s="518">
        <v>7795.2274960699997</v>
      </c>
      <c r="E35" s="518">
        <v>8.9953927500000006</v>
      </c>
      <c r="F35" s="634">
        <v>0</v>
      </c>
      <c r="G35" s="515">
        <v>-2</v>
      </c>
      <c r="H35" s="518">
        <v>7786.2321033199996</v>
      </c>
      <c r="I35" s="635"/>
      <c r="J35" s="636">
        <v>0</v>
      </c>
      <c r="K35" s="424">
        <v>8779.2913184200006</v>
      </c>
      <c r="L35" s="424">
        <v>11.82170827</v>
      </c>
      <c r="M35" s="636">
        <v>0</v>
      </c>
      <c r="N35" s="426">
        <v>-12.870761029999997</v>
      </c>
      <c r="O35" s="424">
        <v>8767.4696101499994</v>
      </c>
    </row>
    <row r="36" spans="2:15" s="188" customFormat="1" ht="15.75" customHeight="1" thickBot="1" x14ac:dyDescent="0.25">
      <c r="B36" s="232" t="s">
        <v>202</v>
      </c>
      <c r="C36" s="634">
        <v>0</v>
      </c>
      <c r="D36" s="518">
        <v>1089.0291270000002</v>
      </c>
      <c r="E36" s="518">
        <v>6.0969794200000003</v>
      </c>
      <c r="F36" s="634">
        <v>0</v>
      </c>
      <c r="G36" s="515">
        <v>6</v>
      </c>
      <c r="H36" s="518">
        <v>1082.9321475800002</v>
      </c>
      <c r="I36" s="635"/>
      <c r="J36" s="636">
        <v>0</v>
      </c>
      <c r="K36" s="424">
        <v>1130.05555873</v>
      </c>
      <c r="L36" s="424">
        <v>1.3732000800000002</v>
      </c>
      <c r="M36" s="636">
        <v>0</v>
      </c>
      <c r="N36" s="652">
        <v>0</v>
      </c>
      <c r="O36" s="424">
        <v>1128.6823586500002</v>
      </c>
    </row>
    <row r="37" spans="2:15" s="188" customFormat="1" ht="15.75" customHeight="1" thickBot="1" x14ac:dyDescent="0.25">
      <c r="B37" s="231" t="s">
        <v>149</v>
      </c>
      <c r="C37" s="634">
        <v>0</v>
      </c>
      <c r="D37" s="518">
        <v>1978.1999176900001</v>
      </c>
      <c r="E37" s="518">
        <v>29.54929156</v>
      </c>
      <c r="F37" s="634">
        <v>0</v>
      </c>
      <c r="G37" s="515">
        <v>1</v>
      </c>
      <c r="H37" s="518">
        <v>1948.6506261300001</v>
      </c>
      <c r="I37" s="635"/>
      <c r="J37" s="636">
        <v>0</v>
      </c>
      <c r="K37" s="424">
        <v>2170.8243076999997</v>
      </c>
      <c r="L37" s="424">
        <v>31.4129118</v>
      </c>
      <c r="M37" s="636">
        <v>0</v>
      </c>
      <c r="N37" s="426">
        <v>-1.4424245200000001</v>
      </c>
      <c r="O37" s="424">
        <v>2139.4113958999997</v>
      </c>
    </row>
    <row r="38" spans="2:15" s="188" customFormat="1" ht="15.75" customHeight="1" thickBot="1" x14ac:dyDescent="0.25">
      <c r="B38" s="232" t="s">
        <v>202</v>
      </c>
      <c r="C38" s="634">
        <v>0</v>
      </c>
      <c r="D38" s="518">
        <v>1122.7003156600001</v>
      </c>
      <c r="E38" s="518">
        <v>9.01538255</v>
      </c>
      <c r="F38" s="634">
        <v>0</v>
      </c>
      <c r="G38" s="515">
        <v>0</v>
      </c>
      <c r="H38" s="518">
        <v>1113.6849331100002</v>
      </c>
      <c r="I38" s="635"/>
      <c r="J38" s="636">
        <v>0</v>
      </c>
      <c r="K38" s="424">
        <v>850.52174757</v>
      </c>
      <c r="L38" s="424">
        <v>0</v>
      </c>
      <c r="M38" s="636">
        <v>0</v>
      </c>
      <c r="N38" s="652">
        <v>0</v>
      </c>
      <c r="O38" s="424">
        <v>850.23162829000012</v>
      </c>
    </row>
    <row r="39" spans="2:15" s="188" customFormat="1" ht="15.75" customHeight="1" thickBot="1" x14ac:dyDescent="0.25">
      <c r="B39" s="231" t="s">
        <v>94</v>
      </c>
      <c r="C39" s="634">
        <v>0</v>
      </c>
      <c r="D39" s="520">
        <v>5766.3525184</v>
      </c>
      <c r="E39" s="520">
        <v>25.636445590000001</v>
      </c>
      <c r="F39" s="634">
        <v>0</v>
      </c>
      <c r="G39" s="515">
        <v>-3</v>
      </c>
      <c r="H39" s="520">
        <v>5740.7160728099998</v>
      </c>
      <c r="I39" s="635"/>
      <c r="J39" s="636">
        <v>0</v>
      </c>
      <c r="K39" s="426">
        <v>2834.7613990199998</v>
      </c>
      <c r="L39" s="426">
        <v>30.911393399999998</v>
      </c>
      <c r="M39" s="636">
        <v>0</v>
      </c>
      <c r="N39" s="426">
        <v>1.5321856</v>
      </c>
      <c r="O39" s="426">
        <v>2803.85000562</v>
      </c>
    </row>
    <row r="40" spans="2:15" s="188" customFormat="1" ht="15.75" customHeight="1" thickBot="1" x14ac:dyDescent="0.25">
      <c r="B40" s="232" t="s">
        <v>202</v>
      </c>
      <c r="C40" s="634">
        <v>0</v>
      </c>
      <c r="D40" s="651">
        <v>0</v>
      </c>
      <c r="E40" s="520">
        <v>0</v>
      </c>
      <c r="F40" s="634">
        <v>0</v>
      </c>
      <c r="G40" s="515">
        <v>0</v>
      </c>
      <c r="H40" s="651">
        <v>0</v>
      </c>
      <c r="I40" s="635"/>
      <c r="J40" s="636">
        <v>0</v>
      </c>
      <c r="K40" s="652">
        <v>0</v>
      </c>
      <c r="L40" s="652">
        <v>0</v>
      </c>
      <c r="M40" s="636">
        <v>0</v>
      </c>
      <c r="N40" s="652">
        <v>0</v>
      </c>
      <c r="O40" s="652">
        <v>0</v>
      </c>
    </row>
    <row r="41" spans="2:15" s="188" customFormat="1" ht="15.75" customHeight="1" thickBot="1" x14ac:dyDescent="0.25">
      <c r="B41" s="231" t="s">
        <v>346</v>
      </c>
      <c r="C41" s="520">
        <v>1545.8584636500002</v>
      </c>
      <c r="D41" s="649">
        <v>0</v>
      </c>
      <c r="E41" s="520">
        <v>431.38949000999997</v>
      </c>
      <c r="F41" s="649">
        <v>0</v>
      </c>
      <c r="G41" s="515">
        <f>283.48804635-0.35</f>
        <v>283.13804634999997</v>
      </c>
      <c r="H41" s="520">
        <v>1114.4689736400001</v>
      </c>
      <c r="I41" s="635"/>
      <c r="J41" s="426">
        <v>1675.2932181400001</v>
      </c>
      <c r="K41" s="650">
        <v>0</v>
      </c>
      <c r="L41" s="426">
        <v>197.04403819000001</v>
      </c>
      <c r="M41" s="650">
        <v>0</v>
      </c>
      <c r="N41" s="421">
        <v>-30.336837200000005</v>
      </c>
      <c r="O41" s="426">
        <v>1478.2491799500001</v>
      </c>
    </row>
    <row r="42" spans="2:15" s="188" customFormat="1" ht="15.75" customHeight="1" thickBot="1" x14ac:dyDescent="0.25">
      <c r="B42" s="231" t="s">
        <v>189</v>
      </c>
      <c r="C42" s="651">
        <v>0</v>
      </c>
      <c r="D42" s="651">
        <v>0</v>
      </c>
      <c r="E42" s="651">
        <v>0</v>
      </c>
      <c r="F42" s="651">
        <v>0</v>
      </c>
      <c r="G42" s="515">
        <v>0</v>
      </c>
      <c r="H42" s="651">
        <v>0</v>
      </c>
      <c r="I42" s="635"/>
      <c r="J42" s="652">
        <v>0</v>
      </c>
      <c r="K42" s="652">
        <v>0</v>
      </c>
      <c r="L42" s="652">
        <v>0</v>
      </c>
      <c r="M42" s="652">
        <v>0</v>
      </c>
      <c r="N42" s="636">
        <v>0</v>
      </c>
      <c r="O42" s="652">
        <v>0</v>
      </c>
    </row>
    <row r="43" spans="2:15" s="188" customFormat="1" ht="15.75" customHeight="1" thickBot="1" x14ac:dyDescent="0.25">
      <c r="B43" s="231" t="s">
        <v>150</v>
      </c>
      <c r="C43" s="653">
        <v>0</v>
      </c>
      <c r="D43" s="653">
        <v>0</v>
      </c>
      <c r="E43" s="653">
        <v>0</v>
      </c>
      <c r="F43" s="653">
        <v>0</v>
      </c>
      <c r="G43" s="515">
        <v>0</v>
      </c>
      <c r="H43" s="653">
        <v>0</v>
      </c>
      <c r="I43" s="635"/>
      <c r="J43" s="654">
        <v>0</v>
      </c>
      <c r="K43" s="654">
        <v>0</v>
      </c>
      <c r="L43" s="654">
        <v>0</v>
      </c>
      <c r="M43" s="654">
        <v>0</v>
      </c>
      <c r="N43" s="654">
        <v>0</v>
      </c>
      <c r="O43" s="654">
        <v>0</v>
      </c>
    </row>
    <row r="44" spans="2:15" s="188" customFormat="1" ht="24.75" thickBot="1" x14ac:dyDescent="0.25">
      <c r="B44" s="231" t="s">
        <v>208</v>
      </c>
      <c r="C44" s="651">
        <v>0</v>
      </c>
      <c r="D44" s="651">
        <v>0</v>
      </c>
      <c r="E44" s="651">
        <v>0</v>
      </c>
      <c r="F44" s="651">
        <v>0</v>
      </c>
      <c r="G44" s="515">
        <v>0</v>
      </c>
      <c r="H44" s="651">
        <v>0</v>
      </c>
      <c r="I44" s="635"/>
      <c r="J44" s="652">
        <v>0</v>
      </c>
      <c r="K44" s="652">
        <v>0</v>
      </c>
      <c r="L44" s="652">
        <v>0</v>
      </c>
      <c r="M44" s="652">
        <v>0</v>
      </c>
      <c r="N44" s="652">
        <v>0</v>
      </c>
      <c r="O44" s="652">
        <v>0</v>
      </c>
    </row>
    <row r="45" spans="2:15" s="188" customFormat="1" ht="15.75" customHeight="1" thickBot="1" x14ac:dyDescent="0.25">
      <c r="B45" s="231" t="s">
        <v>209</v>
      </c>
      <c r="C45" s="649">
        <v>0</v>
      </c>
      <c r="D45" s="649">
        <v>0</v>
      </c>
      <c r="E45" s="649">
        <v>0</v>
      </c>
      <c r="F45" s="649">
        <v>0</v>
      </c>
      <c r="G45" s="649">
        <v>0</v>
      </c>
      <c r="H45" s="649">
        <v>0</v>
      </c>
      <c r="I45" s="635"/>
      <c r="J45" s="650">
        <v>0</v>
      </c>
      <c r="K45" s="650">
        <v>0</v>
      </c>
      <c r="L45" s="650">
        <v>0</v>
      </c>
      <c r="M45" s="650">
        <v>0</v>
      </c>
      <c r="N45" s="650">
        <v>0</v>
      </c>
      <c r="O45" s="650">
        <v>0</v>
      </c>
    </row>
    <row r="46" spans="2:15" s="188" customFormat="1" ht="15.75" customHeight="1" thickBot="1" x14ac:dyDescent="0.25">
      <c r="B46" s="231" t="s">
        <v>151</v>
      </c>
      <c r="C46" s="651">
        <v>0</v>
      </c>
      <c r="D46" s="651">
        <v>0</v>
      </c>
      <c r="E46" s="651">
        <v>0</v>
      </c>
      <c r="F46" s="651">
        <v>0</v>
      </c>
      <c r="G46" s="651">
        <v>0</v>
      </c>
      <c r="H46" s="651">
        <v>0</v>
      </c>
      <c r="I46" s="635"/>
      <c r="J46" s="652">
        <v>0</v>
      </c>
      <c r="K46" s="652">
        <v>0</v>
      </c>
      <c r="L46" s="652">
        <v>0</v>
      </c>
      <c r="M46" s="652">
        <v>0</v>
      </c>
      <c r="N46" s="652">
        <v>0</v>
      </c>
      <c r="O46" s="652">
        <v>0</v>
      </c>
    </row>
    <row r="47" spans="2:15" s="188" customFormat="1" ht="15.75" customHeight="1" x14ac:dyDescent="0.2">
      <c r="B47" s="230" t="s">
        <v>210</v>
      </c>
      <c r="C47" s="655">
        <v>0</v>
      </c>
      <c r="D47" s="516">
        <v>451.03739024000004</v>
      </c>
      <c r="E47" s="655">
        <v>0</v>
      </c>
      <c r="F47" s="655">
        <v>0</v>
      </c>
      <c r="G47" s="655">
        <v>0</v>
      </c>
      <c r="H47" s="516">
        <v>451.03739024000004</v>
      </c>
      <c r="I47" s="635"/>
      <c r="J47" s="656">
        <v>0</v>
      </c>
      <c r="K47" s="422">
        <v>685.40276010000002</v>
      </c>
      <c r="L47" s="656">
        <v>0</v>
      </c>
      <c r="M47" s="656">
        <v>0</v>
      </c>
      <c r="N47" s="656">
        <v>0</v>
      </c>
      <c r="O47" s="422">
        <v>685.40276010000002</v>
      </c>
    </row>
    <row r="48" spans="2:15" s="188" customFormat="1" ht="13.5" thickBot="1" x14ac:dyDescent="0.25">
      <c r="B48" s="229" t="s">
        <v>211</v>
      </c>
      <c r="C48" s="517">
        <v>1545.8584636500002</v>
      </c>
      <c r="D48" s="517">
        <v>106241.41678997001</v>
      </c>
      <c r="E48" s="517">
        <v>502.39968986000002</v>
      </c>
      <c r="F48" s="642">
        <v>0</v>
      </c>
      <c r="G48" s="517">
        <f>G29+G30+G31+G32+G33+G34+G35+G37+G39+G41+G42+G43+G44+G45+G47+G46</f>
        <v>279.13804634999997</v>
      </c>
      <c r="H48" s="517">
        <v>107284.87556376001</v>
      </c>
      <c r="I48" s="635"/>
      <c r="J48" s="423">
        <v>1675.2932181400001</v>
      </c>
      <c r="K48" s="423">
        <v>66920.933763379988</v>
      </c>
      <c r="L48" s="423">
        <v>278.99736948999998</v>
      </c>
      <c r="M48" s="645">
        <v>0</v>
      </c>
      <c r="N48" s="423">
        <v>-43.11783715</v>
      </c>
      <c r="O48" s="423">
        <v>68317.229612029987</v>
      </c>
    </row>
    <row r="49" spans="2:15" s="188" customFormat="1" ht="14.25" thickTop="1" thickBot="1" x14ac:dyDescent="0.25">
      <c r="B49" s="233" t="s">
        <v>66</v>
      </c>
      <c r="C49" s="521">
        <v>4830.9984339599996</v>
      </c>
      <c r="D49" s="521">
        <v>393561.80539736</v>
      </c>
      <c r="E49" s="521">
        <v>2154.5144482600003</v>
      </c>
      <c r="F49" s="657">
        <v>0</v>
      </c>
      <c r="G49" s="521">
        <f>G48+G28</f>
        <v>450.45855218629788</v>
      </c>
      <c r="H49" s="521">
        <v>396238.28938306001</v>
      </c>
      <c r="I49" s="635"/>
      <c r="J49" s="427">
        <v>5413.1732805500005</v>
      </c>
      <c r="K49" s="427">
        <v>357639.58973555005</v>
      </c>
      <c r="L49" s="427">
        <v>2212.4255118400001</v>
      </c>
      <c r="M49" s="658">
        <v>0</v>
      </c>
      <c r="N49" s="427">
        <v>194.49815474000002</v>
      </c>
      <c r="O49" s="427">
        <v>360840.33625525999</v>
      </c>
    </row>
    <row r="50" spans="2:15" s="188" customFormat="1" ht="12.75" thickTop="1" x14ac:dyDescent="0.2">
      <c r="B50" s="268"/>
      <c r="C50" s="269"/>
      <c r="D50" s="269"/>
      <c r="E50" s="269"/>
      <c r="F50" s="269"/>
      <c r="G50" s="269"/>
      <c r="H50" s="269"/>
    </row>
    <row r="51" spans="2:15" s="188" customFormat="1" ht="12" customHeight="1" x14ac:dyDescent="0.2">
      <c r="B51" s="764" t="s">
        <v>523</v>
      </c>
      <c r="C51" s="764"/>
      <c r="D51" s="764"/>
      <c r="E51" s="764"/>
      <c r="F51" s="764"/>
      <c r="G51" s="764"/>
      <c r="H51" s="764"/>
      <c r="I51" s="764"/>
      <c r="J51" s="764"/>
      <c r="K51" s="764"/>
      <c r="L51" s="764"/>
      <c r="M51" s="764"/>
      <c r="N51" s="764"/>
      <c r="O51" s="764"/>
    </row>
    <row r="52" spans="2:15" s="188" customFormat="1" ht="12" x14ac:dyDescent="0.2">
      <c r="B52" s="761"/>
      <c r="C52" s="761"/>
      <c r="D52" s="761"/>
      <c r="E52" s="761"/>
      <c r="F52" s="761"/>
      <c r="G52" s="761"/>
    </row>
    <row r="53" spans="2:15" s="188" customFormat="1" ht="12" x14ac:dyDescent="0.2">
      <c r="B53" s="234"/>
      <c r="C53" s="235"/>
      <c r="D53" s="235"/>
      <c r="E53" s="235"/>
      <c r="F53" s="235"/>
      <c r="G53" s="235"/>
    </row>
    <row r="54" spans="2:15" s="278" customFormat="1" ht="15.75" x14ac:dyDescent="0.2">
      <c r="B54" s="156" t="s">
        <v>339</v>
      </c>
      <c r="C54" s="277"/>
      <c r="D54" s="277"/>
      <c r="E54" s="277"/>
      <c r="F54" s="277"/>
      <c r="G54" s="277"/>
    </row>
    <row r="55" spans="2:15" s="188" customFormat="1" ht="12" x14ac:dyDescent="0.2">
      <c r="B55" s="234"/>
      <c r="C55" s="235"/>
      <c r="D55" s="235"/>
      <c r="E55" s="235"/>
      <c r="F55" s="235"/>
      <c r="G55" s="235"/>
    </row>
    <row r="56" spans="2:15" s="188" customFormat="1" x14ac:dyDescent="0.2">
      <c r="B56" s="409"/>
      <c r="C56" s="753">
        <v>2019</v>
      </c>
      <c r="D56" s="754"/>
      <c r="E56" s="755"/>
      <c r="F56" s="754"/>
      <c r="G56" s="754"/>
      <c r="H56" s="754"/>
      <c r="J56" s="759">
        <v>2018</v>
      </c>
      <c r="K56" s="760"/>
      <c r="L56" s="760"/>
      <c r="M56" s="760"/>
      <c r="N56" s="760"/>
      <c r="O56" s="760"/>
    </row>
    <row r="57" spans="2:15" s="188" customFormat="1" ht="12" x14ac:dyDescent="0.2"/>
    <row r="58" spans="2:15" s="188" customFormat="1" ht="12" customHeight="1" x14ac:dyDescent="0.2">
      <c r="B58" s="236"/>
      <c r="C58" s="237" t="s">
        <v>196</v>
      </c>
      <c r="D58" s="237"/>
      <c r="E58" s="756" t="s">
        <v>212</v>
      </c>
      <c r="F58" s="756" t="s">
        <v>344</v>
      </c>
      <c r="G58" s="756" t="s">
        <v>226</v>
      </c>
      <c r="H58" s="756" t="s">
        <v>198</v>
      </c>
      <c r="J58" s="359" t="s">
        <v>196</v>
      </c>
      <c r="K58" s="359"/>
      <c r="L58" s="762" t="s">
        <v>212</v>
      </c>
      <c r="M58" s="762" t="s">
        <v>345</v>
      </c>
      <c r="N58" s="762" t="s">
        <v>226</v>
      </c>
      <c r="O58" s="762" t="s">
        <v>198</v>
      </c>
    </row>
    <row r="59" spans="2:15" s="188" customFormat="1" ht="36" x14ac:dyDescent="0.2">
      <c r="B59" s="434"/>
      <c r="C59" s="408" t="s">
        <v>199</v>
      </c>
      <c r="D59" s="408" t="s">
        <v>200</v>
      </c>
      <c r="E59" s="756"/>
      <c r="F59" s="756"/>
      <c r="G59" s="756"/>
      <c r="H59" s="756"/>
      <c r="J59" s="410" t="s">
        <v>199</v>
      </c>
      <c r="K59" s="410" t="s">
        <v>200</v>
      </c>
      <c r="L59" s="762"/>
      <c r="M59" s="762"/>
      <c r="N59" s="762"/>
      <c r="O59" s="762"/>
    </row>
    <row r="60" spans="2:15" s="188" customFormat="1" ht="12" x14ac:dyDescent="0.2">
      <c r="B60" s="428"/>
      <c r="C60" s="419" t="s">
        <v>368</v>
      </c>
      <c r="D60" s="419" t="s">
        <v>393</v>
      </c>
      <c r="E60" s="419" t="s">
        <v>369</v>
      </c>
      <c r="F60" s="419" t="s">
        <v>394</v>
      </c>
      <c r="G60" s="419" t="s">
        <v>395</v>
      </c>
      <c r="H60" s="419" t="s">
        <v>396</v>
      </c>
      <c r="J60" s="429" t="s">
        <v>368</v>
      </c>
      <c r="K60" s="429" t="s">
        <v>393</v>
      </c>
      <c r="L60" s="429" t="s">
        <v>369</v>
      </c>
      <c r="M60" s="419" t="s">
        <v>394</v>
      </c>
      <c r="N60" s="419" t="s">
        <v>395</v>
      </c>
      <c r="O60" s="429" t="s">
        <v>396</v>
      </c>
    </row>
    <row r="61" spans="2:15" s="188" customFormat="1" ht="12.75" thickBot="1" x14ac:dyDescent="0.25">
      <c r="B61" s="238" t="s">
        <v>134</v>
      </c>
      <c r="C61" s="659">
        <v>7.3508054000000005</v>
      </c>
      <c r="D61" s="659">
        <v>743.34388956000009</v>
      </c>
      <c r="E61" s="659">
        <v>10.67255276</v>
      </c>
      <c r="F61" s="659">
        <v>0</v>
      </c>
      <c r="G61" s="659">
        <v>3.5</v>
      </c>
      <c r="H61" s="659">
        <v>740.02214220000008</v>
      </c>
      <c r="I61" s="635"/>
      <c r="J61" s="430">
        <v>10.791753230000001</v>
      </c>
      <c r="K61" s="430">
        <v>788.58575838000002</v>
      </c>
      <c r="L61" s="430">
        <v>7.2061284000000008</v>
      </c>
      <c r="M61" s="660">
        <v>0</v>
      </c>
      <c r="N61" s="660">
        <v>0</v>
      </c>
      <c r="O61" s="430">
        <v>792.17138321000004</v>
      </c>
    </row>
    <row r="62" spans="2:15" s="188" customFormat="1" ht="12.75" thickBot="1" x14ac:dyDescent="0.25">
      <c r="B62" s="239" t="s">
        <v>135</v>
      </c>
      <c r="C62" s="507">
        <v>0</v>
      </c>
      <c r="D62" s="507">
        <v>156.18137303999998</v>
      </c>
      <c r="E62" s="507">
        <v>0</v>
      </c>
      <c r="F62" s="659">
        <v>0</v>
      </c>
      <c r="G62" s="659">
        <v>-1.37808273</v>
      </c>
      <c r="H62" s="507">
        <v>155.70976091</v>
      </c>
      <c r="I62" s="635"/>
      <c r="J62" s="660">
        <v>0</v>
      </c>
      <c r="K62" s="430">
        <v>176.01628586000001</v>
      </c>
      <c r="L62" s="430">
        <v>1.9108452600000001</v>
      </c>
      <c r="M62" s="660">
        <v>0</v>
      </c>
      <c r="N62" s="660">
        <v>0</v>
      </c>
      <c r="O62" s="430">
        <v>174.10544060000004</v>
      </c>
    </row>
    <row r="63" spans="2:15" s="188" customFormat="1" ht="12.75" thickBot="1" x14ac:dyDescent="0.25">
      <c r="B63" s="239" t="s">
        <v>136</v>
      </c>
      <c r="C63" s="507">
        <v>6.7604574599999996</v>
      </c>
      <c r="D63" s="507">
        <v>556.00272033999988</v>
      </c>
      <c r="E63" s="507">
        <v>5.7660847799999999</v>
      </c>
      <c r="F63" s="659">
        <v>0</v>
      </c>
      <c r="G63" s="507">
        <v>-0.55247889999999988</v>
      </c>
      <c r="H63" s="507">
        <v>556.99709301999997</v>
      </c>
      <c r="I63" s="635"/>
      <c r="J63" s="430">
        <v>9.77065421</v>
      </c>
      <c r="K63" s="430">
        <v>575.77831789999993</v>
      </c>
      <c r="L63" s="430">
        <v>6.7019039399999993</v>
      </c>
      <c r="M63" s="660">
        <v>0</v>
      </c>
      <c r="N63" s="430">
        <v>15.660073239943666</v>
      </c>
      <c r="O63" s="430">
        <v>578.84706816999994</v>
      </c>
    </row>
    <row r="64" spans="2:15" s="188" customFormat="1" ht="12.75" thickBot="1" x14ac:dyDescent="0.25">
      <c r="B64" s="239" t="s">
        <v>137</v>
      </c>
      <c r="C64" s="507">
        <v>218.93191872999998</v>
      </c>
      <c r="D64" s="507">
        <v>1124.91460407</v>
      </c>
      <c r="E64" s="507">
        <v>106.5501119</v>
      </c>
      <c r="F64" s="659">
        <v>0</v>
      </c>
      <c r="G64" s="508">
        <v>-19.661364509999999</v>
      </c>
      <c r="H64" s="507">
        <v>1237.2964109</v>
      </c>
      <c r="I64" s="635"/>
      <c r="J64" s="430">
        <v>227.33572031999998</v>
      </c>
      <c r="K64" s="430">
        <v>1037.81194278</v>
      </c>
      <c r="L64" s="430">
        <v>131.93021286999999</v>
      </c>
      <c r="M64" s="660">
        <v>0</v>
      </c>
      <c r="N64" s="431">
        <v>11.582056386896653</v>
      </c>
      <c r="O64" s="430">
        <v>1133.2174502299999</v>
      </c>
    </row>
    <row r="65" spans="2:15" s="188" customFormat="1" ht="12.75" thickBot="1" x14ac:dyDescent="0.25">
      <c r="B65" s="239" t="s">
        <v>138</v>
      </c>
      <c r="C65" s="507">
        <v>1258.8462605</v>
      </c>
      <c r="D65" s="507">
        <v>1828.9099105600005</v>
      </c>
      <c r="E65" s="507">
        <v>362.59400699999998</v>
      </c>
      <c r="F65" s="659">
        <v>0</v>
      </c>
      <c r="G65" s="508">
        <v>289.84767266000864</v>
      </c>
      <c r="H65" s="507">
        <v>2725.1621640600006</v>
      </c>
      <c r="I65" s="635"/>
      <c r="J65" s="430">
        <v>1021.4609984599999</v>
      </c>
      <c r="K65" s="430">
        <v>2355.8921653400002</v>
      </c>
      <c r="L65" s="430">
        <v>83.311459839999998</v>
      </c>
      <c r="M65" s="660">
        <v>0</v>
      </c>
      <c r="N65" s="431">
        <v>-3.6888271004020741</v>
      </c>
      <c r="O65" s="430">
        <v>3294.0417039600002</v>
      </c>
    </row>
    <row r="66" spans="2:15" s="188" customFormat="1" ht="12.75" thickBot="1" x14ac:dyDescent="0.25">
      <c r="B66" s="239" t="s">
        <v>139</v>
      </c>
      <c r="C66" s="507">
        <v>0</v>
      </c>
      <c r="D66" s="507">
        <v>6.8612716800000007</v>
      </c>
      <c r="E66" s="507">
        <v>0</v>
      </c>
      <c r="F66" s="659">
        <v>0</v>
      </c>
      <c r="G66" s="507">
        <v>0</v>
      </c>
      <c r="H66" s="507">
        <v>6.9060408500000001</v>
      </c>
      <c r="I66" s="635"/>
      <c r="J66" s="660">
        <v>0</v>
      </c>
      <c r="K66" s="430">
        <v>89.775649529999995</v>
      </c>
      <c r="L66" s="660">
        <v>0</v>
      </c>
      <c r="M66" s="660">
        <v>0</v>
      </c>
      <c r="N66" s="660">
        <v>0</v>
      </c>
      <c r="O66" s="430">
        <v>89.830117589999986</v>
      </c>
    </row>
    <row r="67" spans="2:15" s="188" customFormat="1" ht="12.75" thickBot="1" x14ac:dyDescent="0.25">
      <c r="B67" s="239" t="s">
        <v>140</v>
      </c>
      <c r="C67" s="507">
        <v>174.21041069</v>
      </c>
      <c r="D67" s="507">
        <v>3602.7018185699999</v>
      </c>
      <c r="E67" s="507">
        <v>88.310654549999995</v>
      </c>
      <c r="F67" s="659">
        <v>0</v>
      </c>
      <c r="G67" s="508">
        <v>-3.9965402939971759</v>
      </c>
      <c r="H67" s="507">
        <v>3688.6015747099996</v>
      </c>
      <c r="I67" s="635"/>
      <c r="J67" s="430">
        <v>283.17158992999998</v>
      </c>
      <c r="K67" s="430">
        <v>4616.5600506799992</v>
      </c>
      <c r="L67" s="430">
        <v>165.78729627999999</v>
      </c>
      <c r="M67" s="660">
        <v>0</v>
      </c>
      <c r="N67" s="431">
        <v>-43.017879000000001</v>
      </c>
      <c r="O67" s="430">
        <v>4733.9443443299997</v>
      </c>
    </row>
    <row r="68" spans="2:15" s="188" customFormat="1" ht="12.75" thickBot="1" x14ac:dyDescent="0.25">
      <c r="B68" s="239" t="s">
        <v>141</v>
      </c>
      <c r="C68" s="507">
        <v>46.734389550000003</v>
      </c>
      <c r="D68" s="507">
        <v>103969.62173622</v>
      </c>
      <c r="E68" s="507">
        <v>49.884964160000003</v>
      </c>
      <c r="F68" s="659">
        <v>0</v>
      </c>
      <c r="G68" s="508">
        <v>-4.2144782897136164</v>
      </c>
      <c r="H68" s="507">
        <v>103966.47116161</v>
      </c>
      <c r="I68" s="635"/>
      <c r="J68" s="430">
        <v>64.58123169000001</v>
      </c>
      <c r="K68" s="430">
        <v>65205.258474000002</v>
      </c>
      <c r="L68" s="430">
        <v>65.66260029</v>
      </c>
      <c r="M68" s="660">
        <v>0</v>
      </c>
      <c r="N68" s="431">
        <v>5.1316960720318328</v>
      </c>
      <c r="O68" s="430">
        <v>65204.177105399998</v>
      </c>
    </row>
    <row r="69" spans="2:15" s="188" customFormat="1" ht="12.75" thickBot="1" x14ac:dyDescent="0.25">
      <c r="B69" s="239" t="s">
        <v>142</v>
      </c>
      <c r="C69" s="507">
        <v>2799.5441545799999</v>
      </c>
      <c r="D69" s="507">
        <v>247216.02730362004</v>
      </c>
      <c r="E69" s="507">
        <v>1130.9902970599999</v>
      </c>
      <c r="F69" s="659">
        <v>0</v>
      </c>
      <c r="G69" s="508">
        <v>-166.97958764000001</v>
      </c>
      <c r="H69" s="507">
        <v>248884.58116114003</v>
      </c>
      <c r="I69" s="635"/>
      <c r="J69" s="430">
        <v>3409.6945578300001</v>
      </c>
      <c r="K69" s="430">
        <v>249519.25493246003</v>
      </c>
      <c r="L69" s="430">
        <v>1381.7762500699998</v>
      </c>
      <c r="M69" s="660">
        <v>0</v>
      </c>
      <c r="N69" s="431">
        <v>35.020334570000003</v>
      </c>
      <c r="O69" s="430">
        <v>251547.17324022</v>
      </c>
    </row>
    <row r="70" spans="2:15" s="188" customFormat="1" ht="12.75" thickBot="1" x14ac:dyDescent="0.25">
      <c r="B70" s="239" t="s">
        <v>143</v>
      </c>
      <c r="C70" s="507">
        <v>317.24950164000001</v>
      </c>
      <c r="D70" s="507">
        <v>34209.26667823</v>
      </c>
      <c r="E70" s="507">
        <v>397.54726958000003</v>
      </c>
      <c r="F70" s="659">
        <v>0</v>
      </c>
      <c r="G70" s="507">
        <v>352.87598668999999</v>
      </c>
      <c r="H70" s="507">
        <v>34128.968910290001</v>
      </c>
      <c r="I70" s="635"/>
      <c r="J70" s="430">
        <v>382.54840225999999</v>
      </c>
      <c r="K70" s="430">
        <v>33034.284593950004</v>
      </c>
      <c r="L70" s="430">
        <v>365.33110342999998</v>
      </c>
      <c r="M70" s="660">
        <v>0</v>
      </c>
      <c r="N70" s="430">
        <v>172.47309777671688</v>
      </c>
      <c r="O70" s="430">
        <v>33051.501892780005</v>
      </c>
    </row>
    <row r="71" spans="2:15" s="188" customFormat="1" ht="12.75" thickBot="1" x14ac:dyDescent="0.25">
      <c r="B71" s="239" t="s">
        <v>144</v>
      </c>
      <c r="C71" s="659">
        <v>0</v>
      </c>
      <c r="D71" s="507">
        <v>0</v>
      </c>
      <c r="E71" s="507">
        <v>0</v>
      </c>
      <c r="F71" s="659">
        <v>0</v>
      </c>
      <c r="G71" s="507">
        <v>0</v>
      </c>
      <c r="H71" s="507">
        <v>0</v>
      </c>
      <c r="I71" s="635"/>
      <c r="J71" s="660">
        <v>0</v>
      </c>
      <c r="K71" s="430">
        <v>0</v>
      </c>
      <c r="L71" s="660">
        <v>0</v>
      </c>
      <c r="M71" s="660">
        <v>0</v>
      </c>
      <c r="N71" s="660">
        <v>0</v>
      </c>
      <c r="O71" s="430">
        <v>0</v>
      </c>
    </row>
    <row r="72" spans="2:15" s="188" customFormat="1" ht="12" x14ac:dyDescent="0.2">
      <c r="B72" s="240" t="s">
        <v>145</v>
      </c>
      <c r="C72" s="509">
        <v>1.15802553</v>
      </c>
      <c r="D72" s="509">
        <v>147.83788318000001</v>
      </c>
      <c r="E72" s="509">
        <v>1.5565389599999999</v>
      </c>
      <c r="F72" s="661">
        <v>0</v>
      </c>
      <c r="G72" s="509">
        <v>1</v>
      </c>
      <c r="H72" s="509">
        <v>147.43936975</v>
      </c>
      <c r="I72" s="635"/>
      <c r="J72" s="432">
        <v>3.5916147599999997</v>
      </c>
      <c r="K72" s="432">
        <v>240.13463969</v>
      </c>
      <c r="L72" s="432">
        <v>2.6270268799999998</v>
      </c>
      <c r="M72" s="662">
        <v>0</v>
      </c>
      <c r="N72" s="662">
        <v>0.85558650999999997</v>
      </c>
      <c r="O72" s="432">
        <v>241.09922756999998</v>
      </c>
    </row>
    <row r="73" spans="2:15" s="188" customFormat="1" ht="12.75" thickBot="1" x14ac:dyDescent="0.25">
      <c r="B73" s="165" t="s">
        <v>66</v>
      </c>
      <c r="C73" s="510">
        <v>4830.9984339799994</v>
      </c>
      <c r="D73" s="510">
        <v>393561.80539731</v>
      </c>
      <c r="E73" s="510">
        <v>2154.51444825</v>
      </c>
      <c r="F73" s="663">
        <v>0</v>
      </c>
      <c r="G73" s="510">
        <f>SUM(G61:G72)</f>
        <v>450.44112698629783</v>
      </c>
      <c r="H73" s="510">
        <v>396238.28938303998</v>
      </c>
      <c r="I73" s="635"/>
      <c r="J73" s="433">
        <v>5413.1732805399997</v>
      </c>
      <c r="K73" s="433">
        <v>357639.58973552007</v>
      </c>
      <c r="L73" s="433">
        <v>2212.4255118599999</v>
      </c>
      <c r="M73" s="664">
        <v>0</v>
      </c>
      <c r="N73" s="433">
        <v>194.01613845518696</v>
      </c>
      <c r="O73" s="433">
        <v>360840.33750420006</v>
      </c>
    </row>
    <row r="74" spans="2:15" s="188" customFormat="1" ht="12.75" thickTop="1" x14ac:dyDescent="0.2">
      <c r="B74" s="268"/>
      <c r="C74" s="265"/>
      <c r="D74" s="265"/>
      <c r="E74" s="265"/>
      <c r="F74" s="265"/>
      <c r="G74" s="265"/>
      <c r="H74" s="265"/>
    </row>
    <row r="75" spans="2:15" s="188" customFormat="1" ht="12" x14ac:dyDescent="0.2">
      <c r="B75" s="757"/>
      <c r="C75" s="757"/>
      <c r="D75" s="757"/>
      <c r="E75" s="757"/>
      <c r="F75" s="757"/>
      <c r="G75" s="757"/>
      <c r="H75" s="241"/>
    </row>
    <row r="76" spans="2:15" s="188" customFormat="1" ht="12" x14ac:dyDescent="0.2">
      <c r="B76" s="241"/>
      <c r="C76" s="241"/>
      <c r="D76" s="241"/>
      <c r="E76" s="241"/>
      <c r="F76" s="241"/>
      <c r="G76" s="241"/>
      <c r="H76" s="241"/>
    </row>
    <row r="77" spans="2:15" s="278" customFormat="1" ht="15.75" x14ac:dyDescent="0.2">
      <c r="B77" s="156" t="s">
        <v>340</v>
      </c>
      <c r="C77" s="279"/>
      <c r="D77" s="279"/>
      <c r="E77" s="279"/>
      <c r="F77" s="279"/>
      <c r="G77" s="279"/>
      <c r="H77" s="279"/>
    </row>
    <row r="78" spans="2:15" s="188" customFormat="1" ht="12" x14ac:dyDescent="0.2">
      <c r="B78" s="241"/>
      <c r="C78" s="241"/>
      <c r="D78" s="241"/>
      <c r="E78" s="241"/>
      <c r="F78" s="241"/>
      <c r="G78" s="241"/>
      <c r="H78" s="241"/>
    </row>
    <row r="79" spans="2:15" s="188" customFormat="1" x14ac:dyDescent="0.2">
      <c r="B79" s="409"/>
      <c r="C79" s="753">
        <v>2019</v>
      </c>
      <c r="D79" s="754"/>
      <c r="E79" s="755"/>
      <c r="F79" s="754"/>
      <c r="G79" s="754"/>
      <c r="H79" s="754"/>
      <c r="J79" s="759">
        <v>2018</v>
      </c>
      <c r="K79" s="760"/>
      <c r="L79" s="760"/>
      <c r="M79" s="760"/>
      <c r="N79" s="760"/>
      <c r="O79" s="760"/>
    </row>
    <row r="80" spans="2:15" s="188" customFormat="1" ht="12" x14ac:dyDescent="0.2"/>
    <row r="81" spans="2:15" s="188" customFormat="1" ht="12" customHeight="1" x14ac:dyDescent="0.2">
      <c r="B81" s="236"/>
      <c r="C81" s="237" t="s">
        <v>196</v>
      </c>
      <c r="D81" s="237"/>
      <c r="E81" s="756" t="s">
        <v>212</v>
      </c>
      <c r="F81" s="756" t="s">
        <v>344</v>
      </c>
      <c r="G81" s="756" t="s">
        <v>226</v>
      </c>
      <c r="H81" s="756" t="s">
        <v>198</v>
      </c>
      <c r="J81" s="359" t="s">
        <v>196</v>
      </c>
      <c r="K81" s="359"/>
      <c r="L81" s="762" t="s">
        <v>212</v>
      </c>
      <c r="M81" s="762" t="s">
        <v>345</v>
      </c>
      <c r="N81" s="762" t="s">
        <v>226</v>
      </c>
      <c r="O81" s="762" t="s">
        <v>198</v>
      </c>
    </row>
    <row r="82" spans="2:15" s="188" customFormat="1" ht="36" x14ac:dyDescent="0.2">
      <c r="B82" s="434"/>
      <c r="C82" s="408" t="s">
        <v>199</v>
      </c>
      <c r="D82" s="408" t="s">
        <v>200</v>
      </c>
      <c r="E82" s="756"/>
      <c r="F82" s="756"/>
      <c r="G82" s="756"/>
      <c r="H82" s="756"/>
      <c r="J82" s="410" t="s">
        <v>199</v>
      </c>
      <c r="K82" s="410" t="s">
        <v>200</v>
      </c>
      <c r="L82" s="762"/>
      <c r="M82" s="762"/>
      <c r="N82" s="762"/>
      <c r="O82" s="762"/>
    </row>
    <row r="83" spans="2:15" s="188" customFormat="1" ht="12" x14ac:dyDescent="0.2">
      <c r="B83" s="428"/>
      <c r="C83" s="429"/>
      <c r="D83" s="429"/>
      <c r="E83" s="429"/>
      <c r="F83" s="419"/>
      <c r="G83" s="429"/>
      <c r="H83" s="429"/>
      <c r="J83" s="429"/>
      <c r="K83" s="429"/>
      <c r="L83" s="429"/>
      <c r="M83" s="419"/>
      <c r="N83" s="429"/>
      <c r="O83" s="429"/>
    </row>
    <row r="84" spans="2:15" s="188" customFormat="1" ht="12.75" thickBot="1" x14ac:dyDescent="0.25">
      <c r="B84" s="242" t="s">
        <v>70</v>
      </c>
      <c r="C84" s="665">
        <v>3768.7339800700001</v>
      </c>
      <c r="D84" s="665">
        <v>392954.77005777002</v>
      </c>
      <c r="E84" s="665">
        <v>1802.0249281400002</v>
      </c>
      <c r="F84" s="511">
        <v>0</v>
      </c>
      <c r="G84" s="511">
        <f>164.867933756298-0.11</f>
        <v>164.75793375629797</v>
      </c>
      <c r="H84" s="665">
        <v>394921.47910970001</v>
      </c>
      <c r="I84" s="666"/>
      <c r="J84" s="667">
        <v>4345.8112533899994</v>
      </c>
      <c r="K84" s="667">
        <v>348816.42339785997</v>
      </c>
      <c r="L84" s="667">
        <v>2083.7192833200002</v>
      </c>
      <c r="M84" s="360">
        <v>0</v>
      </c>
      <c r="N84" s="667">
        <v>201.44154512518696</v>
      </c>
      <c r="O84" s="667">
        <v>351078.51536793</v>
      </c>
    </row>
    <row r="85" spans="2:15" s="188" customFormat="1" ht="12.75" thickBot="1" x14ac:dyDescent="0.25">
      <c r="B85" s="243" t="s">
        <v>146</v>
      </c>
      <c r="C85" s="665">
        <v>13.43539049</v>
      </c>
      <c r="D85" s="665">
        <v>306.21194538999998</v>
      </c>
      <c r="E85" s="665">
        <v>13.12620922</v>
      </c>
      <c r="F85" s="511">
        <v>0</v>
      </c>
      <c r="G85" s="668">
        <v>289.28780556999999</v>
      </c>
      <c r="H85" s="665">
        <v>306.52112665999999</v>
      </c>
      <c r="I85" s="666"/>
      <c r="J85" s="667">
        <v>78.49470522</v>
      </c>
      <c r="K85" s="667">
        <v>8666.3507134500014</v>
      </c>
      <c r="L85" s="667">
        <v>57.500348280000004</v>
      </c>
      <c r="M85" s="360">
        <v>0</v>
      </c>
      <c r="N85" s="669">
        <v>-5.3834987500000011</v>
      </c>
      <c r="O85" s="667">
        <v>8687.3450703899998</v>
      </c>
    </row>
    <row r="86" spans="2:15" s="188" customFormat="1" ht="12.75" thickBot="1" x14ac:dyDescent="0.25">
      <c r="B86" s="243" t="s">
        <v>71</v>
      </c>
      <c r="C86" s="665">
        <v>0</v>
      </c>
      <c r="D86" s="665">
        <v>44.709192200000004</v>
      </c>
      <c r="E86" s="670">
        <v>0</v>
      </c>
      <c r="F86" s="511">
        <v>0</v>
      </c>
      <c r="G86" s="670">
        <v>0</v>
      </c>
      <c r="H86" s="665">
        <v>44.628364929999996</v>
      </c>
      <c r="I86" s="666"/>
      <c r="J86" s="667">
        <v>15.11659403</v>
      </c>
      <c r="K86" s="667">
        <v>53.061603299999994</v>
      </c>
      <c r="L86" s="667">
        <v>15.1906327</v>
      </c>
      <c r="M86" s="360">
        <v>0</v>
      </c>
      <c r="N86" s="360">
        <v>0</v>
      </c>
      <c r="O86" s="667">
        <v>52.987564629999994</v>
      </c>
    </row>
    <row r="87" spans="2:15" s="188" customFormat="1" ht="12.75" thickBot="1" x14ac:dyDescent="0.25">
      <c r="B87" s="243" t="s">
        <v>147</v>
      </c>
      <c r="C87" s="511">
        <v>0</v>
      </c>
      <c r="D87" s="665">
        <v>1.7645248</v>
      </c>
      <c r="E87" s="670">
        <v>0</v>
      </c>
      <c r="F87" s="511">
        <v>0</v>
      </c>
      <c r="G87" s="670">
        <v>0</v>
      </c>
      <c r="H87" s="665">
        <v>1.7595401100000001</v>
      </c>
      <c r="I87" s="666"/>
      <c r="J87" s="360">
        <v>0</v>
      </c>
      <c r="K87" s="667">
        <v>3.1203817000000003</v>
      </c>
      <c r="L87" s="360">
        <v>0</v>
      </c>
      <c r="M87" s="360">
        <v>0</v>
      </c>
      <c r="N87" s="669">
        <v>-2.0419079199999999</v>
      </c>
      <c r="O87" s="667">
        <v>3.1186219200000003</v>
      </c>
    </row>
    <row r="88" spans="2:15" s="188" customFormat="1" ht="12" x14ac:dyDescent="0.2">
      <c r="B88" s="244" t="s">
        <v>148</v>
      </c>
      <c r="C88" s="671">
        <v>1048.8290634099999</v>
      </c>
      <c r="D88" s="671">
        <v>254.34967642000021</v>
      </c>
      <c r="E88" s="672">
        <v>339.27749892000003</v>
      </c>
      <c r="F88" s="512">
        <v>0</v>
      </c>
      <c r="G88" s="689">
        <v>-3.5573996000000001</v>
      </c>
      <c r="H88" s="671">
        <v>963.90124091000007</v>
      </c>
      <c r="I88" s="666"/>
      <c r="J88" s="673">
        <v>973.75072791000002</v>
      </c>
      <c r="K88" s="673">
        <v>100.63363925000012</v>
      </c>
      <c r="L88" s="674">
        <v>56.013487759999997</v>
      </c>
      <c r="M88" s="361">
        <v>0</v>
      </c>
      <c r="N88" s="674">
        <v>0</v>
      </c>
      <c r="O88" s="673">
        <v>1018.3708794000001</v>
      </c>
    </row>
    <row r="89" spans="2:15" s="188" customFormat="1" ht="12.75" thickBot="1" x14ac:dyDescent="0.25">
      <c r="B89" s="165" t="s">
        <v>66</v>
      </c>
      <c r="C89" s="675">
        <v>4830.9984339700004</v>
      </c>
      <c r="D89" s="675">
        <v>393561.80539658002</v>
      </c>
      <c r="E89" s="676">
        <v>2154.5144482400001</v>
      </c>
      <c r="F89" s="513">
        <v>0</v>
      </c>
      <c r="G89" s="676">
        <f>SUM(G84:G88)</f>
        <v>450.48833972629797</v>
      </c>
      <c r="H89" s="675">
        <v>396238.28938230994</v>
      </c>
      <c r="I89" s="666"/>
      <c r="J89" s="677">
        <v>5413.1732805499996</v>
      </c>
      <c r="K89" s="677">
        <v>357639.58973556</v>
      </c>
      <c r="L89" s="678">
        <v>2212.4255118400001</v>
      </c>
      <c r="M89" s="362">
        <v>0</v>
      </c>
      <c r="N89" s="678">
        <v>194.01613845518696</v>
      </c>
      <c r="O89" s="677">
        <v>360840.33750427002</v>
      </c>
    </row>
    <row r="90" spans="2:15" s="188" customFormat="1" ht="12.75" thickTop="1" x14ac:dyDescent="0.2">
      <c r="B90" s="241"/>
      <c r="C90" s="241"/>
      <c r="D90" s="241"/>
      <c r="E90" s="241"/>
      <c r="F90" s="241"/>
      <c r="G90" s="241"/>
      <c r="H90" s="241"/>
    </row>
    <row r="91" spans="2:15" s="188" customFormat="1" ht="12" x14ac:dyDescent="0.2">
      <c r="B91" s="757"/>
      <c r="C91" s="757"/>
      <c r="D91" s="757"/>
      <c r="E91" s="757"/>
      <c r="F91" s="757"/>
      <c r="G91" s="757"/>
      <c r="H91" s="241"/>
    </row>
    <row r="92" spans="2:15" s="188" customFormat="1" ht="12" x14ac:dyDescent="0.2">
      <c r="B92" s="267"/>
      <c r="C92" s="267"/>
      <c r="D92" s="267"/>
      <c r="E92" s="267"/>
      <c r="F92" s="267"/>
      <c r="G92" s="267"/>
      <c r="H92" s="241"/>
    </row>
    <row r="93" spans="2:15" s="166" customFormat="1" ht="12.95" customHeight="1" x14ac:dyDescent="0.2"/>
    <row r="94" spans="2:15" s="166" customFormat="1" ht="12.95" customHeight="1" x14ac:dyDescent="0.2"/>
    <row r="95" spans="2:15" s="164" customFormat="1" x14ac:dyDescent="0.25"/>
    <row r="96" spans="2:15" s="164" customFormat="1" x14ac:dyDescent="0.25"/>
    <row r="97" spans="2:8" x14ac:dyDescent="0.25">
      <c r="B97" s="163"/>
      <c r="C97" s="163"/>
      <c r="D97" s="163"/>
      <c r="E97" s="163"/>
      <c r="F97" s="163"/>
      <c r="G97" s="163"/>
      <c r="H97" s="163"/>
    </row>
    <row r="98" spans="2:8" x14ac:dyDescent="0.25">
      <c r="B98" s="163"/>
      <c r="C98" s="163"/>
      <c r="D98" s="163"/>
      <c r="E98" s="163"/>
      <c r="F98" s="163"/>
      <c r="G98" s="163"/>
      <c r="H98" s="163"/>
    </row>
    <row r="99" spans="2:8" x14ac:dyDescent="0.25">
      <c r="B99" s="163"/>
      <c r="C99" s="163"/>
      <c r="D99" s="163"/>
      <c r="E99" s="163"/>
      <c r="F99" s="163"/>
      <c r="G99" s="163"/>
      <c r="H99" s="163"/>
    </row>
    <row r="100" spans="2:8" x14ac:dyDescent="0.25">
      <c r="B100" s="163"/>
      <c r="C100" s="163"/>
      <c r="D100" s="163"/>
      <c r="E100" s="163"/>
      <c r="F100" s="163"/>
      <c r="G100" s="163"/>
      <c r="H100" s="163"/>
    </row>
    <row r="101" spans="2:8" x14ac:dyDescent="0.25">
      <c r="B101" s="163"/>
      <c r="C101" s="163"/>
      <c r="D101" s="163"/>
      <c r="E101" s="163"/>
      <c r="F101" s="163"/>
      <c r="G101" s="163"/>
      <c r="H101" s="163"/>
    </row>
    <row r="102" spans="2:8" x14ac:dyDescent="0.25">
      <c r="B102" s="163"/>
      <c r="C102" s="163"/>
      <c r="D102" s="163"/>
      <c r="E102" s="163"/>
      <c r="F102" s="163"/>
      <c r="G102" s="163"/>
      <c r="H102" s="163"/>
    </row>
    <row r="103" spans="2:8" x14ac:dyDescent="0.25">
      <c r="B103" s="163"/>
      <c r="C103" s="163"/>
      <c r="D103" s="163"/>
      <c r="E103" s="163"/>
      <c r="F103" s="163"/>
      <c r="G103" s="163"/>
      <c r="H103" s="163"/>
    </row>
    <row r="104" spans="2:8" x14ac:dyDescent="0.25">
      <c r="B104" s="163"/>
      <c r="C104" s="163"/>
      <c r="D104" s="163"/>
      <c r="E104" s="163"/>
      <c r="F104" s="163"/>
      <c r="G104" s="163"/>
      <c r="H104" s="163"/>
    </row>
    <row r="105" spans="2:8" x14ac:dyDescent="0.25">
      <c r="B105" s="163"/>
      <c r="C105" s="163"/>
      <c r="D105" s="163"/>
      <c r="E105" s="163"/>
      <c r="F105" s="163"/>
      <c r="G105" s="163"/>
      <c r="H105" s="163"/>
    </row>
    <row r="106" spans="2:8" x14ac:dyDescent="0.25">
      <c r="B106" s="163"/>
      <c r="C106" s="163"/>
      <c r="D106" s="163"/>
      <c r="E106" s="163"/>
      <c r="F106" s="163"/>
      <c r="G106" s="163"/>
      <c r="H106" s="163"/>
    </row>
    <row r="107" spans="2:8" x14ac:dyDescent="0.25">
      <c r="B107" s="163"/>
      <c r="C107" s="163"/>
      <c r="D107" s="163"/>
      <c r="E107" s="163"/>
      <c r="F107" s="163"/>
      <c r="G107" s="163"/>
      <c r="H107" s="163"/>
    </row>
    <row r="108" spans="2:8" x14ac:dyDescent="0.25">
      <c r="B108" s="163"/>
      <c r="C108" s="163"/>
      <c r="D108" s="163"/>
      <c r="E108" s="163"/>
      <c r="F108" s="163"/>
      <c r="G108" s="163"/>
      <c r="H108" s="163"/>
    </row>
    <row r="109" spans="2:8" x14ac:dyDescent="0.25">
      <c r="B109" s="163"/>
      <c r="C109" s="163"/>
      <c r="D109" s="163"/>
      <c r="E109" s="163"/>
      <c r="F109" s="163"/>
      <c r="G109" s="163"/>
      <c r="H109" s="163"/>
    </row>
    <row r="110" spans="2:8" x14ac:dyDescent="0.25">
      <c r="B110" s="163"/>
      <c r="C110" s="163"/>
      <c r="D110" s="163"/>
      <c r="E110" s="163"/>
      <c r="F110" s="163"/>
      <c r="G110" s="163"/>
      <c r="H110" s="163"/>
    </row>
    <row r="111" spans="2:8" x14ac:dyDescent="0.25">
      <c r="B111" s="163"/>
      <c r="C111" s="163"/>
      <c r="D111" s="163"/>
      <c r="E111" s="163"/>
      <c r="F111" s="163"/>
      <c r="G111" s="163"/>
      <c r="H111" s="163"/>
    </row>
    <row r="112" spans="2:8" x14ac:dyDescent="0.25">
      <c r="B112" s="163"/>
      <c r="C112" s="163"/>
      <c r="D112" s="163"/>
      <c r="E112" s="163"/>
      <c r="F112" s="163"/>
      <c r="G112" s="163"/>
      <c r="H112" s="163"/>
    </row>
    <row r="113" spans="2:8" x14ac:dyDescent="0.25">
      <c r="B113" s="163"/>
      <c r="C113" s="163"/>
      <c r="D113" s="163"/>
      <c r="E113" s="163"/>
      <c r="F113" s="163"/>
      <c r="G113" s="163"/>
      <c r="H113" s="163"/>
    </row>
    <row r="114" spans="2:8" x14ac:dyDescent="0.25">
      <c r="B114" s="163"/>
      <c r="C114" s="163"/>
      <c r="D114" s="163"/>
      <c r="E114" s="163"/>
      <c r="F114" s="163"/>
      <c r="G114" s="163"/>
      <c r="H114" s="163"/>
    </row>
    <row r="115" spans="2:8" x14ac:dyDescent="0.25">
      <c r="B115" s="163"/>
      <c r="C115" s="163"/>
      <c r="D115" s="163"/>
      <c r="E115" s="163"/>
      <c r="F115" s="163"/>
      <c r="G115" s="163"/>
      <c r="H115" s="163"/>
    </row>
    <row r="116" spans="2:8" x14ac:dyDescent="0.25">
      <c r="B116" s="163"/>
      <c r="C116" s="163"/>
      <c r="D116" s="163"/>
      <c r="E116" s="163"/>
      <c r="F116" s="163"/>
      <c r="G116" s="163"/>
      <c r="H116" s="163"/>
    </row>
    <row r="117" spans="2:8" x14ac:dyDescent="0.25">
      <c r="B117" s="163"/>
      <c r="C117" s="163"/>
      <c r="D117" s="163"/>
      <c r="E117" s="163"/>
      <c r="F117" s="163"/>
      <c r="G117" s="163"/>
      <c r="H117" s="163"/>
    </row>
    <row r="118" spans="2:8" x14ac:dyDescent="0.25">
      <c r="B118" s="163"/>
      <c r="C118" s="163"/>
      <c r="D118" s="163"/>
      <c r="E118" s="163"/>
      <c r="F118" s="163"/>
      <c r="G118" s="163"/>
      <c r="H118" s="163"/>
    </row>
    <row r="119" spans="2:8" x14ac:dyDescent="0.25">
      <c r="B119" s="163"/>
      <c r="C119" s="163"/>
      <c r="D119" s="163"/>
      <c r="E119" s="163"/>
      <c r="F119" s="163"/>
      <c r="G119" s="163"/>
      <c r="H119" s="163"/>
    </row>
    <row r="120" spans="2:8" x14ac:dyDescent="0.25">
      <c r="B120" s="163"/>
      <c r="C120" s="163"/>
      <c r="D120" s="163"/>
      <c r="E120" s="163"/>
      <c r="F120" s="163"/>
      <c r="G120" s="163"/>
      <c r="H120" s="163"/>
    </row>
  </sheetData>
  <customSheetViews>
    <customSheetView guid="{68EBE772-AFDA-4EA0-AE37-C31FFC283BC0}" scale="85" showGridLines="0" topLeftCell="A82">
      <selection activeCell="D52" sqref="D52"/>
      <pageMargins left="0.7" right="0.7" top="0.75" bottom="0.75" header="0.3" footer="0.3"/>
      <pageSetup paperSize="9" orientation="portrait" r:id="rId1"/>
    </customSheetView>
    <customSheetView guid="{FBB4AFED-AF83-40C1-AEBE-D1B361E89DDB}" scale="85" showGridLines="0" topLeftCell="A82">
      <selection activeCell="D52" sqref="D52"/>
      <pageMargins left="0.7" right="0.7" top="0.75" bottom="0.75" header="0.3" footer="0.3"/>
      <pageSetup paperSize="9" orientation="portrait" r:id="rId2"/>
    </customSheetView>
  </customSheetViews>
  <mergeCells count="37">
    <mergeCell ref="L81:L82"/>
    <mergeCell ref="M81:M82"/>
    <mergeCell ref="N81:N82"/>
    <mergeCell ref="O81:O82"/>
    <mergeCell ref="M10:M11"/>
    <mergeCell ref="N10:N11"/>
    <mergeCell ref="O10:O11"/>
    <mergeCell ref="J79:O79"/>
    <mergeCell ref="B51:O51"/>
    <mergeCell ref="E81:E82"/>
    <mergeCell ref="H10:H11"/>
    <mergeCell ref="C10:D10"/>
    <mergeCell ref="E10:E11"/>
    <mergeCell ref="F10:F11"/>
    <mergeCell ref="G10:G11"/>
    <mergeCell ref="C56:H56"/>
    <mergeCell ref="B6:O6"/>
    <mergeCell ref="B91:G91"/>
    <mergeCell ref="E58:E59"/>
    <mergeCell ref="F58:F59"/>
    <mergeCell ref="G58:G59"/>
    <mergeCell ref="J56:O56"/>
    <mergeCell ref="C8:H8"/>
    <mergeCell ref="B52:G52"/>
    <mergeCell ref="L58:L59"/>
    <mergeCell ref="M58:M59"/>
    <mergeCell ref="N58:N59"/>
    <mergeCell ref="O58:O59"/>
    <mergeCell ref="J8:O8"/>
    <mergeCell ref="J10:K10"/>
    <mergeCell ref="H58:H59"/>
    <mergeCell ref="L10:L11"/>
    <mergeCell ref="F81:F82"/>
    <mergeCell ref="G81:G82"/>
    <mergeCell ref="H81:H82"/>
    <mergeCell ref="B75:G75"/>
    <mergeCell ref="C79:H79"/>
  </mergeCells>
  <pageMargins left="0.70866141732283472" right="0.70866141732283472" top="0.74803149606299213" bottom="0.74803149606299213" header="0.31496062992125984" footer="0.31496062992125984"/>
  <pageSetup paperSize="9" scale="59" fitToHeight="0" orientation="landscape" r:id="rId3"/>
  <headerFooter>
    <oddHeader>&amp;L&amp;"Calibri"&amp;12&amp;K0000FFClassification: Limited&amp;1#</oddHeader>
  </headerFooter>
  <rowBreaks count="1" manualBreakCount="1">
    <brk id="52" max="16383" man="1"/>
  </rowBreaks>
  <customProperties>
    <customPr name="_pios_id" r:id="rId4"/>
  </customProperties>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2"/>
  <sheetViews>
    <sheetView showGridLines="0" view="pageBreakPreview" zoomScale="90" zoomScaleNormal="85" zoomScaleSheetLayoutView="90" workbookViewId="0"/>
  </sheetViews>
  <sheetFormatPr defaultRowHeight="15" outlineLevelRow="1" x14ac:dyDescent="0.25"/>
  <cols>
    <col min="1" max="1" width="3.42578125" style="162" bestFit="1" customWidth="1"/>
    <col min="2" max="2" width="51.5703125" style="162" customWidth="1"/>
    <col min="3" max="10" width="13.28515625" style="162" customWidth="1"/>
    <col min="11" max="17" width="13.5703125" style="162" customWidth="1"/>
    <col min="18" max="16384" width="9.140625" style="162"/>
  </cols>
  <sheetData>
    <row r="1" spans="1:15" s="154" customFormat="1" ht="15.75" x14ac:dyDescent="0.25">
      <c r="C1" s="155"/>
      <c r="D1" s="155"/>
    </row>
    <row r="2" spans="1:15" s="157" customFormat="1" ht="15.75" x14ac:dyDescent="0.25">
      <c r="B2" s="156" t="s">
        <v>269</v>
      </c>
    </row>
    <row r="3" spans="1:15" s="157" customFormat="1" ht="21.95" customHeight="1" x14ac:dyDescent="0.25">
      <c r="B3" s="156" t="s">
        <v>501</v>
      </c>
      <c r="D3" s="158"/>
      <c r="E3" s="159"/>
      <c r="F3" s="159"/>
      <c r="G3" s="159"/>
      <c r="H3" s="159"/>
    </row>
    <row r="4" spans="1:15" s="157" customFormat="1" ht="3.75" customHeight="1" x14ac:dyDescent="0.25">
      <c r="D4" s="158"/>
      <c r="E4" s="159"/>
      <c r="F4" s="159"/>
      <c r="G4" s="159"/>
      <c r="H4" s="159"/>
    </row>
    <row r="5" spans="1:15" s="157" customFormat="1" ht="117.75" customHeight="1" x14ac:dyDescent="0.25">
      <c r="B5" s="767" t="s">
        <v>534</v>
      </c>
      <c r="C5" s="767"/>
      <c r="D5" s="767"/>
      <c r="E5" s="767"/>
      <c r="F5" s="767"/>
      <c r="G5" s="767"/>
      <c r="H5" s="767"/>
      <c r="I5" s="767"/>
      <c r="J5" s="767"/>
      <c r="K5" s="767"/>
      <c r="L5" s="767"/>
      <c r="M5" s="767"/>
      <c r="N5" s="767"/>
      <c r="O5" s="767"/>
    </row>
    <row r="6" spans="1:15" s="157" customFormat="1" ht="16.5" customHeight="1" x14ac:dyDescent="0.25">
      <c r="B6" s="685" t="s">
        <v>539</v>
      </c>
    </row>
    <row r="7" spans="1:15" s="154" customFormat="1" ht="9.75" customHeight="1" x14ac:dyDescent="0.25">
      <c r="C7" s="235"/>
      <c r="D7" s="235"/>
      <c r="E7" s="235"/>
      <c r="F7" s="235"/>
      <c r="G7" s="235"/>
      <c r="H7" s="285"/>
    </row>
    <row r="8" spans="1:15" s="188" customFormat="1" x14ac:dyDescent="0.2">
      <c r="B8" s="409"/>
      <c r="C8" s="753">
        <v>2019</v>
      </c>
      <c r="D8" s="753"/>
      <c r="E8" s="753"/>
      <c r="F8" s="753"/>
      <c r="G8" s="753"/>
      <c r="H8" s="753"/>
      <c r="I8" s="753"/>
      <c r="J8" s="753"/>
      <c r="K8" s="480"/>
      <c r="L8" s="480"/>
      <c r="M8" s="480"/>
      <c r="N8" s="480"/>
      <c r="O8" s="480"/>
    </row>
    <row r="9" spans="1:15" s="188" customFormat="1" ht="12.75" thickBot="1" x14ac:dyDescent="0.25">
      <c r="A9" s="467"/>
      <c r="B9" s="467"/>
      <c r="C9" s="468" t="s">
        <v>368</v>
      </c>
      <c r="D9" s="468" t="s">
        <v>393</v>
      </c>
      <c r="E9" s="468" t="s">
        <v>369</v>
      </c>
      <c r="F9" s="468" t="s">
        <v>440</v>
      </c>
      <c r="G9" s="469" t="s">
        <v>394</v>
      </c>
      <c r="H9" s="469" t="s">
        <v>395</v>
      </c>
      <c r="I9" s="469" t="s">
        <v>396</v>
      </c>
      <c r="J9" s="469" t="s">
        <v>441</v>
      </c>
      <c r="K9" s="358"/>
      <c r="L9" s="358"/>
      <c r="M9" s="358"/>
      <c r="N9" s="358"/>
      <c r="O9" s="358"/>
    </row>
    <row r="10" spans="1:15" s="188" customFormat="1" ht="42.75" customHeight="1" thickBot="1" x14ac:dyDescent="0.25">
      <c r="A10" s="470"/>
      <c r="B10" s="470"/>
      <c r="C10" s="771" t="s">
        <v>442</v>
      </c>
      <c r="D10" s="771"/>
      <c r="E10" s="771"/>
      <c r="F10" s="771"/>
      <c r="G10" s="772" t="s">
        <v>443</v>
      </c>
      <c r="H10" s="772"/>
      <c r="I10" s="772" t="s">
        <v>444</v>
      </c>
      <c r="J10" s="772"/>
    </row>
    <row r="11" spans="1:15" s="188" customFormat="1" ht="12.75" customHeight="1" thickBot="1" x14ac:dyDescent="0.25">
      <c r="A11" s="471"/>
      <c r="B11" s="471"/>
      <c r="E11" s="472"/>
      <c r="F11" s="472"/>
      <c r="G11" s="773" t="s">
        <v>447</v>
      </c>
      <c r="H11" s="773" t="s">
        <v>448</v>
      </c>
      <c r="I11" s="473"/>
      <c r="J11" s="775" t="s">
        <v>449</v>
      </c>
    </row>
    <row r="12" spans="1:15" s="188" customFormat="1" ht="30.75" customHeight="1" thickBot="1" x14ac:dyDescent="0.25">
      <c r="A12" s="474"/>
      <c r="B12" s="474"/>
      <c r="C12" s="687" t="s">
        <v>445</v>
      </c>
      <c r="D12" s="686" t="s">
        <v>446</v>
      </c>
      <c r="E12" s="475" t="s">
        <v>450</v>
      </c>
      <c r="F12" s="475" t="s">
        <v>451</v>
      </c>
      <c r="G12" s="774"/>
      <c r="H12" s="774"/>
      <c r="I12" s="476"/>
      <c r="J12" s="776"/>
    </row>
    <row r="13" spans="1:15" s="188" customFormat="1" ht="15.75" customHeight="1" thickBot="1" x14ac:dyDescent="0.25">
      <c r="A13" s="477">
        <v>1</v>
      </c>
      <c r="B13" s="478" t="s">
        <v>452</v>
      </c>
      <c r="C13" s="548">
        <v>1386.19828577</v>
      </c>
      <c r="D13" s="548">
        <v>5007.8336022399999</v>
      </c>
      <c r="E13" s="548">
        <v>2862.8226851300001</v>
      </c>
      <c r="F13" s="548">
        <v>3626.1662557700006</v>
      </c>
      <c r="G13" s="548">
        <v>-55.526826479999997</v>
      </c>
      <c r="H13" s="548">
        <v>-877.91434276999996</v>
      </c>
      <c r="I13" s="548">
        <v>4459.8931836199999</v>
      </c>
      <c r="J13" s="548">
        <v>3181.7442769999998</v>
      </c>
    </row>
    <row r="14" spans="1:15" s="188" customFormat="1" ht="15.75" customHeight="1" thickTop="1" x14ac:dyDescent="0.2">
      <c r="A14" s="477">
        <v>2</v>
      </c>
      <c r="B14" s="479" t="s">
        <v>453</v>
      </c>
      <c r="C14" s="552">
        <v>0</v>
      </c>
      <c r="D14" s="552">
        <v>0</v>
      </c>
      <c r="E14" s="552">
        <v>0</v>
      </c>
      <c r="F14" s="552">
        <v>0</v>
      </c>
      <c r="G14" s="552">
        <v>0</v>
      </c>
      <c r="H14" s="552">
        <v>0</v>
      </c>
      <c r="I14" s="552">
        <v>0</v>
      </c>
      <c r="J14" s="552">
        <v>0</v>
      </c>
    </row>
    <row r="15" spans="1:15" s="188" customFormat="1" ht="15.75" customHeight="1" x14ac:dyDescent="0.2">
      <c r="A15" s="477">
        <v>3</v>
      </c>
      <c r="B15" s="549" t="s">
        <v>454</v>
      </c>
      <c r="C15" s="553">
        <v>0</v>
      </c>
      <c r="D15" s="553">
        <v>0</v>
      </c>
      <c r="E15" s="553">
        <v>0</v>
      </c>
      <c r="F15" s="553">
        <v>0</v>
      </c>
      <c r="G15" s="553">
        <v>0</v>
      </c>
      <c r="H15" s="553">
        <v>0</v>
      </c>
      <c r="I15" s="553">
        <v>0</v>
      </c>
      <c r="J15" s="552">
        <v>0</v>
      </c>
    </row>
    <row r="16" spans="1:15" s="188" customFormat="1" ht="15.75" customHeight="1" x14ac:dyDescent="0.2">
      <c r="A16" s="477">
        <v>4</v>
      </c>
      <c r="B16" s="549" t="s">
        <v>455</v>
      </c>
      <c r="C16" s="553">
        <v>0</v>
      </c>
      <c r="D16" s="553">
        <v>0</v>
      </c>
      <c r="E16" s="553">
        <v>0</v>
      </c>
      <c r="F16" s="553">
        <v>0</v>
      </c>
      <c r="G16" s="553">
        <v>0</v>
      </c>
      <c r="H16" s="553">
        <v>0</v>
      </c>
      <c r="I16" s="553">
        <v>0</v>
      </c>
      <c r="J16" s="552">
        <v>0</v>
      </c>
    </row>
    <row r="17" spans="1:16" s="188" customFormat="1" ht="15.75" customHeight="1" x14ac:dyDescent="0.2">
      <c r="A17" s="477">
        <v>5</v>
      </c>
      <c r="B17" s="549" t="s">
        <v>456</v>
      </c>
      <c r="C17" s="553">
        <v>0.86242879000000006</v>
      </c>
      <c r="D17" s="553">
        <v>3.94981669</v>
      </c>
      <c r="E17" s="553">
        <v>3.94981669</v>
      </c>
      <c r="F17" s="553">
        <v>3.94981669</v>
      </c>
      <c r="G17" s="553">
        <v>0</v>
      </c>
      <c r="H17" s="553">
        <v>-1.8924338799999998</v>
      </c>
      <c r="I17" s="553">
        <v>0</v>
      </c>
      <c r="J17" s="553">
        <v>0</v>
      </c>
    </row>
    <row r="18" spans="1:16" s="188" customFormat="1" ht="15.75" customHeight="1" x14ac:dyDescent="0.2">
      <c r="A18" s="477">
        <v>6</v>
      </c>
      <c r="B18" s="549" t="s">
        <v>457</v>
      </c>
      <c r="C18" s="553">
        <v>36.415509579999998</v>
      </c>
      <c r="D18" s="553">
        <v>1687.5281299100002</v>
      </c>
      <c r="E18" s="553">
        <v>1687.52800591</v>
      </c>
      <c r="F18" s="553">
        <v>1687.52800591</v>
      </c>
      <c r="G18" s="553">
        <v>-0.75066444999999993</v>
      </c>
      <c r="H18" s="553">
        <v>-552.98509526999999</v>
      </c>
      <c r="I18" s="553">
        <v>344.10176200000001</v>
      </c>
      <c r="J18" s="553">
        <v>315.08717300000001</v>
      </c>
    </row>
    <row r="19" spans="1:16" s="188" customFormat="1" ht="15.75" customHeight="1" x14ac:dyDescent="0.2">
      <c r="A19" s="477">
        <v>7</v>
      </c>
      <c r="B19" s="549" t="s">
        <v>458</v>
      </c>
      <c r="C19" s="553">
        <v>1348.6887534</v>
      </c>
      <c r="D19" s="553">
        <v>3316.3556556399999</v>
      </c>
      <c r="E19" s="553">
        <v>1171.34486253</v>
      </c>
      <c r="F19" s="553">
        <v>1934.6884331700001</v>
      </c>
      <c r="G19" s="553">
        <v>-54.767890420000001</v>
      </c>
      <c r="H19" s="553">
        <v>-323.03681362000003</v>
      </c>
      <c r="I19" s="553">
        <v>4115.6827476199996</v>
      </c>
      <c r="J19" s="553">
        <v>2866.6027669999999</v>
      </c>
    </row>
    <row r="20" spans="1:16" s="188" customFormat="1" ht="15.75" customHeight="1" x14ac:dyDescent="0.2">
      <c r="A20" s="477">
        <v>8</v>
      </c>
      <c r="B20" s="479" t="s">
        <v>459</v>
      </c>
      <c r="C20" s="553">
        <v>0</v>
      </c>
      <c r="D20" s="553">
        <v>0</v>
      </c>
      <c r="E20" s="553">
        <v>0</v>
      </c>
      <c r="F20" s="553">
        <v>0</v>
      </c>
      <c r="G20" s="553">
        <v>0</v>
      </c>
      <c r="H20" s="553">
        <v>0</v>
      </c>
      <c r="I20" s="553">
        <v>0</v>
      </c>
      <c r="J20" s="553">
        <v>0</v>
      </c>
    </row>
    <row r="21" spans="1:16" s="188" customFormat="1" ht="15.75" customHeight="1" thickBot="1" x14ac:dyDescent="0.25">
      <c r="A21" s="477">
        <v>9</v>
      </c>
      <c r="B21" s="479" t="s">
        <v>460</v>
      </c>
      <c r="C21" s="553">
        <v>50.911752630000002</v>
      </c>
      <c r="D21" s="553">
        <v>57.970060020000005</v>
      </c>
      <c r="E21" s="553">
        <v>31.765433050000002</v>
      </c>
      <c r="F21" s="553">
        <v>41.55378116</v>
      </c>
      <c r="G21" s="553">
        <v>0</v>
      </c>
      <c r="H21" s="553">
        <v>0</v>
      </c>
      <c r="I21" s="553">
        <v>0</v>
      </c>
      <c r="J21" s="553">
        <v>0</v>
      </c>
    </row>
    <row r="22" spans="1:16" s="188" customFormat="1" ht="15.75" customHeight="1" thickBot="1" x14ac:dyDescent="0.25">
      <c r="A22" s="477">
        <v>10</v>
      </c>
      <c r="B22" s="478" t="s">
        <v>66</v>
      </c>
      <c r="C22" s="548">
        <v>1437.1100383999999</v>
      </c>
      <c r="D22" s="548">
        <v>5065.8036622600002</v>
      </c>
      <c r="E22" s="548">
        <v>2894.58811818</v>
      </c>
      <c r="F22" s="548">
        <v>3667.7200369300008</v>
      </c>
      <c r="G22" s="548">
        <v>-55.767198209999997</v>
      </c>
      <c r="H22" s="548">
        <v>-878.24752670999999</v>
      </c>
      <c r="I22" s="548">
        <v>4459.8931836199999</v>
      </c>
      <c r="J22" s="548">
        <v>3181.7442769999998</v>
      </c>
    </row>
    <row r="23" spans="1:16" s="188" customFormat="1" ht="15.75" customHeight="1" thickTop="1" x14ac:dyDescent="0.2"/>
    <row r="24" spans="1:16" s="188" customFormat="1" ht="15.75" customHeight="1" x14ac:dyDescent="0.2">
      <c r="B24" s="489" t="s">
        <v>540</v>
      </c>
      <c r="C24" s="466"/>
      <c r="D24" s="466"/>
      <c r="E24" s="466"/>
      <c r="F24" s="466"/>
      <c r="G24" s="466"/>
      <c r="H24" s="466"/>
    </row>
    <row r="25" spans="1:16" s="188" customFormat="1" ht="15.75" customHeight="1" x14ac:dyDescent="0.2">
      <c r="C25" s="753">
        <v>2019</v>
      </c>
      <c r="D25" s="753"/>
      <c r="E25" s="753"/>
      <c r="F25" s="753"/>
      <c r="G25" s="753"/>
      <c r="H25" s="753"/>
      <c r="I25" s="753"/>
      <c r="J25" s="753"/>
      <c r="K25" s="753"/>
      <c r="L25" s="753"/>
      <c r="M25" s="753"/>
      <c r="N25" s="753"/>
    </row>
    <row r="26" spans="1:16" s="188" customFormat="1" ht="15.75" customHeight="1" x14ac:dyDescent="0.25">
      <c r="A26"/>
      <c r="B26"/>
      <c r="C26" s="481" t="s">
        <v>368</v>
      </c>
      <c r="D26" s="481" t="s">
        <v>393</v>
      </c>
      <c r="E26" s="481" t="s">
        <v>369</v>
      </c>
      <c r="F26" s="481" t="s">
        <v>440</v>
      </c>
      <c r="G26" s="481" t="s">
        <v>394</v>
      </c>
      <c r="H26" s="481" t="s">
        <v>395</v>
      </c>
      <c r="I26" s="481" t="s">
        <v>396</v>
      </c>
      <c r="J26" s="481" t="s">
        <v>441</v>
      </c>
      <c r="K26" s="481" t="s">
        <v>461</v>
      </c>
      <c r="L26" s="481" t="s">
        <v>462</v>
      </c>
      <c r="M26" s="481" t="s">
        <v>463</v>
      </c>
      <c r="N26" s="481" t="s">
        <v>464</v>
      </c>
    </row>
    <row r="27" spans="1:16" s="188" customFormat="1" ht="15.75" thickBot="1" x14ac:dyDescent="0.3">
      <c r="A27"/>
      <c r="B27" s="482"/>
      <c r="C27" s="777" t="s">
        <v>465</v>
      </c>
      <c r="D27" s="777"/>
      <c r="E27" s="777"/>
      <c r="F27" s="777"/>
      <c r="G27" s="777"/>
      <c r="H27" s="777"/>
      <c r="I27" s="777"/>
      <c r="J27" s="777"/>
      <c r="K27" s="777"/>
      <c r="L27" s="777"/>
      <c r="M27" s="777"/>
      <c r="N27" s="777"/>
    </row>
    <row r="28" spans="1:16" s="188" customFormat="1" ht="15.75" customHeight="1" thickBot="1" x14ac:dyDescent="0.3">
      <c r="A28"/>
      <c r="B28" s="483"/>
      <c r="C28" s="778"/>
      <c r="D28" s="778"/>
      <c r="E28" s="778"/>
      <c r="F28" s="778"/>
      <c r="G28" s="778"/>
      <c r="H28" s="778"/>
      <c r="I28" s="778"/>
      <c r="J28" s="778"/>
      <c r="K28" s="778"/>
      <c r="L28" s="778"/>
      <c r="M28" s="778"/>
      <c r="N28" s="778"/>
    </row>
    <row r="29" spans="1:16" s="188" customFormat="1" ht="47.25" customHeight="1" x14ac:dyDescent="0.25">
      <c r="A29"/>
      <c r="B29" s="483"/>
      <c r="C29" s="690" t="s">
        <v>466</v>
      </c>
      <c r="D29" s="484" t="s">
        <v>468</v>
      </c>
      <c r="E29" s="484" t="s">
        <v>469</v>
      </c>
      <c r="F29" s="690" t="s">
        <v>467</v>
      </c>
      <c r="G29" s="485" t="s">
        <v>470</v>
      </c>
      <c r="H29" s="485" t="s">
        <v>471</v>
      </c>
      <c r="I29" s="485" t="s">
        <v>472</v>
      </c>
      <c r="J29" s="485" t="s">
        <v>473</v>
      </c>
      <c r="K29" s="485" t="s">
        <v>474</v>
      </c>
      <c r="L29" s="485" t="s">
        <v>475</v>
      </c>
      <c r="M29" s="485" t="s">
        <v>476</v>
      </c>
      <c r="N29" s="485" t="s">
        <v>477</v>
      </c>
    </row>
    <row r="30" spans="1:16" s="188" customFormat="1" ht="15.75" customHeight="1" x14ac:dyDescent="0.2">
      <c r="A30" s="477">
        <v>1</v>
      </c>
      <c r="B30" s="486" t="s">
        <v>452</v>
      </c>
      <c r="C30" s="679">
        <v>357918.62584429001</v>
      </c>
      <c r="D30" s="679">
        <v>356384.97490193002</v>
      </c>
      <c r="E30" s="679">
        <v>1533.65094236</v>
      </c>
      <c r="F30" s="679">
        <v>7756.7829905700009</v>
      </c>
      <c r="G30" s="679">
        <v>4032.50522327</v>
      </c>
      <c r="H30" s="679">
        <v>1213.36442704</v>
      </c>
      <c r="I30" s="679">
        <v>884.07184968000001</v>
      </c>
      <c r="J30" s="679">
        <v>764.33113148000007</v>
      </c>
      <c r="K30" s="679">
        <v>672.01168828999994</v>
      </c>
      <c r="L30" s="679">
        <v>147.25825751000002</v>
      </c>
      <c r="M30" s="679">
        <v>43.240413300000007</v>
      </c>
      <c r="N30" s="679">
        <v>4861.5063372599998</v>
      </c>
      <c r="P30" s="688"/>
    </row>
    <row r="31" spans="1:16" s="188" customFormat="1" ht="15.75" customHeight="1" x14ac:dyDescent="0.2">
      <c r="A31" s="477">
        <v>2</v>
      </c>
      <c r="B31" s="479" t="s">
        <v>453</v>
      </c>
      <c r="C31" s="551">
        <v>1774.5743053399999</v>
      </c>
      <c r="D31" s="551">
        <v>1774.5743053399999</v>
      </c>
      <c r="E31" s="551">
        <v>0</v>
      </c>
      <c r="F31" s="551">
        <v>0</v>
      </c>
      <c r="G31" s="551">
        <v>0</v>
      </c>
      <c r="H31" s="551">
        <v>0</v>
      </c>
      <c r="I31" s="551">
        <v>0</v>
      </c>
      <c r="J31" s="551">
        <v>0</v>
      </c>
      <c r="K31" s="551">
        <v>0</v>
      </c>
      <c r="L31" s="551">
        <v>0</v>
      </c>
      <c r="M31" s="551">
        <v>0</v>
      </c>
      <c r="N31" s="551">
        <v>0</v>
      </c>
      <c r="P31" s="688"/>
    </row>
    <row r="32" spans="1:16" s="188" customFormat="1" ht="15.75" customHeight="1" x14ac:dyDescent="0.2">
      <c r="A32" s="477">
        <v>3</v>
      </c>
      <c r="B32" s="479" t="s">
        <v>454</v>
      </c>
      <c r="C32" s="551">
        <v>166.06052321999999</v>
      </c>
      <c r="D32" s="551">
        <v>166.06052321999999</v>
      </c>
      <c r="E32" s="551">
        <v>0</v>
      </c>
      <c r="F32" s="551">
        <v>0</v>
      </c>
      <c r="G32" s="551">
        <v>0</v>
      </c>
      <c r="H32" s="551">
        <v>0</v>
      </c>
      <c r="I32" s="551">
        <v>0</v>
      </c>
      <c r="J32" s="551">
        <v>0</v>
      </c>
      <c r="K32" s="551">
        <v>0</v>
      </c>
      <c r="L32" s="551">
        <v>0</v>
      </c>
      <c r="M32" s="551">
        <v>0</v>
      </c>
      <c r="N32" s="551">
        <v>0</v>
      </c>
      <c r="P32" s="688"/>
    </row>
    <row r="33" spans="1:16" s="188" customFormat="1" ht="15.75" customHeight="1" x14ac:dyDescent="0.2">
      <c r="A33" s="477">
        <v>4</v>
      </c>
      <c r="B33" s="479" t="s">
        <v>455</v>
      </c>
      <c r="C33" s="551">
        <v>93058.41585830001</v>
      </c>
      <c r="D33" s="551">
        <v>93058.41585830001</v>
      </c>
      <c r="E33" s="551">
        <v>0</v>
      </c>
      <c r="F33" s="551">
        <v>0</v>
      </c>
      <c r="G33" s="551">
        <v>0</v>
      </c>
      <c r="H33" s="551">
        <v>0</v>
      </c>
      <c r="I33" s="551">
        <v>0</v>
      </c>
      <c r="J33" s="551">
        <v>0</v>
      </c>
      <c r="K33" s="551">
        <v>0</v>
      </c>
      <c r="L33" s="551">
        <v>0</v>
      </c>
      <c r="M33" s="551">
        <v>0</v>
      </c>
      <c r="N33" s="551">
        <v>0</v>
      </c>
      <c r="P33" s="688"/>
    </row>
    <row r="34" spans="1:16" s="188" customFormat="1" ht="15.75" customHeight="1" x14ac:dyDescent="0.2">
      <c r="A34" s="477">
        <v>5</v>
      </c>
      <c r="B34" s="479" t="s">
        <v>456</v>
      </c>
      <c r="C34" s="551">
        <v>16061.699276830001</v>
      </c>
      <c r="D34" s="551">
        <v>16057.305978940001</v>
      </c>
      <c r="E34" s="551">
        <v>4.3932978899999995</v>
      </c>
      <c r="F34" s="551">
        <v>229.82413016999999</v>
      </c>
      <c r="G34" s="551">
        <v>226.87357319999998</v>
      </c>
      <c r="H34" s="551">
        <v>0</v>
      </c>
      <c r="I34" s="551">
        <v>0</v>
      </c>
      <c r="J34" s="551">
        <v>0</v>
      </c>
      <c r="K34" s="551">
        <v>2.3969763999999998</v>
      </c>
      <c r="L34" s="551">
        <v>0</v>
      </c>
      <c r="M34" s="551">
        <v>0</v>
      </c>
      <c r="N34" s="551">
        <v>229.82413016000001</v>
      </c>
      <c r="P34" s="688"/>
    </row>
    <row r="35" spans="1:16" s="188" customFormat="1" ht="15.75" customHeight="1" x14ac:dyDescent="0.2">
      <c r="A35" s="477">
        <v>6</v>
      </c>
      <c r="B35" s="479" t="s">
        <v>457</v>
      </c>
      <c r="C35" s="551">
        <v>7503.3445461799993</v>
      </c>
      <c r="D35" s="551">
        <v>7497.5088176499994</v>
      </c>
      <c r="E35" s="551">
        <v>5.8357285299999999</v>
      </c>
      <c r="F35" s="551">
        <v>1702.2433606499999</v>
      </c>
      <c r="G35" s="551">
        <v>1594.2488401800001</v>
      </c>
      <c r="H35" s="551">
        <v>77.631280840000002</v>
      </c>
      <c r="I35" s="551">
        <v>2.8587892599999996</v>
      </c>
      <c r="J35" s="551">
        <v>4.0868695900000001</v>
      </c>
      <c r="K35" s="551">
        <v>21.444071780000002</v>
      </c>
      <c r="L35" s="551">
        <v>1.972218</v>
      </c>
      <c r="M35" s="551">
        <v>0</v>
      </c>
      <c r="N35" s="551">
        <v>1702.24323566</v>
      </c>
      <c r="P35" s="688"/>
    </row>
    <row r="36" spans="1:16" s="188" customFormat="1" ht="15.75" customHeight="1" x14ac:dyDescent="0.2">
      <c r="A36" s="477">
        <v>7</v>
      </c>
      <c r="B36" s="479" t="s">
        <v>478</v>
      </c>
      <c r="C36" s="551">
        <v>2684.4418505099998</v>
      </c>
      <c r="D36" s="551">
        <v>2683.05769616</v>
      </c>
      <c r="E36" s="551">
        <v>1.3841543500000002</v>
      </c>
      <c r="F36" s="551">
        <v>86.277258950000004</v>
      </c>
      <c r="G36" s="551">
        <v>51.385289460000003</v>
      </c>
      <c r="H36" s="551">
        <v>26.521456430000001</v>
      </c>
      <c r="I36" s="551">
        <v>2.8414374100000002</v>
      </c>
      <c r="J36" s="551">
        <v>3.5769746699999998</v>
      </c>
      <c r="K36" s="551">
        <v>0</v>
      </c>
      <c r="L36" s="551">
        <v>1.9373009999999999</v>
      </c>
      <c r="M36" s="551">
        <v>0</v>
      </c>
      <c r="N36" s="551">
        <v>86.277257950000006</v>
      </c>
      <c r="P36" s="688"/>
    </row>
    <row r="37" spans="1:16" s="188" customFormat="1" ht="15.75" customHeight="1" x14ac:dyDescent="0.2">
      <c r="A37" s="477">
        <v>8</v>
      </c>
      <c r="B37" s="479" t="s">
        <v>458</v>
      </c>
      <c r="C37" s="551">
        <v>239354.53133442003</v>
      </c>
      <c r="D37" s="551">
        <v>237831.10941848002</v>
      </c>
      <c r="E37" s="551">
        <v>1523.42191594</v>
      </c>
      <c r="F37" s="551">
        <v>5824.7154997500011</v>
      </c>
      <c r="G37" s="551">
        <v>2211.3828098899999</v>
      </c>
      <c r="H37" s="551">
        <v>1135.4665027799999</v>
      </c>
      <c r="I37" s="551">
        <v>880.97102333000009</v>
      </c>
      <c r="J37" s="551">
        <v>760.19936183000004</v>
      </c>
      <c r="K37" s="551">
        <v>648.17064011000002</v>
      </c>
      <c r="L37" s="551">
        <v>145.28603951000002</v>
      </c>
      <c r="M37" s="551">
        <v>43.239122300000005</v>
      </c>
      <c r="N37" s="551">
        <v>2929.4389714399999</v>
      </c>
      <c r="P37" s="688"/>
    </row>
    <row r="38" spans="1:16" s="188" customFormat="1" ht="15.75" customHeight="1" x14ac:dyDescent="0.2">
      <c r="A38" s="477">
        <v>9</v>
      </c>
      <c r="B38" s="486" t="s">
        <v>479</v>
      </c>
      <c r="C38" s="679">
        <v>2695.0569641699999</v>
      </c>
      <c r="D38" s="679">
        <v>2695.0569641699999</v>
      </c>
      <c r="E38" s="679">
        <v>0</v>
      </c>
      <c r="F38" s="679">
        <v>0.74999981000000004</v>
      </c>
      <c r="G38" s="679">
        <v>0</v>
      </c>
      <c r="H38" s="679">
        <v>0</v>
      </c>
      <c r="I38" s="679">
        <v>0</v>
      </c>
      <c r="J38" s="679">
        <v>0</v>
      </c>
      <c r="K38" s="679">
        <v>0.75</v>
      </c>
      <c r="L38" s="679">
        <v>0</v>
      </c>
      <c r="M38" s="679">
        <v>0</v>
      </c>
      <c r="N38" s="679">
        <v>0</v>
      </c>
      <c r="P38" s="688"/>
    </row>
    <row r="39" spans="1:16" s="188" customFormat="1" ht="15.75" customHeight="1" x14ac:dyDescent="0.2">
      <c r="A39" s="477">
        <v>10</v>
      </c>
      <c r="B39" s="479" t="s">
        <v>453</v>
      </c>
      <c r="C39" s="551">
        <v>0</v>
      </c>
      <c r="D39" s="551">
        <v>0</v>
      </c>
      <c r="E39" s="551">
        <v>0</v>
      </c>
      <c r="F39" s="551">
        <v>0</v>
      </c>
      <c r="G39" s="551">
        <v>0</v>
      </c>
      <c r="H39" s="551">
        <v>0</v>
      </c>
      <c r="I39" s="551">
        <v>0</v>
      </c>
      <c r="J39" s="551">
        <v>0</v>
      </c>
      <c r="K39" s="551">
        <v>0</v>
      </c>
      <c r="L39" s="551">
        <v>0</v>
      </c>
      <c r="M39" s="551">
        <v>0</v>
      </c>
      <c r="N39" s="551">
        <v>0</v>
      </c>
      <c r="P39" s="688"/>
    </row>
    <row r="40" spans="1:16" s="188" customFormat="1" ht="15.75" customHeight="1" x14ac:dyDescent="0.2">
      <c r="A40" s="477">
        <v>11</v>
      </c>
      <c r="B40" s="479" t="s">
        <v>454</v>
      </c>
      <c r="C40" s="551">
        <v>0</v>
      </c>
      <c r="D40" s="551">
        <v>0</v>
      </c>
      <c r="E40" s="551">
        <v>0</v>
      </c>
      <c r="F40" s="551">
        <v>0</v>
      </c>
      <c r="G40" s="551">
        <v>0</v>
      </c>
      <c r="H40" s="551">
        <v>0</v>
      </c>
      <c r="I40" s="551">
        <v>0</v>
      </c>
      <c r="J40" s="551">
        <v>0</v>
      </c>
      <c r="K40" s="551">
        <v>0</v>
      </c>
      <c r="L40" s="551">
        <v>0</v>
      </c>
      <c r="M40" s="551">
        <v>0</v>
      </c>
      <c r="N40" s="551">
        <v>0</v>
      </c>
      <c r="P40" s="688"/>
    </row>
    <row r="41" spans="1:16" s="188" customFormat="1" ht="15.75" customHeight="1" x14ac:dyDescent="0.2">
      <c r="A41" s="477">
        <v>12</v>
      </c>
      <c r="B41" s="479" t="s">
        <v>455</v>
      </c>
      <c r="C41" s="551">
        <v>2177.2832846300003</v>
      </c>
      <c r="D41" s="551">
        <v>2177.2832846300003</v>
      </c>
      <c r="E41" s="551">
        <v>0</v>
      </c>
      <c r="F41" s="551">
        <v>0</v>
      </c>
      <c r="G41" s="551">
        <v>0</v>
      </c>
      <c r="H41" s="551">
        <v>0</v>
      </c>
      <c r="I41" s="551">
        <v>0</v>
      </c>
      <c r="J41" s="551">
        <v>0</v>
      </c>
      <c r="K41" s="551">
        <v>0</v>
      </c>
      <c r="L41" s="551">
        <v>0</v>
      </c>
      <c r="M41" s="551">
        <v>0</v>
      </c>
      <c r="N41" s="551">
        <v>0</v>
      </c>
      <c r="P41" s="688"/>
    </row>
    <row r="42" spans="1:16" s="188" customFormat="1" ht="15.75" customHeight="1" x14ac:dyDescent="0.2">
      <c r="A42" s="477">
        <v>13</v>
      </c>
      <c r="B42" s="479" t="s">
        <v>456</v>
      </c>
      <c r="C42" s="551">
        <v>517.77367953999999</v>
      </c>
      <c r="D42" s="551">
        <v>517.77367953999999</v>
      </c>
      <c r="E42" s="551">
        <v>0</v>
      </c>
      <c r="F42" s="551">
        <v>0</v>
      </c>
      <c r="G42" s="551">
        <v>0</v>
      </c>
      <c r="H42" s="551">
        <v>0</v>
      </c>
      <c r="I42" s="551">
        <v>0</v>
      </c>
      <c r="J42" s="551">
        <v>0</v>
      </c>
      <c r="K42" s="551">
        <v>0</v>
      </c>
      <c r="L42" s="551">
        <v>0</v>
      </c>
      <c r="M42" s="551">
        <v>0</v>
      </c>
      <c r="N42" s="551">
        <v>0</v>
      </c>
      <c r="P42" s="688"/>
    </row>
    <row r="43" spans="1:16" s="188" customFormat="1" ht="12.75" x14ac:dyDescent="0.2">
      <c r="A43" s="477">
        <v>14</v>
      </c>
      <c r="B43" s="479" t="s">
        <v>457</v>
      </c>
      <c r="C43" s="551">
        <v>0</v>
      </c>
      <c r="D43" s="551">
        <v>0</v>
      </c>
      <c r="E43" s="551">
        <v>0</v>
      </c>
      <c r="F43" s="551">
        <v>0.74999981000000004</v>
      </c>
      <c r="G43" s="551">
        <v>0</v>
      </c>
      <c r="H43" s="551">
        <v>0</v>
      </c>
      <c r="I43" s="551">
        <v>0</v>
      </c>
      <c r="J43" s="551">
        <v>0</v>
      </c>
      <c r="K43" s="551">
        <v>0.75</v>
      </c>
      <c r="L43" s="551">
        <v>0</v>
      </c>
      <c r="M43" s="551">
        <v>0</v>
      </c>
      <c r="N43" s="551">
        <v>0</v>
      </c>
      <c r="P43" s="688"/>
    </row>
    <row r="44" spans="1:16" s="188" customFormat="1" ht="15.75" customHeight="1" x14ac:dyDescent="0.2">
      <c r="A44" s="477">
        <v>15</v>
      </c>
      <c r="B44" s="486" t="s">
        <v>480</v>
      </c>
      <c r="C44" s="550">
        <v>39530.828870400001</v>
      </c>
      <c r="D44" s="680"/>
      <c r="E44" s="680"/>
      <c r="F44" s="550">
        <v>86.343050219999995</v>
      </c>
      <c r="G44" s="680"/>
      <c r="H44" s="680"/>
      <c r="I44" s="680"/>
      <c r="J44" s="680"/>
      <c r="K44" s="680"/>
      <c r="L44" s="680"/>
      <c r="M44" s="680"/>
      <c r="N44" s="550">
        <v>13.560878730000001</v>
      </c>
      <c r="P44" s="688"/>
    </row>
    <row r="45" spans="1:16" s="188" customFormat="1" ht="15.75" customHeight="1" x14ac:dyDescent="0.2">
      <c r="A45" s="477">
        <v>16</v>
      </c>
      <c r="B45" s="479" t="s">
        <v>453</v>
      </c>
      <c r="C45" s="551">
        <v>0</v>
      </c>
      <c r="D45" s="681"/>
      <c r="E45" s="681"/>
      <c r="F45" s="551">
        <v>0</v>
      </c>
      <c r="G45" s="681"/>
      <c r="H45" s="681"/>
      <c r="I45" s="681"/>
      <c r="J45" s="681"/>
      <c r="K45" s="681"/>
      <c r="L45" s="681"/>
      <c r="M45" s="681"/>
      <c r="N45" s="551">
        <v>0</v>
      </c>
      <c r="P45" s="688"/>
    </row>
    <row r="46" spans="1:16" s="188" customFormat="1" ht="15.75" customHeight="1" x14ac:dyDescent="0.2">
      <c r="A46" s="477">
        <v>17</v>
      </c>
      <c r="B46" s="479" t="s">
        <v>454</v>
      </c>
      <c r="C46" s="551">
        <v>0</v>
      </c>
      <c r="D46" s="681"/>
      <c r="E46" s="681"/>
      <c r="F46" s="551">
        <v>0</v>
      </c>
      <c r="G46" s="681"/>
      <c r="H46" s="681"/>
      <c r="I46" s="681"/>
      <c r="J46" s="681"/>
      <c r="K46" s="681"/>
      <c r="L46" s="681"/>
      <c r="M46" s="681"/>
      <c r="N46" s="551">
        <v>0</v>
      </c>
      <c r="P46" s="688"/>
    </row>
    <row r="47" spans="1:16" s="188" customFormat="1" ht="12.75" x14ac:dyDescent="0.2">
      <c r="A47" s="477">
        <v>18</v>
      </c>
      <c r="B47" s="479" t="s">
        <v>455</v>
      </c>
      <c r="C47" s="551">
        <v>0</v>
      </c>
      <c r="D47" s="681"/>
      <c r="E47" s="681"/>
      <c r="F47" s="551">
        <v>0</v>
      </c>
      <c r="G47" s="681"/>
      <c r="H47" s="681"/>
      <c r="I47" s="681"/>
      <c r="J47" s="681"/>
      <c r="K47" s="681"/>
      <c r="L47" s="681"/>
      <c r="M47" s="681"/>
      <c r="N47" s="551">
        <v>0</v>
      </c>
      <c r="P47" s="688"/>
    </row>
    <row r="48" spans="1:16" s="188" customFormat="1" ht="12.75" x14ac:dyDescent="0.2">
      <c r="A48" s="477">
        <v>19</v>
      </c>
      <c r="B48" s="479" t="s">
        <v>456</v>
      </c>
      <c r="C48" s="551">
        <v>1951.61697514</v>
      </c>
      <c r="D48" s="681"/>
      <c r="E48" s="681"/>
      <c r="F48" s="551">
        <v>0</v>
      </c>
      <c r="G48" s="681"/>
      <c r="H48" s="681"/>
      <c r="I48" s="681"/>
      <c r="J48" s="681"/>
      <c r="K48" s="681"/>
      <c r="L48" s="681"/>
      <c r="M48" s="681"/>
      <c r="N48" s="551">
        <v>0</v>
      </c>
      <c r="P48" s="688"/>
    </row>
    <row r="49" spans="1:23" s="188" customFormat="1" ht="12.75" x14ac:dyDescent="0.2">
      <c r="A49" s="477">
        <v>20</v>
      </c>
      <c r="B49" s="479" t="s">
        <v>457</v>
      </c>
      <c r="C49" s="551">
        <v>3131.34125382</v>
      </c>
      <c r="D49" s="681"/>
      <c r="E49" s="681"/>
      <c r="F49" s="551">
        <v>13.047572019999999</v>
      </c>
      <c r="G49" s="681"/>
      <c r="H49" s="681"/>
      <c r="I49" s="681"/>
      <c r="J49" s="681"/>
      <c r="K49" s="681"/>
      <c r="L49" s="681"/>
      <c r="M49" s="681"/>
      <c r="N49" s="551">
        <v>13.047572019999999</v>
      </c>
      <c r="P49" s="688"/>
    </row>
    <row r="50" spans="1:23" s="188" customFormat="1" ht="15" customHeight="1" thickBot="1" x14ac:dyDescent="0.25">
      <c r="A50" s="477">
        <v>21</v>
      </c>
      <c r="B50" s="479" t="s">
        <v>458</v>
      </c>
      <c r="C50" s="551">
        <v>34447.87064144</v>
      </c>
      <c r="D50" s="681"/>
      <c r="E50" s="681"/>
      <c r="F50" s="551">
        <v>72.879176329999993</v>
      </c>
      <c r="G50" s="681"/>
      <c r="H50" s="681"/>
      <c r="I50" s="681"/>
      <c r="J50" s="681"/>
      <c r="K50" s="681"/>
      <c r="L50" s="681"/>
      <c r="M50" s="681"/>
      <c r="N50" s="551">
        <v>0</v>
      </c>
      <c r="P50" s="688"/>
    </row>
    <row r="51" spans="1:23" s="188" customFormat="1" ht="13.5" thickBot="1" x14ac:dyDescent="0.25">
      <c r="A51" s="477">
        <v>22</v>
      </c>
      <c r="B51" s="478" t="s">
        <v>66</v>
      </c>
      <c r="C51" s="548">
        <v>400144.51167886006</v>
      </c>
      <c r="D51" s="548">
        <v>359080.03186610003</v>
      </c>
      <c r="E51" s="548">
        <v>1533.65094236</v>
      </c>
      <c r="F51" s="548">
        <v>7843.876040600001</v>
      </c>
      <c r="G51" s="548">
        <v>4032.50522327</v>
      </c>
      <c r="H51" s="548">
        <v>1213.36442704</v>
      </c>
      <c r="I51" s="548">
        <v>884.07184968000001</v>
      </c>
      <c r="J51" s="548">
        <v>764.33113148000007</v>
      </c>
      <c r="K51" s="548">
        <v>672.76168828999994</v>
      </c>
      <c r="L51" s="548">
        <v>147.25825751000002</v>
      </c>
      <c r="M51" s="548">
        <v>43.240413300000007</v>
      </c>
      <c r="N51" s="548">
        <v>4875.0672159899996</v>
      </c>
      <c r="P51" s="688"/>
    </row>
    <row r="52" spans="1:23" s="188" customFormat="1" ht="14.25" thickTop="1" thickBot="1" x14ac:dyDescent="0.25">
      <c r="A52" s="477"/>
      <c r="B52" s="478"/>
      <c r="C52" s="548"/>
      <c r="D52" s="548"/>
      <c r="E52" s="548"/>
      <c r="F52" s="548"/>
      <c r="G52" s="548"/>
      <c r="H52" s="548"/>
      <c r="I52" s="548"/>
      <c r="J52" s="548"/>
      <c r="K52" s="548"/>
      <c r="L52" s="548"/>
      <c r="M52" s="548"/>
      <c r="N52" s="548"/>
      <c r="P52" s="688"/>
    </row>
    <row r="53" spans="1:23" s="188" customFormat="1" ht="12.75" thickTop="1" x14ac:dyDescent="0.2">
      <c r="A53" s="703"/>
      <c r="B53" s="703"/>
    </row>
    <row r="54" spans="1:23" s="278" customFormat="1" x14ac:dyDescent="0.2">
      <c r="B54" s="188"/>
      <c r="C54" s="188"/>
      <c r="D54" s="188"/>
      <c r="E54" s="188"/>
      <c r="F54" s="188"/>
      <c r="G54" s="188"/>
      <c r="H54" s="188"/>
      <c r="I54" s="188"/>
      <c r="J54" s="188"/>
      <c r="K54" s="188"/>
      <c r="L54" s="188"/>
      <c r="M54" s="188"/>
      <c r="N54" s="188"/>
      <c r="O54" s="188"/>
      <c r="P54" s="188"/>
      <c r="Q54" s="188"/>
      <c r="R54" s="188"/>
      <c r="S54" s="188"/>
      <c r="T54" s="188"/>
      <c r="U54" s="188"/>
      <c r="V54" s="188"/>
      <c r="W54" s="188"/>
    </row>
    <row r="55" spans="1:23" s="188" customFormat="1" ht="15" customHeight="1" x14ac:dyDescent="0.25">
      <c r="A55"/>
      <c r="B55" s="489" t="s">
        <v>541</v>
      </c>
      <c r="C55" s="466"/>
      <c r="D55" s="466"/>
      <c r="E55" s="466"/>
      <c r="F55" s="466"/>
      <c r="G55" s="466"/>
      <c r="H55" s="466"/>
      <c r="I55"/>
      <c r="J55"/>
      <c r="K55"/>
      <c r="L55"/>
      <c r="M55"/>
      <c r="N55"/>
      <c r="O55"/>
      <c r="P55"/>
      <c r="Q55"/>
    </row>
    <row r="56" spans="1:23" s="188" customFormat="1" ht="15" customHeight="1" x14ac:dyDescent="0.25">
      <c r="A56"/>
      <c r="B56" s="489"/>
      <c r="C56" s="466"/>
      <c r="D56" s="466"/>
      <c r="E56" s="466"/>
      <c r="F56" s="466"/>
      <c r="G56" s="466"/>
      <c r="H56" s="466"/>
      <c r="I56"/>
      <c r="J56"/>
      <c r="K56"/>
      <c r="L56"/>
      <c r="M56"/>
      <c r="N56"/>
      <c r="O56"/>
      <c r="P56"/>
      <c r="Q56"/>
    </row>
    <row r="57" spans="1:23" s="188" customFormat="1" ht="15" customHeight="1" x14ac:dyDescent="0.25">
      <c r="A57"/>
      <c r="B57" s="489"/>
      <c r="C57" s="753">
        <v>2019</v>
      </c>
      <c r="D57" s="753"/>
      <c r="E57" s="753"/>
      <c r="F57" s="753"/>
      <c r="G57" s="753"/>
      <c r="H57" s="753"/>
      <c r="I57" s="753"/>
      <c r="J57" s="753"/>
      <c r="K57" s="753"/>
      <c r="L57" s="753"/>
      <c r="M57" s="753"/>
      <c r="N57" s="753"/>
      <c r="O57" s="753"/>
      <c r="P57" s="753"/>
      <c r="Q57" s="753"/>
    </row>
    <row r="58" spans="1:23" s="188" customFormat="1" x14ac:dyDescent="0.25">
      <c r="A58"/>
      <c r="B58"/>
      <c r="C58" s="481" t="s">
        <v>368</v>
      </c>
      <c r="D58" s="481" t="s">
        <v>393</v>
      </c>
      <c r="E58" s="481" t="s">
        <v>369</v>
      </c>
      <c r="F58" s="481" t="s">
        <v>440</v>
      </c>
      <c r="G58" s="481" t="s">
        <v>394</v>
      </c>
      <c r="H58" s="481" t="s">
        <v>395</v>
      </c>
      <c r="I58" s="481" t="s">
        <v>396</v>
      </c>
      <c r="J58" s="481" t="s">
        <v>441</v>
      </c>
      <c r="K58" s="481" t="s">
        <v>461</v>
      </c>
      <c r="L58" s="481" t="s">
        <v>462</v>
      </c>
      <c r="M58" s="481" t="s">
        <v>463</v>
      </c>
      <c r="N58" s="481" t="s">
        <v>464</v>
      </c>
      <c r="O58" s="481" t="s">
        <v>481</v>
      </c>
      <c r="P58" s="481" t="s">
        <v>482</v>
      </c>
      <c r="Q58" s="481" t="s">
        <v>483</v>
      </c>
    </row>
    <row r="59" spans="1:23" s="188" customFormat="1" ht="24.75" customHeight="1" thickBot="1" x14ac:dyDescent="0.3">
      <c r="A59"/>
      <c r="B59" s="487"/>
      <c r="C59" s="777" t="s">
        <v>465</v>
      </c>
      <c r="D59" s="777"/>
      <c r="E59" s="777"/>
      <c r="F59" s="777"/>
      <c r="G59" s="777"/>
      <c r="H59" s="777"/>
      <c r="I59" s="779" t="s">
        <v>443</v>
      </c>
      <c r="J59" s="779"/>
      <c r="K59" s="779"/>
      <c r="L59" s="779"/>
      <c r="M59" s="779"/>
      <c r="N59" s="779"/>
      <c r="O59" s="695" t="s">
        <v>484</v>
      </c>
      <c r="P59" s="769" t="s">
        <v>485</v>
      </c>
      <c r="Q59" s="769"/>
    </row>
    <row r="60" spans="1:23" s="188" customFormat="1" ht="31.5" customHeight="1" thickBot="1" x14ac:dyDescent="0.3">
      <c r="A60"/>
      <c r="B60" s="488"/>
      <c r="C60" s="780"/>
      <c r="D60" s="780"/>
      <c r="E60" s="780"/>
      <c r="F60" s="780"/>
      <c r="G60" s="780"/>
      <c r="H60" s="780"/>
      <c r="I60" s="780" t="s">
        <v>486</v>
      </c>
      <c r="J60" s="780"/>
      <c r="K60" s="780"/>
      <c r="L60" s="781" t="s">
        <v>487</v>
      </c>
      <c r="M60" s="781"/>
      <c r="N60" s="781"/>
      <c r="O60" s="696"/>
      <c r="P60" s="697"/>
      <c r="Q60" s="697"/>
    </row>
    <row r="61" spans="1:23" s="188" customFormat="1" x14ac:dyDescent="0.25">
      <c r="A61"/>
      <c r="B61" s="488"/>
      <c r="C61" s="691"/>
      <c r="D61" s="768" t="s">
        <v>490</v>
      </c>
      <c r="E61" s="768" t="s">
        <v>491</v>
      </c>
      <c r="F61" s="692"/>
      <c r="G61" s="768" t="s">
        <v>491</v>
      </c>
      <c r="H61" s="768" t="s">
        <v>531</v>
      </c>
      <c r="I61" s="692"/>
      <c r="J61" s="768" t="s">
        <v>490</v>
      </c>
      <c r="K61" s="768" t="s">
        <v>491</v>
      </c>
      <c r="L61" s="770"/>
      <c r="M61" s="768" t="s">
        <v>491</v>
      </c>
      <c r="N61" s="768" t="s">
        <v>531</v>
      </c>
      <c r="O61" s="690"/>
      <c r="P61" s="690"/>
      <c r="Q61" s="690"/>
    </row>
    <row r="62" spans="1:23" s="188" customFormat="1" ht="28.5" customHeight="1" thickBot="1" x14ac:dyDescent="0.3">
      <c r="A62"/>
      <c r="B62" s="488"/>
      <c r="C62" s="690" t="s">
        <v>532</v>
      </c>
      <c r="D62" s="769"/>
      <c r="E62" s="769"/>
      <c r="F62" s="690" t="s">
        <v>533</v>
      </c>
      <c r="G62" s="769"/>
      <c r="H62" s="769"/>
      <c r="I62" s="693"/>
      <c r="J62" s="769"/>
      <c r="K62" s="769"/>
      <c r="L62" s="770"/>
      <c r="M62" s="769"/>
      <c r="N62" s="769"/>
      <c r="O62" s="690"/>
      <c r="P62" s="694" t="s">
        <v>488</v>
      </c>
      <c r="Q62" s="694" t="s">
        <v>489</v>
      </c>
    </row>
    <row r="63" spans="1:23" s="188" customFormat="1" ht="13.5" thickBot="1" x14ac:dyDescent="0.25">
      <c r="A63" s="477">
        <v>1</v>
      </c>
      <c r="B63" s="478" t="s">
        <v>452</v>
      </c>
      <c r="C63" s="682">
        <v>320006.31637536007</v>
      </c>
      <c r="D63" s="682">
        <v>298253.43306959001</v>
      </c>
      <c r="E63" s="682">
        <v>21636.142911770021</v>
      </c>
      <c r="F63" s="682">
        <v>7756.7829905700009</v>
      </c>
      <c r="G63" s="682">
        <v>2222.2798341800003</v>
      </c>
      <c r="H63" s="682">
        <v>5534.5031563900002</v>
      </c>
      <c r="I63" s="548">
        <v>-819.99077303999991</v>
      </c>
      <c r="J63" s="548">
        <v>-154.80461948000001</v>
      </c>
      <c r="K63" s="548">
        <v>-665.18615355999998</v>
      </c>
      <c r="L63" s="548">
        <v>-1230.63020708</v>
      </c>
      <c r="M63" s="548">
        <v>-17.524833369999886</v>
      </c>
      <c r="N63" s="548">
        <v>-1213.1053737100001</v>
      </c>
      <c r="O63" s="548">
        <v>-45.167185340000003</v>
      </c>
      <c r="P63" s="548">
        <v>230942.13095727999</v>
      </c>
      <c r="Q63" s="548">
        <v>5287.8285105600007</v>
      </c>
    </row>
    <row r="64" spans="1:23" s="188" customFormat="1" ht="13.5" thickTop="1" x14ac:dyDescent="0.2">
      <c r="A64" s="477">
        <v>2</v>
      </c>
      <c r="B64" s="479" t="s">
        <v>453</v>
      </c>
      <c r="C64" s="683">
        <v>1774.5743053399999</v>
      </c>
      <c r="D64" s="683">
        <v>1774.5743053399999</v>
      </c>
      <c r="E64" s="551">
        <v>0</v>
      </c>
      <c r="F64" s="551">
        <v>0</v>
      </c>
      <c r="G64" s="551">
        <v>0</v>
      </c>
      <c r="H64" s="551">
        <v>0</v>
      </c>
      <c r="I64" s="551">
        <v>0</v>
      </c>
      <c r="J64" s="551">
        <v>0</v>
      </c>
      <c r="K64" s="551">
        <v>0</v>
      </c>
      <c r="L64" s="551">
        <v>0</v>
      </c>
      <c r="M64" s="551">
        <v>0</v>
      </c>
      <c r="N64" s="551">
        <v>0</v>
      </c>
      <c r="O64" s="551">
        <v>0</v>
      </c>
      <c r="P64" s="551">
        <v>0</v>
      </c>
      <c r="Q64" s="551">
        <v>0</v>
      </c>
    </row>
    <row r="65" spans="1:23" s="188" customFormat="1" ht="12.75" x14ac:dyDescent="0.2">
      <c r="A65" s="477">
        <v>3</v>
      </c>
      <c r="B65" s="479" t="s">
        <v>454</v>
      </c>
      <c r="C65" s="683">
        <v>166.06052321999999</v>
      </c>
      <c r="D65" s="683">
        <v>148.06052321999999</v>
      </c>
      <c r="E65" s="551">
        <v>0</v>
      </c>
      <c r="F65" s="551">
        <v>0</v>
      </c>
      <c r="G65" s="551">
        <v>0</v>
      </c>
      <c r="H65" s="551">
        <v>0</v>
      </c>
      <c r="I65" s="551">
        <v>0</v>
      </c>
      <c r="J65" s="551">
        <v>0</v>
      </c>
      <c r="K65" s="551">
        <v>0</v>
      </c>
      <c r="L65" s="551">
        <v>0</v>
      </c>
      <c r="M65" s="551">
        <v>0</v>
      </c>
      <c r="N65" s="551">
        <v>0</v>
      </c>
      <c r="O65" s="551">
        <v>0</v>
      </c>
      <c r="P65" s="551">
        <v>0</v>
      </c>
      <c r="Q65" s="551">
        <v>0</v>
      </c>
    </row>
    <row r="66" spans="1:23" s="188" customFormat="1" ht="12.75" x14ac:dyDescent="0.2">
      <c r="A66" s="477">
        <v>4</v>
      </c>
      <c r="B66" s="479" t="s">
        <v>455</v>
      </c>
      <c r="C66" s="683">
        <v>55146.106389370005</v>
      </c>
      <c r="D66" s="683">
        <v>55146.106389370005</v>
      </c>
      <c r="E66" s="551">
        <v>0</v>
      </c>
      <c r="F66" s="551">
        <v>0</v>
      </c>
      <c r="G66" s="551">
        <v>0</v>
      </c>
      <c r="H66" s="551">
        <v>0</v>
      </c>
      <c r="I66" s="551">
        <v>-7.30204422</v>
      </c>
      <c r="J66" s="551">
        <v>-7.30204422</v>
      </c>
      <c r="K66" s="551">
        <v>0</v>
      </c>
      <c r="L66" s="551">
        <v>0</v>
      </c>
      <c r="M66" s="551">
        <v>0</v>
      </c>
      <c r="N66" s="551">
        <v>0</v>
      </c>
      <c r="O66" s="551">
        <v>0</v>
      </c>
      <c r="P66" s="551">
        <v>0</v>
      </c>
      <c r="Q66" s="551">
        <v>0</v>
      </c>
    </row>
    <row r="67" spans="1:23" s="188" customFormat="1" ht="12.75" x14ac:dyDescent="0.2">
      <c r="A67" s="477">
        <v>5</v>
      </c>
      <c r="B67" s="479" t="s">
        <v>456</v>
      </c>
      <c r="C67" s="683">
        <v>16061.699276830001</v>
      </c>
      <c r="D67" s="683">
        <v>16044.67064511</v>
      </c>
      <c r="E67" s="551">
        <v>17.028631719999314</v>
      </c>
      <c r="F67" s="551">
        <v>229.82413016999999</v>
      </c>
      <c r="G67" s="551">
        <v>0</v>
      </c>
      <c r="H67" s="551">
        <v>229.82413016000001</v>
      </c>
      <c r="I67" s="551">
        <v>-108.54830760999999</v>
      </c>
      <c r="J67" s="551">
        <v>-1.52827472</v>
      </c>
      <c r="K67" s="551">
        <v>-107.02003289</v>
      </c>
      <c r="L67" s="551">
        <v>-1.89821624</v>
      </c>
      <c r="M67" s="551">
        <v>0</v>
      </c>
      <c r="N67" s="551">
        <v>-1.8982163799999952</v>
      </c>
      <c r="O67" s="551">
        <v>0</v>
      </c>
      <c r="P67" s="551">
        <v>84.149001020000014</v>
      </c>
      <c r="Q67" s="551">
        <v>0</v>
      </c>
    </row>
    <row r="68" spans="1:23" s="188" customFormat="1" ht="12.75" x14ac:dyDescent="0.2">
      <c r="A68" s="477">
        <v>6</v>
      </c>
      <c r="B68" s="479" t="s">
        <v>457</v>
      </c>
      <c r="C68" s="683">
        <v>7503.3445461799993</v>
      </c>
      <c r="D68" s="683">
        <v>6596.7495355200008</v>
      </c>
      <c r="E68" s="551">
        <v>807.8546166599989</v>
      </c>
      <c r="F68" s="551">
        <v>1702.2433606499999</v>
      </c>
      <c r="G68" s="551">
        <v>0</v>
      </c>
      <c r="H68" s="551">
        <v>1702.24323566</v>
      </c>
      <c r="I68" s="551">
        <v>-49.650877969999996</v>
      </c>
      <c r="J68" s="551">
        <v>-13.01267953</v>
      </c>
      <c r="K68" s="551">
        <v>-36.638198439999996</v>
      </c>
      <c r="L68" s="551">
        <v>-553.23354428999994</v>
      </c>
      <c r="M68" s="551">
        <v>0</v>
      </c>
      <c r="N68" s="551">
        <v>-553.23354432000008</v>
      </c>
      <c r="O68" s="551">
        <v>-45.167185340000003</v>
      </c>
      <c r="P68" s="551">
        <v>2669.9217393899999</v>
      </c>
      <c r="Q68" s="551">
        <v>344.10176200000001</v>
      </c>
    </row>
    <row r="69" spans="1:23" s="188" customFormat="1" ht="12.75" x14ac:dyDescent="0.2">
      <c r="A69" s="477">
        <v>7</v>
      </c>
      <c r="B69" s="479" t="s">
        <v>478</v>
      </c>
      <c r="C69" s="683">
        <v>2684.4418505099998</v>
      </c>
      <c r="D69" s="683">
        <v>2684.4418505099998</v>
      </c>
      <c r="E69" s="551">
        <v>0</v>
      </c>
      <c r="F69" s="551">
        <v>86.277258950000004</v>
      </c>
      <c r="G69" s="551">
        <v>0</v>
      </c>
      <c r="H69" s="551">
        <v>86.277258950000004</v>
      </c>
      <c r="I69" s="551">
        <v>-21.776120010000003</v>
      </c>
      <c r="J69" s="551">
        <v>-4.2907754200000001</v>
      </c>
      <c r="K69" s="551">
        <v>-17.485344590000004</v>
      </c>
      <c r="L69" s="551">
        <v>-14.860518359999999</v>
      </c>
      <c r="M69" s="551">
        <v>0</v>
      </c>
      <c r="N69" s="551">
        <v>-14.789952339999999</v>
      </c>
      <c r="O69" s="551">
        <v>0</v>
      </c>
      <c r="P69" s="551">
        <v>635.66581617169959</v>
      </c>
      <c r="Q69" s="551">
        <v>12.583322000000001</v>
      </c>
    </row>
    <row r="70" spans="1:23" s="188" customFormat="1" ht="12.75" x14ac:dyDescent="0.2">
      <c r="A70" s="477">
        <v>8</v>
      </c>
      <c r="B70" s="479" t="s">
        <v>458</v>
      </c>
      <c r="C70" s="683">
        <v>239354.53133442003</v>
      </c>
      <c r="D70" s="683">
        <v>218543.27167103</v>
      </c>
      <c r="E70" s="551">
        <v>20811.259663390014</v>
      </c>
      <c r="F70" s="551">
        <v>5824.7154997500011</v>
      </c>
      <c r="G70" s="551">
        <v>2222.2797091800007</v>
      </c>
      <c r="H70" s="551">
        <v>3602.4357905700003</v>
      </c>
      <c r="I70" s="551">
        <v>-654.48954323999999</v>
      </c>
      <c r="J70" s="551">
        <v>-132.96162101000002</v>
      </c>
      <c r="K70" s="551">
        <v>-521.52792223000006</v>
      </c>
      <c r="L70" s="551">
        <v>-675.49844654999993</v>
      </c>
      <c r="M70" s="551">
        <v>-17.52483353999996</v>
      </c>
      <c r="N70" s="551">
        <v>-657.97361301000001</v>
      </c>
      <c r="O70" s="551">
        <v>0</v>
      </c>
      <c r="P70" s="551">
        <v>228188.06021687001</v>
      </c>
      <c r="Q70" s="551">
        <v>4943.6180745600004</v>
      </c>
    </row>
    <row r="71" spans="1:23" s="188" customFormat="1" ht="12.75" x14ac:dyDescent="0.2">
      <c r="A71" s="477">
        <v>9</v>
      </c>
      <c r="B71" s="486" t="s">
        <v>479</v>
      </c>
      <c r="C71" s="679">
        <v>2695.0569641699999</v>
      </c>
      <c r="D71" s="679">
        <v>2695.0569641699999</v>
      </c>
      <c r="E71" s="679">
        <v>0</v>
      </c>
      <c r="F71" s="679">
        <v>0.74999981000000004</v>
      </c>
      <c r="G71" s="679">
        <v>0</v>
      </c>
      <c r="H71" s="679">
        <v>0.74999981000000004</v>
      </c>
      <c r="I71" s="679">
        <v>-1.8942028799999999</v>
      </c>
      <c r="J71" s="679">
        <v>-1.8942028799999999</v>
      </c>
      <c r="K71" s="679">
        <v>0</v>
      </c>
      <c r="L71" s="679">
        <v>-0.74999981000000004</v>
      </c>
      <c r="M71" s="679">
        <v>0</v>
      </c>
      <c r="N71" s="679">
        <v>-0.74999981000000004</v>
      </c>
      <c r="O71" s="679">
        <v>0</v>
      </c>
      <c r="P71" s="679">
        <v>0</v>
      </c>
      <c r="Q71" s="679">
        <v>0</v>
      </c>
    </row>
    <row r="72" spans="1:23" s="188" customFormat="1" ht="12.75" x14ac:dyDescent="0.2">
      <c r="A72" s="477">
        <v>10</v>
      </c>
      <c r="B72" s="479" t="s">
        <v>453</v>
      </c>
      <c r="C72" s="551">
        <v>0</v>
      </c>
      <c r="D72" s="551">
        <v>0</v>
      </c>
      <c r="E72" s="551">
        <v>0</v>
      </c>
      <c r="F72" s="551">
        <v>0</v>
      </c>
      <c r="G72" s="551">
        <v>0</v>
      </c>
      <c r="H72" s="551">
        <v>0</v>
      </c>
      <c r="I72" s="551">
        <v>0</v>
      </c>
      <c r="J72" s="551">
        <v>0</v>
      </c>
      <c r="K72" s="551">
        <v>0</v>
      </c>
      <c r="L72" s="551">
        <v>0</v>
      </c>
      <c r="M72" s="551">
        <v>0</v>
      </c>
      <c r="N72" s="551">
        <v>0</v>
      </c>
      <c r="O72" s="551">
        <v>0</v>
      </c>
      <c r="P72" s="551">
        <v>0</v>
      </c>
      <c r="Q72" s="551">
        <v>0</v>
      </c>
    </row>
    <row r="73" spans="1:23" s="188" customFormat="1" ht="12.75" x14ac:dyDescent="0.2">
      <c r="A73" s="477">
        <v>11</v>
      </c>
      <c r="B73" s="479" t="s">
        <v>454</v>
      </c>
      <c r="C73" s="551">
        <v>0</v>
      </c>
      <c r="D73" s="551">
        <v>0</v>
      </c>
      <c r="E73" s="551">
        <v>0</v>
      </c>
      <c r="F73" s="551">
        <v>0</v>
      </c>
      <c r="G73" s="551">
        <v>0</v>
      </c>
      <c r="H73" s="551">
        <v>0</v>
      </c>
      <c r="I73" s="551">
        <v>0</v>
      </c>
      <c r="J73" s="551">
        <v>0</v>
      </c>
      <c r="K73" s="551">
        <v>0</v>
      </c>
      <c r="L73" s="551">
        <v>0</v>
      </c>
      <c r="M73" s="551">
        <v>0</v>
      </c>
      <c r="N73" s="551">
        <v>0</v>
      </c>
      <c r="O73" s="551">
        <v>0</v>
      </c>
      <c r="P73" s="551">
        <v>0</v>
      </c>
      <c r="Q73" s="551">
        <v>0</v>
      </c>
    </row>
    <row r="74" spans="1:23" s="188" customFormat="1" ht="12.75" x14ac:dyDescent="0.2">
      <c r="A74" s="477">
        <v>12</v>
      </c>
      <c r="B74" s="479" t="s">
        <v>455</v>
      </c>
      <c r="C74" s="683">
        <v>2177.2832846300003</v>
      </c>
      <c r="D74" s="551">
        <v>2177.2832846300003</v>
      </c>
      <c r="E74" s="551">
        <v>0</v>
      </c>
      <c r="F74" s="551">
        <v>0</v>
      </c>
      <c r="G74" s="551">
        <v>0</v>
      </c>
      <c r="H74" s="551">
        <v>0</v>
      </c>
      <c r="I74" s="551">
        <v>0</v>
      </c>
      <c r="J74" s="551">
        <v>0</v>
      </c>
      <c r="K74" s="551">
        <v>0</v>
      </c>
      <c r="L74" s="551">
        <v>0</v>
      </c>
      <c r="M74" s="551">
        <v>0</v>
      </c>
      <c r="N74" s="551">
        <v>0</v>
      </c>
      <c r="O74" s="551">
        <v>0</v>
      </c>
      <c r="P74" s="551">
        <v>0</v>
      </c>
      <c r="Q74" s="551">
        <v>0</v>
      </c>
    </row>
    <row r="75" spans="1:23" s="188" customFormat="1" ht="12.75" x14ac:dyDescent="0.2">
      <c r="A75" s="477">
        <v>13</v>
      </c>
      <c r="B75" s="479" t="s">
        <v>456</v>
      </c>
      <c r="C75" s="683">
        <v>517.77367953999999</v>
      </c>
      <c r="D75" s="551">
        <v>517.77367953999999</v>
      </c>
      <c r="E75" s="551">
        <v>0</v>
      </c>
      <c r="F75" s="551">
        <v>0</v>
      </c>
      <c r="G75" s="551">
        <v>0</v>
      </c>
      <c r="H75" s="551">
        <v>0</v>
      </c>
      <c r="I75" s="551">
        <v>-1.86261119</v>
      </c>
      <c r="J75" s="551">
        <v>-1.86261119</v>
      </c>
      <c r="K75" s="551">
        <v>0</v>
      </c>
      <c r="L75" s="551">
        <v>0</v>
      </c>
      <c r="M75" s="551">
        <v>0</v>
      </c>
      <c r="N75" s="551">
        <v>0</v>
      </c>
      <c r="O75" s="551">
        <v>0</v>
      </c>
      <c r="P75" s="551">
        <v>0</v>
      </c>
      <c r="Q75" s="551">
        <v>0</v>
      </c>
    </row>
    <row r="76" spans="1:23" s="188" customFormat="1" ht="12.75" x14ac:dyDescent="0.2">
      <c r="A76" s="477">
        <v>14</v>
      </c>
      <c r="B76" s="479" t="s">
        <v>457</v>
      </c>
      <c r="C76" s="551">
        <v>0</v>
      </c>
      <c r="D76" s="551">
        <v>0</v>
      </c>
      <c r="E76" s="551">
        <v>0</v>
      </c>
      <c r="F76" s="551">
        <v>0.74999981000000004</v>
      </c>
      <c r="G76" s="551">
        <v>0</v>
      </c>
      <c r="H76" s="551">
        <v>0.74999981000000004</v>
      </c>
      <c r="I76" s="551">
        <v>0</v>
      </c>
      <c r="J76" s="551">
        <v>0</v>
      </c>
      <c r="K76" s="551">
        <v>0</v>
      </c>
      <c r="L76" s="551">
        <v>-0.74999981000000004</v>
      </c>
      <c r="M76" s="551">
        <v>0</v>
      </c>
      <c r="N76" s="551">
        <v>-0.74999981000000004</v>
      </c>
      <c r="O76" s="551">
        <v>0</v>
      </c>
      <c r="P76" s="551">
        <v>0</v>
      </c>
      <c r="Q76" s="551">
        <v>0</v>
      </c>
    </row>
    <row r="77" spans="1:23" s="188" customFormat="1" ht="12.75" x14ac:dyDescent="0.2">
      <c r="A77" s="477">
        <v>15</v>
      </c>
      <c r="B77" s="486" t="s">
        <v>480</v>
      </c>
      <c r="C77" s="684">
        <v>39530.828870400001</v>
      </c>
      <c r="D77" s="684">
        <v>37816.773547570003</v>
      </c>
      <c r="E77" s="684">
        <v>1713.6563228300017</v>
      </c>
      <c r="F77" s="684">
        <v>86.343050219999995</v>
      </c>
      <c r="G77" s="684">
        <v>48.216120320000002</v>
      </c>
      <c r="H77" s="684">
        <v>38.1269299</v>
      </c>
      <c r="I77" s="550">
        <v>-52.260484239999997</v>
      </c>
      <c r="J77" s="550">
        <v>-25.012354049999999</v>
      </c>
      <c r="K77" s="550">
        <v>-27.248130189999994</v>
      </c>
      <c r="L77" s="550">
        <v>-2.39072825</v>
      </c>
      <c r="M77" s="550">
        <v>-1.0260692300000001</v>
      </c>
      <c r="N77" s="550">
        <v>-1.3646590199999999</v>
      </c>
      <c r="O77" s="699"/>
      <c r="P77" s="550">
        <v>11856.846693560472</v>
      </c>
      <c r="Q77" s="550">
        <v>0</v>
      </c>
    </row>
    <row r="78" spans="1:23" s="188" customFormat="1" ht="12.75" x14ac:dyDescent="0.2">
      <c r="A78" s="477">
        <v>16</v>
      </c>
      <c r="B78" s="479" t="s">
        <v>453</v>
      </c>
      <c r="C78" s="551">
        <v>0</v>
      </c>
      <c r="D78" s="551">
        <v>0</v>
      </c>
      <c r="E78" s="551">
        <v>0</v>
      </c>
      <c r="F78" s="551">
        <v>0</v>
      </c>
      <c r="G78" s="551">
        <v>0</v>
      </c>
      <c r="H78" s="551">
        <v>0</v>
      </c>
      <c r="I78" s="551">
        <v>0</v>
      </c>
      <c r="J78" s="551">
        <v>0</v>
      </c>
      <c r="K78" s="551">
        <v>0</v>
      </c>
      <c r="L78" s="551">
        <v>0</v>
      </c>
      <c r="M78" s="551">
        <v>0</v>
      </c>
      <c r="N78" s="551">
        <v>0</v>
      </c>
      <c r="O78" s="698"/>
      <c r="P78" s="551">
        <v>0</v>
      </c>
      <c r="Q78" s="551">
        <v>0</v>
      </c>
    </row>
    <row r="79" spans="1:23" s="278" customFormat="1" x14ac:dyDescent="0.2">
      <c r="A79" s="477">
        <v>17</v>
      </c>
      <c r="B79" s="479" t="s">
        <v>454</v>
      </c>
      <c r="C79" s="551">
        <v>0</v>
      </c>
      <c r="D79" s="551">
        <v>0</v>
      </c>
      <c r="E79" s="551">
        <v>0</v>
      </c>
      <c r="F79" s="551">
        <v>0</v>
      </c>
      <c r="G79" s="551">
        <v>0</v>
      </c>
      <c r="H79" s="551">
        <v>0</v>
      </c>
      <c r="I79" s="551">
        <v>0</v>
      </c>
      <c r="J79" s="551">
        <v>0</v>
      </c>
      <c r="K79" s="551">
        <v>0</v>
      </c>
      <c r="L79" s="551">
        <v>0</v>
      </c>
      <c r="M79" s="551">
        <v>0</v>
      </c>
      <c r="N79" s="551">
        <v>0</v>
      </c>
      <c r="O79" s="698"/>
      <c r="P79" s="551">
        <v>0</v>
      </c>
      <c r="Q79" s="551">
        <v>0</v>
      </c>
      <c r="R79" s="188"/>
      <c r="S79" s="188"/>
      <c r="T79" s="188"/>
      <c r="U79" s="188"/>
      <c r="V79" s="188"/>
      <c r="W79" s="188"/>
    </row>
    <row r="80" spans="1:23" s="188" customFormat="1" ht="12.75" x14ac:dyDescent="0.2">
      <c r="A80" s="477">
        <v>18</v>
      </c>
      <c r="B80" s="479" t="s">
        <v>455</v>
      </c>
      <c r="C80" s="551">
        <v>0</v>
      </c>
      <c r="D80" s="551">
        <v>0</v>
      </c>
      <c r="E80" s="551">
        <v>0</v>
      </c>
      <c r="F80" s="551">
        <v>0</v>
      </c>
      <c r="G80" s="551">
        <v>0</v>
      </c>
      <c r="H80" s="551">
        <v>0</v>
      </c>
      <c r="I80" s="551">
        <v>0</v>
      </c>
      <c r="J80" s="551">
        <v>0</v>
      </c>
      <c r="K80" s="551">
        <v>0</v>
      </c>
      <c r="L80" s="551">
        <v>0</v>
      </c>
      <c r="M80" s="551">
        <v>0</v>
      </c>
      <c r="N80" s="551">
        <v>0</v>
      </c>
      <c r="O80" s="698"/>
      <c r="P80" s="551">
        <v>0</v>
      </c>
      <c r="Q80" s="551">
        <v>0</v>
      </c>
    </row>
    <row r="81" spans="1:23" s="188" customFormat="1" ht="12.75" x14ac:dyDescent="0.2">
      <c r="A81" s="477">
        <v>19</v>
      </c>
      <c r="B81" s="479" t="s">
        <v>456</v>
      </c>
      <c r="C81" s="551">
        <v>1951.61697514</v>
      </c>
      <c r="D81" s="551">
        <v>1933.3937940999999</v>
      </c>
      <c r="E81" s="551">
        <v>18.223181040000199</v>
      </c>
      <c r="F81" s="551">
        <v>0</v>
      </c>
      <c r="G81" s="551">
        <v>0</v>
      </c>
      <c r="H81" s="551">
        <v>0</v>
      </c>
      <c r="I81" s="551">
        <v>0</v>
      </c>
      <c r="J81" s="551">
        <v>0</v>
      </c>
      <c r="K81" s="551">
        <v>0</v>
      </c>
      <c r="L81" s="551">
        <v>0</v>
      </c>
      <c r="M81" s="551">
        <v>0</v>
      </c>
      <c r="N81" s="551">
        <v>0</v>
      </c>
      <c r="O81" s="698"/>
      <c r="P81" s="551">
        <v>25.575870629494048</v>
      </c>
      <c r="Q81" s="551">
        <v>0</v>
      </c>
    </row>
    <row r="82" spans="1:23" s="188" customFormat="1" ht="12.75" x14ac:dyDescent="0.2">
      <c r="A82" s="477">
        <v>20</v>
      </c>
      <c r="B82" s="479" t="s">
        <v>457</v>
      </c>
      <c r="C82" s="551">
        <v>3131.34125382</v>
      </c>
      <c r="D82" s="683">
        <v>2872.0868298600003</v>
      </c>
      <c r="E82" s="683">
        <v>258.85542396000005</v>
      </c>
      <c r="F82" s="551">
        <v>13.047572019999999</v>
      </c>
      <c r="G82" s="683">
        <v>12.234300209999999</v>
      </c>
      <c r="H82" s="683">
        <v>0.81327181000000004</v>
      </c>
      <c r="I82" s="551">
        <v>-9.8229962099999995</v>
      </c>
      <c r="J82" s="551">
        <v>-3.2627630399999998</v>
      </c>
      <c r="K82" s="551">
        <v>-6.5602331699999992</v>
      </c>
      <c r="L82" s="551">
        <v>-1.35244605</v>
      </c>
      <c r="M82" s="551">
        <v>0</v>
      </c>
      <c r="N82" s="551">
        <v>-1.35244605</v>
      </c>
      <c r="O82" s="698"/>
      <c r="P82" s="551">
        <v>707.97326718597992</v>
      </c>
      <c r="Q82" s="551">
        <v>0</v>
      </c>
    </row>
    <row r="83" spans="1:23" s="188" customFormat="1" ht="12.75" customHeight="1" thickBot="1" x14ac:dyDescent="0.25">
      <c r="A83" s="477">
        <v>21</v>
      </c>
      <c r="B83" s="479" t="s">
        <v>458</v>
      </c>
      <c r="C83" s="551">
        <v>34447.87064144</v>
      </c>
      <c r="D83" s="683">
        <v>33011.292923610003</v>
      </c>
      <c r="E83" s="683">
        <v>1436.5777178300018</v>
      </c>
      <c r="F83" s="551">
        <v>72.879176329999993</v>
      </c>
      <c r="G83" s="683">
        <v>35.56998557</v>
      </c>
      <c r="H83" s="683">
        <v>37.30919076</v>
      </c>
      <c r="I83" s="551">
        <v>-42.378496869999999</v>
      </c>
      <c r="J83" s="551">
        <v>-21.725942760000002</v>
      </c>
      <c r="K83" s="551">
        <v>-20.652554109999997</v>
      </c>
      <c r="L83" s="551">
        <v>-1.0375867700000001</v>
      </c>
      <c r="M83" s="551">
        <v>-1.0260692300000001</v>
      </c>
      <c r="N83" s="551">
        <v>0</v>
      </c>
      <c r="O83" s="698"/>
      <c r="P83" s="551">
        <v>11123.297555744999</v>
      </c>
      <c r="Q83" s="551">
        <v>0</v>
      </c>
    </row>
    <row r="84" spans="1:23" s="188" customFormat="1" ht="13.5" thickBot="1" x14ac:dyDescent="0.25">
      <c r="A84" s="477">
        <v>22</v>
      </c>
      <c r="B84" s="478" t="s">
        <v>66</v>
      </c>
      <c r="C84" s="548">
        <v>362232.20220993005</v>
      </c>
      <c r="D84" s="548">
        <v>338765.26358133001</v>
      </c>
      <c r="E84" s="548">
        <v>23349.799234600021</v>
      </c>
      <c r="F84" s="548">
        <v>7843.876040600001</v>
      </c>
      <c r="G84" s="548">
        <v>2270.4959545000002</v>
      </c>
      <c r="H84" s="548">
        <v>5573.3800861</v>
      </c>
      <c r="I84" s="548">
        <v>-874.14546015999986</v>
      </c>
      <c r="J84" s="548">
        <v>-181.71117641000001</v>
      </c>
      <c r="K84" s="548">
        <v>-692.43428374999996</v>
      </c>
      <c r="L84" s="548">
        <v>-1233.7709351399999</v>
      </c>
      <c r="M84" s="548">
        <v>-18.550902599999887</v>
      </c>
      <c r="N84" s="548">
        <v>-1215.2200325400001</v>
      </c>
      <c r="O84" s="548">
        <v>-45.167185340000003</v>
      </c>
      <c r="P84" s="548">
        <v>242798.97765084048</v>
      </c>
      <c r="Q84" s="548">
        <v>5287.8285105600007</v>
      </c>
    </row>
    <row r="85" spans="1:23" s="188" customFormat="1" ht="12.75" thickTop="1" x14ac:dyDescent="0.2">
      <c r="B85" s="703"/>
    </row>
    <row r="86" spans="1:23" s="188" customFormat="1" ht="12" x14ac:dyDescent="0.2">
      <c r="B86" s="703" t="s">
        <v>576</v>
      </c>
    </row>
    <row r="87" spans="1:23" s="188" customFormat="1" ht="15" hidden="1" customHeight="1" outlineLevel="1" x14ac:dyDescent="0.25">
      <c r="A87" s="522"/>
      <c r="B87" s="523" t="s">
        <v>509</v>
      </c>
      <c r="C87" s="523"/>
      <c r="D87" s="523"/>
      <c r="E87" s="523"/>
      <c r="F87" s="536" t="s">
        <v>510</v>
      </c>
      <c r="G87" s="524"/>
      <c r="H87" s="524"/>
    </row>
    <row r="88" spans="1:23" s="188" customFormat="1" hidden="1" outlineLevel="1" x14ac:dyDescent="0.25">
      <c r="A88" s="522"/>
      <c r="B88" s="522"/>
      <c r="C88" s="522"/>
      <c r="D88" s="522"/>
      <c r="E88" s="522"/>
      <c r="F88" s="525"/>
      <c r="G88" s="525"/>
      <c r="H88" s="525"/>
    </row>
    <row r="89" spans="1:23" s="188" customFormat="1" hidden="1" outlineLevel="1" x14ac:dyDescent="0.25">
      <c r="A89" s="522"/>
      <c r="B89" s="522"/>
      <c r="C89" s="522"/>
      <c r="D89" s="526">
        <v>2019</v>
      </c>
      <c r="E89" s="526">
        <v>2019</v>
      </c>
      <c r="F89" s="525"/>
      <c r="G89" s="525"/>
      <c r="H89" s="525"/>
    </row>
    <row r="90" spans="1:23" s="188" customFormat="1" hidden="1" outlineLevel="1" x14ac:dyDescent="0.25">
      <c r="A90" s="522"/>
      <c r="B90" s="522"/>
      <c r="C90" s="522"/>
      <c r="D90" s="527" t="s">
        <v>368</v>
      </c>
      <c r="E90" s="527" t="s">
        <v>393</v>
      </c>
      <c r="F90" s="525"/>
      <c r="G90" s="525"/>
      <c r="H90" s="525"/>
    </row>
    <row r="91" spans="1:23" s="188" customFormat="1" ht="27.75" hidden="1" customHeight="1" outlineLevel="1" thickBot="1" x14ac:dyDescent="0.3">
      <c r="A91" s="528"/>
      <c r="B91" s="528"/>
      <c r="C91" s="528"/>
      <c r="D91" s="766" t="s">
        <v>492</v>
      </c>
      <c r="E91" s="766"/>
      <c r="F91" s="525"/>
      <c r="G91" s="525"/>
      <c r="H91" s="525"/>
    </row>
    <row r="92" spans="1:23" s="188" customFormat="1" ht="16.5" hidden="1" outlineLevel="1" x14ac:dyDescent="0.25">
      <c r="A92" s="528"/>
      <c r="B92" s="528"/>
      <c r="C92" s="528"/>
      <c r="D92" s="529" t="s">
        <v>493</v>
      </c>
      <c r="E92" s="529" t="s">
        <v>494</v>
      </c>
      <c r="F92" s="525"/>
      <c r="G92" s="525"/>
      <c r="H92" s="525"/>
    </row>
    <row r="93" spans="1:23" s="188" customFormat="1" hidden="1" outlineLevel="1" x14ac:dyDescent="0.25">
      <c r="A93" s="530">
        <v>1</v>
      </c>
      <c r="B93" s="531" t="s">
        <v>495</v>
      </c>
      <c r="C93" s="532"/>
      <c r="D93" s="532"/>
      <c r="E93" s="532"/>
      <c r="F93" s="525"/>
      <c r="G93" s="525"/>
      <c r="H93" s="525"/>
    </row>
    <row r="94" spans="1:23" s="188" customFormat="1" hidden="1" outlineLevel="1" x14ac:dyDescent="0.25">
      <c r="A94" s="530">
        <v>2</v>
      </c>
      <c r="B94" s="533" t="s">
        <v>496</v>
      </c>
      <c r="C94" s="522"/>
      <c r="D94" s="522"/>
      <c r="E94" s="522"/>
      <c r="F94" s="525"/>
      <c r="G94" s="525"/>
      <c r="H94" s="525"/>
    </row>
    <row r="95" spans="1:23" s="166" customFormat="1" ht="12.75" hidden="1" customHeight="1" outlineLevel="1" x14ac:dyDescent="0.25">
      <c r="A95" s="530">
        <v>3</v>
      </c>
      <c r="B95" s="534" t="s">
        <v>497</v>
      </c>
      <c r="C95" s="534"/>
      <c r="D95" s="522"/>
      <c r="E95" s="522"/>
      <c r="F95" s="525"/>
      <c r="G95" s="525"/>
      <c r="H95" s="525"/>
      <c r="I95" s="188"/>
      <c r="J95" s="188"/>
      <c r="K95" s="188"/>
      <c r="L95" s="188"/>
      <c r="M95" s="188"/>
      <c r="N95" s="188"/>
      <c r="O95" s="188"/>
      <c r="P95" s="188"/>
      <c r="Q95" s="188"/>
      <c r="R95" s="188"/>
      <c r="S95" s="188"/>
      <c r="T95" s="188"/>
      <c r="U95" s="188"/>
      <c r="V95" s="188"/>
      <c r="W95" s="188"/>
    </row>
    <row r="96" spans="1:23" s="166" customFormat="1" ht="12.75" hidden="1" customHeight="1" outlineLevel="1" x14ac:dyDescent="0.25">
      <c r="A96" s="530">
        <v>4</v>
      </c>
      <c r="B96" s="534" t="s">
        <v>498</v>
      </c>
      <c r="C96" s="534"/>
      <c r="D96" s="522"/>
      <c r="E96" s="522"/>
      <c r="F96" s="525"/>
      <c r="G96" s="525"/>
      <c r="H96" s="525"/>
      <c r="I96" s="188"/>
      <c r="J96" s="188"/>
      <c r="K96" s="188"/>
      <c r="L96" s="188"/>
      <c r="M96" s="188"/>
      <c r="N96" s="188"/>
      <c r="O96" s="188"/>
      <c r="P96" s="188"/>
      <c r="Q96" s="188"/>
      <c r="R96" s="188"/>
      <c r="S96" s="188"/>
      <c r="T96" s="188"/>
      <c r="U96" s="188"/>
      <c r="V96" s="188"/>
      <c r="W96" s="188"/>
    </row>
    <row r="97" spans="1:23" s="164" customFormat="1" hidden="1" outlineLevel="1" x14ac:dyDescent="0.25">
      <c r="A97" s="530">
        <v>5</v>
      </c>
      <c r="B97" s="534" t="s">
        <v>499</v>
      </c>
      <c r="C97" s="534"/>
      <c r="D97" s="522"/>
      <c r="E97" s="522"/>
      <c r="F97" s="525"/>
      <c r="G97" s="525"/>
      <c r="H97" s="525"/>
      <c r="I97" s="188"/>
      <c r="J97" s="188"/>
      <c r="K97" s="188"/>
      <c r="L97" s="188"/>
      <c r="M97" s="188"/>
      <c r="N97" s="188"/>
      <c r="O97" s="188"/>
      <c r="P97" s="188"/>
      <c r="Q97" s="188"/>
      <c r="R97" s="188"/>
      <c r="S97" s="188"/>
      <c r="T97" s="188"/>
      <c r="U97" s="188"/>
      <c r="V97" s="188"/>
      <c r="W97" s="188"/>
    </row>
    <row r="98" spans="1:23" s="164" customFormat="1" hidden="1" outlineLevel="1" x14ac:dyDescent="0.25">
      <c r="A98" s="530">
        <v>6</v>
      </c>
      <c r="B98" s="534" t="s">
        <v>500</v>
      </c>
      <c r="C98" s="534"/>
      <c r="D98" s="522"/>
      <c r="E98" s="522"/>
      <c r="F98" s="525"/>
      <c r="G98" s="525"/>
      <c r="H98" s="525"/>
      <c r="I98" s="188"/>
      <c r="J98" s="188"/>
      <c r="K98" s="188"/>
      <c r="L98" s="188"/>
      <c r="M98" s="188"/>
      <c r="N98" s="188"/>
      <c r="O98" s="188"/>
      <c r="P98" s="188"/>
      <c r="Q98" s="188"/>
      <c r="R98" s="188"/>
      <c r="S98" s="188"/>
      <c r="T98" s="188"/>
      <c r="U98" s="188"/>
      <c r="V98" s="188"/>
      <c r="W98" s="188"/>
    </row>
    <row r="99" spans="1:23" ht="15.75" hidden="1" outlineLevel="1" thickBot="1" x14ac:dyDescent="0.3">
      <c r="A99" s="530">
        <v>7</v>
      </c>
      <c r="B99" s="534" t="s">
        <v>148</v>
      </c>
      <c r="C99" s="534"/>
      <c r="D99" s="522"/>
      <c r="E99" s="522"/>
      <c r="F99" s="525"/>
      <c r="G99" s="525"/>
      <c r="H99" s="525"/>
      <c r="I99" s="188"/>
      <c r="J99" s="188"/>
      <c r="K99" s="188"/>
      <c r="L99" s="188"/>
      <c r="M99" s="188"/>
      <c r="N99" s="188"/>
      <c r="O99" s="188"/>
      <c r="P99" s="188"/>
      <c r="Q99" s="188"/>
      <c r="R99" s="188"/>
      <c r="S99" s="188"/>
      <c r="T99" s="188"/>
      <c r="U99" s="188"/>
      <c r="V99" s="188"/>
      <c r="W99" s="188"/>
    </row>
    <row r="100" spans="1:23" ht="15.75" hidden="1" outlineLevel="1" thickBot="1" x14ac:dyDescent="0.3">
      <c r="A100" s="530">
        <v>8</v>
      </c>
      <c r="B100" s="535" t="s">
        <v>66</v>
      </c>
      <c r="C100" s="535"/>
      <c r="D100" s="535"/>
      <c r="E100" s="535"/>
      <c r="F100" s="525"/>
      <c r="G100" s="525"/>
      <c r="H100" s="525"/>
      <c r="I100" s="188"/>
      <c r="J100" s="188"/>
      <c r="K100" s="188"/>
      <c r="L100" s="188"/>
      <c r="M100" s="188"/>
      <c r="N100" s="188"/>
      <c r="O100" s="188"/>
      <c r="P100" s="188"/>
      <c r="Q100" s="188"/>
      <c r="R100" s="188"/>
      <c r="S100" s="188"/>
      <c r="T100" s="188"/>
      <c r="U100" s="188"/>
      <c r="V100" s="188"/>
      <c r="W100" s="188"/>
    </row>
    <row r="101" spans="1:23" collapsed="1" x14ac:dyDescent="0.25">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row>
    <row r="102" spans="1:23" x14ac:dyDescent="0.25">
      <c r="A102" s="490"/>
      <c r="B102" s="479"/>
      <c r="C102" s="479"/>
      <c r="D102"/>
      <c r="E102"/>
      <c r="F102"/>
      <c r="G102"/>
      <c r="H102"/>
      <c r="I102" s="188"/>
      <c r="J102" s="188"/>
      <c r="K102" s="188"/>
      <c r="L102" s="188"/>
      <c r="M102" s="188"/>
      <c r="N102" s="188"/>
      <c r="O102" s="188"/>
      <c r="P102" s="188"/>
      <c r="Q102" s="188"/>
      <c r="R102" s="188"/>
      <c r="S102" s="188"/>
      <c r="T102" s="188"/>
      <c r="U102" s="188"/>
      <c r="V102" s="188"/>
      <c r="W102" s="188"/>
    </row>
    <row r="103" spans="1:23" x14ac:dyDescent="0.25">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row>
    <row r="104" spans="1:23" x14ac:dyDescent="0.25">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row>
    <row r="105" spans="1:23" x14ac:dyDescent="0.25">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row>
    <row r="106" spans="1:23" x14ac:dyDescent="0.25">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row>
    <row r="107" spans="1:23" x14ac:dyDescent="0.25">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row>
    <row r="108" spans="1:23" x14ac:dyDescent="0.25">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row>
    <row r="109" spans="1:23" x14ac:dyDescent="0.25">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row>
    <row r="110" spans="1:23" x14ac:dyDescent="0.25">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row>
    <row r="111" spans="1:23" x14ac:dyDescent="0.25">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row>
    <row r="112" spans="1:23" x14ac:dyDescent="0.25">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row>
    <row r="113" spans="2:23" x14ac:dyDescent="0.25">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row>
    <row r="114" spans="2:23" x14ac:dyDescent="0.25">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row>
    <row r="115" spans="2:23" x14ac:dyDescent="0.25">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row>
    <row r="116" spans="2:23" x14ac:dyDescent="0.25">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row>
    <row r="117" spans="2:23" x14ac:dyDescent="0.25">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row>
    <row r="118" spans="2:23" x14ac:dyDescent="0.25">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row>
    <row r="119" spans="2:23" x14ac:dyDescent="0.25">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row>
    <row r="120" spans="2:23" x14ac:dyDescent="0.25">
      <c r="B120" s="163"/>
      <c r="C120" s="163"/>
      <c r="D120" s="163"/>
      <c r="E120" s="163"/>
      <c r="F120" s="163"/>
      <c r="G120" s="163"/>
      <c r="H120" s="163"/>
    </row>
    <row r="121" spans="2:23" x14ac:dyDescent="0.25">
      <c r="B121" s="163"/>
      <c r="C121" s="163"/>
      <c r="D121" s="163"/>
      <c r="E121" s="163"/>
      <c r="F121" s="163"/>
      <c r="G121" s="163"/>
      <c r="H121" s="163"/>
    </row>
    <row r="122" spans="2:23" x14ac:dyDescent="0.25">
      <c r="B122" s="163"/>
      <c r="C122" s="163"/>
      <c r="D122" s="163"/>
      <c r="E122" s="163"/>
      <c r="F122" s="163"/>
      <c r="G122" s="163"/>
      <c r="H122" s="163"/>
    </row>
  </sheetData>
  <mergeCells count="30">
    <mergeCell ref="C28:E28"/>
    <mergeCell ref="F28:N28"/>
    <mergeCell ref="P59:Q59"/>
    <mergeCell ref="D61:D62"/>
    <mergeCell ref="E61:E62"/>
    <mergeCell ref="G61:G62"/>
    <mergeCell ref="C59:H59"/>
    <mergeCell ref="I59:N59"/>
    <mergeCell ref="M61:M62"/>
    <mergeCell ref="N61:N62"/>
    <mergeCell ref="C60:E60"/>
    <mergeCell ref="F60:H60"/>
    <mergeCell ref="I60:K60"/>
    <mergeCell ref="L60:N60"/>
    <mergeCell ref="D91:E91"/>
    <mergeCell ref="B5:O5"/>
    <mergeCell ref="H61:H62"/>
    <mergeCell ref="J61:J62"/>
    <mergeCell ref="K61:K62"/>
    <mergeCell ref="L61:L62"/>
    <mergeCell ref="C10:F10"/>
    <mergeCell ref="G10:H10"/>
    <mergeCell ref="I10:J10"/>
    <mergeCell ref="G11:G12"/>
    <mergeCell ref="J11:J12"/>
    <mergeCell ref="C8:J8"/>
    <mergeCell ref="H11:H12"/>
    <mergeCell ref="C27:N27"/>
    <mergeCell ref="C25:N25"/>
    <mergeCell ref="C57:Q57"/>
  </mergeCells>
  <pageMargins left="0.70866141732283472" right="0.70866141732283472" top="0.74803149606299213" bottom="0.74803149606299213" header="0.31496062992125984" footer="0.31496062992125984"/>
  <pageSetup paperSize="9" scale="51" fitToHeight="0" orientation="landscape" r:id="rId1"/>
  <headerFooter>
    <oddHeader>&amp;L&amp;"Calibri"&amp;12&amp;K0000FFClassification: Limited&amp;1#</oddHeader>
  </headerFooter>
  <rowBreaks count="1" manualBreakCount="1">
    <brk id="53" max="16" man="1"/>
  </rowBreaks>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144"/>
  <sheetViews>
    <sheetView showGridLines="0" view="pageBreakPreview" zoomScale="85" zoomScaleNormal="70" zoomScaleSheetLayoutView="85" workbookViewId="0"/>
  </sheetViews>
  <sheetFormatPr defaultColWidth="14.7109375" defaultRowHeight="15.75" x14ac:dyDescent="0.25"/>
  <cols>
    <col min="1" max="1" width="2.85546875" style="4" customWidth="1"/>
    <col min="2" max="2" width="30.7109375" style="4" customWidth="1"/>
    <col min="3" max="3" width="88.7109375" style="4" customWidth="1"/>
    <col min="4" max="4" width="18.28515625" style="4" customWidth="1"/>
    <col min="5" max="5" width="14.85546875" style="4" customWidth="1"/>
    <col min="6" max="6" width="13.5703125" style="4" customWidth="1"/>
    <col min="7" max="7" width="15.85546875" style="4" customWidth="1"/>
    <col min="8" max="9" width="14.7109375" style="4"/>
    <col min="10" max="10" width="14.5703125" style="4" customWidth="1"/>
    <col min="11" max="11" width="13" style="4" customWidth="1"/>
    <col min="12" max="12" width="9.28515625" style="4" customWidth="1"/>
    <col min="13" max="16384" width="14.7109375" style="4"/>
  </cols>
  <sheetData>
    <row r="2" spans="2:8" ht="15.75" customHeight="1" x14ac:dyDescent="0.25">
      <c r="B2" s="283" t="s">
        <v>269</v>
      </c>
      <c r="G2" s="34"/>
    </row>
    <row r="3" spans="2:8" ht="21.95" customHeight="1" x14ac:dyDescent="0.25">
      <c r="B3" s="34" t="s">
        <v>96</v>
      </c>
      <c r="C3" s="1"/>
      <c r="D3" s="2"/>
      <c r="E3" s="2"/>
      <c r="F3" s="2"/>
      <c r="G3" s="34"/>
    </row>
    <row r="4" spans="2:8" ht="21.95" customHeight="1" x14ac:dyDescent="0.25">
      <c r="B4" s="34"/>
      <c r="C4" s="1"/>
      <c r="D4" s="2"/>
      <c r="E4" s="2"/>
      <c r="F4" s="2"/>
      <c r="G4" s="34"/>
    </row>
    <row r="5" spans="2:8" ht="21.95" customHeight="1" x14ac:dyDescent="0.25">
      <c r="B5" s="34" t="s">
        <v>511</v>
      </c>
      <c r="C5" s="1"/>
      <c r="D5" s="2"/>
      <c r="E5" s="2"/>
      <c r="F5" s="2"/>
      <c r="G5" s="2"/>
    </row>
    <row r="6" spans="2:8" ht="15.75" customHeight="1" x14ac:dyDescent="0.25">
      <c r="B6" s="34"/>
      <c r="C6" s="1"/>
      <c r="D6" s="2"/>
      <c r="E6" s="2"/>
      <c r="F6" s="2"/>
      <c r="G6" s="2"/>
    </row>
    <row r="7" spans="2:8" ht="15.75" customHeight="1" x14ac:dyDescent="0.25">
      <c r="B7" s="5"/>
      <c r="C7" s="5"/>
      <c r="D7" s="804" t="s">
        <v>0</v>
      </c>
      <c r="E7" s="804"/>
      <c r="F7" s="804" t="s">
        <v>1</v>
      </c>
      <c r="G7" s="804"/>
    </row>
    <row r="8" spans="2:8" ht="39" customHeight="1" x14ac:dyDescent="0.25">
      <c r="B8" s="35"/>
      <c r="C8" s="35"/>
      <c r="D8" s="36" t="s">
        <v>426</v>
      </c>
      <c r="E8" s="37" t="s">
        <v>307</v>
      </c>
      <c r="F8" s="36" t="s">
        <v>425</v>
      </c>
      <c r="G8" s="37" t="s">
        <v>308</v>
      </c>
    </row>
    <row r="9" spans="2:8" ht="20.25" customHeight="1" x14ac:dyDescent="0.25">
      <c r="B9" s="807" t="s">
        <v>2</v>
      </c>
      <c r="C9" s="807"/>
      <c r="D9" s="329"/>
      <c r="E9" s="328"/>
      <c r="F9" s="329"/>
      <c r="G9" s="328"/>
      <c r="H9" s="8"/>
    </row>
    <row r="10" spans="2:8" ht="15" customHeight="1" x14ac:dyDescent="0.25">
      <c r="B10" s="786" t="s">
        <v>3</v>
      </c>
      <c r="C10" s="786"/>
      <c r="D10" s="10">
        <v>5847</v>
      </c>
      <c r="E10" s="7">
        <v>5847</v>
      </c>
      <c r="F10" s="10">
        <v>5847</v>
      </c>
      <c r="G10" s="7">
        <v>5847</v>
      </c>
    </row>
    <row r="11" spans="2:8" ht="15" customHeight="1" x14ac:dyDescent="0.25">
      <c r="B11" s="808" t="s">
        <v>4</v>
      </c>
      <c r="C11" s="809"/>
      <c r="D11" s="327">
        <v>5847</v>
      </c>
      <c r="E11" s="326">
        <v>5847</v>
      </c>
      <c r="F11" s="327">
        <v>5847</v>
      </c>
      <c r="G11" s="326">
        <v>5847</v>
      </c>
    </row>
    <row r="12" spans="2:8" ht="15" customHeight="1" x14ac:dyDescent="0.25">
      <c r="B12" s="325" t="s">
        <v>5</v>
      </c>
      <c r="C12" s="325"/>
      <c r="D12" s="6">
        <v>2763</v>
      </c>
      <c r="E12" s="324">
        <v>2668</v>
      </c>
      <c r="F12" s="6">
        <v>2763</v>
      </c>
      <c r="G12" s="324">
        <v>2668</v>
      </c>
    </row>
    <row r="13" spans="2:8" ht="15" customHeight="1" x14ac:dyDescent="0.25">
      <c r="B13" s="810" t="s">
        <v>6</v>
      </c>
      <c r="C13" s="810"/>
      <c r="D13" s="316">
        <v>2036</v>
      </c>
      <c r="E13" s="315">
        <v>1892</v>
      </c>
      <c r="F13" s="316">
        <v>2036</v>
      </c>
      <c r="G13" s="315">
        <v>1892</v>
      </c>
    </row>
    <row r="14" spans="2:8" ht="15" customHeight="1" x14ac:dyDescent="0.25">
      <c r="B14" s="805" t="s">
        <v>7</v>
      </c>
      <c r="C14" s="805"/>
      <c r="D14" s="10">
        <v>0</v>
      </c>
      <c r="E14" s="7">
        <v>-500</v>
      </c>
      <c r="F14" s="10">
        <v>0</v>
      </c>
      <c r="G14" s="7">
        <v>-500</v>
      </c>
      <c r="H14" s="8"/>
    </row>
    <row r="15" spans="2:8" ht="15" customHeight="1" thickBot="1" x14ac:dyDescent="0.3">
      <c r="B15" s="802" t="s">
        <v>8</v>
      </c>
      <c r="C15" s="802"/>
      <c r="D15" s="39">
        <v>10646</v>
      </c>
      <c r="E15" s="40">
        <v>9907</v>
      </c>
      <c r="F15" s="39">
        <v>10646</v>
      </c>
      <c r="G15" s="40">
        <v>9907</v>
      </c>
    </row>
    <row r="16" spans="2:8" ht="16.5" customHeight="1" thickTop="1" x14ac:dyDescent="0.25">
      <c r="B16" s="806"/>
      <c r="C16" s="806"/>
      <c r="D16" s="10"/>
      <c r="E16" s="7"/>
      <c r="F16" s="10"/>
      <c r="G16" s="7"/>
    </row>
    <row r="17" spans="1:16384" s="8" customFormat="1" ht="15.75" customHeight="1" x14ac:dyDescent="0.25">
      <c r="B17" s="797" t="s">
        <v>9</v>
      </c>
      <c r="C17" s="797"/>
      <c r="D17" s="304"/>
      <c r="E17" s="302"/>
      <c r="F17" s="304"/>
      <c r="G17" s="302"/>
    </row>
    <row r="18" spans="1:16384" s="103" customFormat="1" ht="20.25" customHeight="1" x14ac:dyDescent="0.25">
      <c r="A18" s="8"/>
      <c r="B18" s="786" t="s">
        <v>10</v>
      </c>
      <c r="C18" s="786"/>
      <c r="D18" s="303">
        <v>-92</v>
      </c>
      <c r="E18" s="302">
        <v>-88</v>
      </c>
      <c r="F18" s="303">
        <v>-92</v>
      </c>
      <c r="G18" s="302">
        <v>-88</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1:16384" ht="15" customHeight="1" x14ac:dyDescent="0.25">
      <c r="B19" s="786" t="s">
        <v>11</v>
      </c>
      <c r="C19" s="786"/>
      <c r="D19" s="303">
        <v>-461</v>
      </c>
      <c r="E19" s="302">
        <v>-445</v>
      </c>
      <c r="F19" s="303">
        <v>-461</v>
      </c>
      <c r="G19" s="302">
        <v>-445</v>
      </c>
      <c r="H19" s="8"/>
    </row>
    <row r="20" spans="1:16384" ht="28.5" customHeight="1" x14ac:dyDescent="0.25">
      <c r="B20" s="786" t="s">
        <v>12</v>
      </c>
      <c r="C20" s="786"/>
      <c r="D20" s="303">
        <v>-1390</v>
      </c>
      <c r="E20" s="302">
        <v>-1475</v>
      </c>
      <c r="F20" s="303">
        <v>-1390</v>
      </c>
      <c r="G20" s="302">
        <v>-1475</v>
      </c>
      <c r="H20" s="8"/>
    </row>
    <row r="21" spans="1:16384" ht="16.5" customHeight="1" x14ac:dyDescent="0.25">
      <c r="B21" s="786" t="s">
        <v>13</v>
      </c>
      <c r="C21" s="786"/>
      <c r="D21" s="303">
        <v>41</v>
      </c>
      <c r="E21" s="302">
        <v>70</v>
      </c>
      <c r="F21" s="303">
        <v>41</v>
      </c>
      <c r="G21" s="302">
        <v>70</v>
      </c>
      <c r="H21" s="8"/>
    </row>
    <row r="22" spans="1:16384" ht="15" customHeight="1" x14ac:dyDescent="0.25">
      <c r="B22" s="786" t="s">
        <v>14</v>
      </c>
      <c r="C22" s="786"/>
      <c r="D22" s="303">
        <v>0</v>
      </c>
      <c r="E22" s="302">
        <v>-1</v>
      </c>
      <c r="F22" s="303">
        <v>0</v>
      </c>
      <c r="G22" s="302">
        <v>-1</v>
      </c>
      <c r="H22" s="8"/>
    </row>
    <row r="23" spans="1:16384" ht="15" customHeight="1" x14ac:dyDescent="0.25">
      <c r="B23" s="786" t="s">
        <v>15</v>
      </c>
      <c r="C23" s="786"/>
      <c r="D23" s="303">
        <v>-1</v>
      </c>
      <c r="E23" s="302">
        <v>-4</v>
      </c>
      <c r="F23" s="303">
        <v>-1</v>
      </c>
      <c r="G23" s="302">
        <v>-4</v>
      </c>
      <c r="H23" s="8"/>
    </row>
    <row r="24" spans="1:16384" ht="15" customHeight="1" x14ac:dyDescent="0.25">
      <c r="B24" s="801" t="s">
        <v>528</v>
      </c>
      <c r="C24" s="801" t="s">
        <v>528</v>
      </c>
      <c r="D24" s="20">
        <v>-37</v>
      </c>
      <c r="E24" s="13">
        <v>0</v>
      </c>
      <c r="F24" s="20">
        <v>-37</v>
      </c>
      <c r="G24" s="13">
        <v>0</v>
      </c>
      <c r="H24" s="545"/>
    </row>
    <row r="25" spans="1:16384" ht="15" customHeight="1" thickBot="1" x14ac:dyDescent="0.3">
      <c r="B25" s="802" t="s">
        <v>16</v>
      </c>
      <c r="C25" s="802"/>
      <c r="D25" s="39">
        <v>-1940</v>
      </c>
      <c r="E25" s="40">
        <v>-1943</v>
      </c>
      <c r="F25" s="39">
        <v>-1940</v>
      </c>
      <c r="G25" s="40">
        <v>-1943</v>
      </c>
      <c r="H25" s="8"/>
    </row>
    <row r="26" spans="1:16384" ht="15" customHeight="1" thickTop="1" thickBot="1" x14ac:dyDescent="0.3">
      <c r="B26" s="803" t="s">
        <v>17</v>
      </c>
      <c r="C26" s="803"/>
      <c r="D26" s="39">
        <v>8706</v>
      </c>
      <c r="E26" s="40">
        <v>7964</v>
      </c>
      <c r="F26" s="39">
        <v>8706</v>
      </c>
      <c r="G26" s="40">
        <v>7964</v>
      </c>
      <c r="H26" s="8"/>
    </row>
    <row r="27" spans="1:16384" ht="16.5" customHeight="1" thickTop="1" x14ac:dyDescent="0.25">
      <c r="B27" s="288"/>
      <c r="C27" s="102"/>
      <c r="D27" s="6"/>
      <c r="E27" s="7"/>
      <c r="F27" s="6"/>
      <c r="G27" s="7"/>
      <c r="H27" s="8"/>
    </row>
    <row r="28" spans="1:16384" ht="16.5" customHeight="1" x14ac:dyDescent="0.25">
      <c r="B28" s="798" t="s">
        <v>18</v>
      </c>
      <c r="C28" s="798"/>
      <c r="D28" s="323"/>
      <c r="E28" s="322"/>
      <c r="F28" s="323"/>
      <c r="G28" s="322"/>
    </row>
    <row r="29" spans="1:16384" ht="15" customHeight="1" x14ac:dyDescent="0.25">
      <c r="B29" s="799" t="s">
        <v>3</v>
      </c>
      <c r="C29" s="799"/>
      <c r="D29" s="15">
        <v>2700</v>
      </c>
      <c r="E29" s="16">
        <v>1500</v>
      </c>
      <c r="F29" s="15">
        <v>2700</v>
      </c>
      <c r="G29" s="16">
        <v>1500</v>
      </c>
    </row>
    <row r="30" spans="1:16384" ht="16.5" customHeight="1" x14ac:dyDescent="0.25">
      <c r="B30" s="799" t="s">
        <v>276</v>
      </c>
      <c r="C30" s="800"/>
      <c r="D30" s="18">
        <v>2700</v>
      </c>
      <c r="E30" s="19">
        <v>1500</v>
      </c>
      <c r="F30" s="18">
        <v>2700</v>
      </c>
      <c r="G30" s="19">
        <v>1500</v>
      </c>
    </row>
    <row r="31" spans="1:16384" ht="15.75" customHeight="1" x14ac:dyDescent="0.25">
      <c r="B31" s="801" t="s">
        <v>19</v>
      </c>
      <c r="C31" s="801"/>
      <c r="D31" s="20">
        <v>114</v>
      </c>
      <c r="E31" s="13">
        <v>150</v>
      </c>
      <c r="F31" s="20">
        <v>0</v>
      </c>
      <c r="G31" s="13">
        <v>0</v>
      </c>
    </row>
    <row r="32" spans="1:16384" ht="15.75" customHeight="1" x14ac:dyDescent="0.25">
      <c r="B32" s="786" t="s">
        <v>20</v>
      </c>
      <c r="C32" s="786"/>
      <c r="D32" s="321">
        <v>99</v>
      </c>
      <c r="E32" s="319">
        <v>134</v>
      </c>
      <c r="F32" s="321">
        <v>0</v>
      </c>
      <c r="G32" s="319">
        <v>0</v>
      </c>
    </row>
    <row r="33" spans="2:8" ht="15.75" customHeight="1" x14ac:dyDescent="0.25">
      <c r="B33" s="787" t="s">
        <v>21</v>
      </c>
      <c r="C33" s="788"/>
      <c r="D33" s="11">
        <v>99</v>
      </c>
      <c r="E33" s="12">
        <v>134</v>
      </c>
      <c r="F33" s="11">
        <v>0</v>
      </c>
      <c r="G33" s="12">
        <v>0</v>
      </c>
      <c r="H33" s="14"/>
    </row>
    <row r="34" spans="2:8" ht="25.5" customHeight="1" thickBot="1" x14ac:dyDescent="0.3">
      <c r="B34" s="802" t="s">
        <v>22</v>
      </c>
      <c r="C34" s="802"/>
      <c r="D34" s="39">
        <v>2913</v>
      </c>
      <c r="E34" s="40">
        <v>1784</v>
      </c>
      <c r="F34" s="39">
        <v>2700</v>
      </c>
      <c r="G34" s="40">
        <v>1500</v>
      </c>
      <c r="H34" s="17"/>
    </row>
    <row r="35" spans="2:8" ht="15" customHeight="1" thickTop="1" thickBot="1" x14ac:dyDescent="0.3">
      <c r="B35" s="802" t="s">
        <v>23</v>
      </c>
      <c r="C35" s="802"/>
      <c r="D35" s="73">
        <v>11619</v>
      </c>
      <c r="E35" s="74">
        <v>9748</v>
      </c>
      <c r="F35" s="73">
        <v>11406</v>
      </c>
      <c r="G35" s="74">
        <v>9464</v>
      </c>
      <c r="H35" s="17"/>
    </row>
    <row r="36" spans="2:8" ht="16.5" customHeight="1" thickTop="1" x14ac:dyDescent="0.25">
      <c r="B36" s="811"/>
      <c r="C36" s="811"/>
      <c r="D36" s="23"/>
      <c r="E36" s="22"/>
      <c r="F36" s="23"/>
      <c r="G36" s="22"/>
      <c r="H36" s="14"/>
    </row>
    <row r="37" spans="2:8" ht="15.75" customHeight="1" x14ac:dyDescent="0.25">
      <c r="B37" s="784" t="s">
        <v>24</v>
      </c>
      <c r="C37" s="784"/>
      <c r="D37" s="320"/>
      <c r="E37" s="319"/>
      <c r="F37" s="320"/>
      <c r="G37" s="319"/>
    </row>
    <row r="38" spans="2:8" ht="15.75" customHeight="1" x14ac:dyDescent="0.25">
      <c r="B38" s="785" t="s">
        <v>3</v>
      </c>
      <c r="C38" s="785"/>
      <c r="D38" s="318">
        <v>1113</v>
      </c>
      <c r="E38" s="317">
        <v>3082</v>
      </c>
      <c r="F38" s="318">
        <v>1113</v>
      </c>
      <c r="G38" s="317">
        <v>3082</v>
      </c>
    </row>
    <row r="39" spans="2:8" ht="15.75" customHeight="1" x14ac:dyDescent="0.25">
      <c r="B39" s="786" t="s">
        <v>25</v>
      </c>
      <c r="C39" s="786"/>
      <c r="D39" s="316">
        <v>1367</v>
      </c>
      <c r="E39" s="315">
        <v>107</v>
      </c>
      <c r="F39" s="316">
        <v>0</v>
      </c>
      <c r="G39" s="315">
        <v>0</v>
      </c>
    </row>
    <row r="40" spans="2:8" ht="24" customHeight="1" x14ac:dyDescent="0.25">
      <c r="B40" s="786" t="s">
        <v>349</v>
      </c>
      <c r="C40" s="786"/>
      <c r="D40" s="321">
        <v>50</v>
      </c>
      <c r="E40" s="319">
        <v>16</v>
      </c>
      <c r="F40" s="321">
        <v>0</v>
      </c>
      <c r="G40" s="319">
        <v>0</v>
      </c>
    </row>
    <row r="41" spans="2:8" ht="15.75" customHeight="1" x14ac:dyDescent="0.25">
      <c r="B41" s="787" t="s">
        <v>350</v>
      </c>
      <c r="C41" s="788"/>
      <c r="D41" s="11">
        <v>50</v>
      </c>
      <c r="E41" s="12">
        <v>16</v>
      </c>
      <c r="F41" s="11">
        <v>0</v>
      </c>
      <c r="G41" s="12">
        <v>0</v>
      </c>
    </row>
    <row r="42" spans="2:8" ht="21.75" customHeight="1" x14ac:dyDescent="0.25">
      <c r="B42" s="789" t="s">
        <v>26</v>
      </c>
      <c r="C42" s="789"/>
      <c r="D42" s="101">
        <v>0</v>
      </c>
      <c r="E42" s="44">
        <v>165</v>
      </c>
      <c r="F42" s="101">
        <v>0</v>
      </c>
      <c r="G42" s="44">
        <v>165</v>
      </c>
    </row>
    <row r="43" spans="2:8" ht="15.75" customHeight="1" thickBot="1" x14ac:dyDescent="0.3">
      <c r="B43" s="783" t="s">
        <v>427</v>
      </c>
      <c r="C43" s="783"/>
      <c r="D43" s="435">
        <v>2530</v>
      </c>
      <c r="E43" s="436">
        <f>SUM(E38:E40)+E42</f>
        <v>3370</v>
      </c>
      <c r="F43" s="435">
        <v>1113</v>
      </c>
      <c r="G43" s="436">
        <f>SUM(G38:G40)+G42</f>
        <v>3247</v>
      </c>
    </row>
    <row r="44" spans="2:8" ht="16.5" customHeight="1" thickTop="1" x14ac:dyDescent="0.25">
      <c r="B44" s="437"/>
      <c r="C44" s="438"/>
      <c r="D44" s="439"/>
      <c r="E44" s="13"/>
      <c r="F44" s="439"/>
      <c r="G44" s="13"/>
    </row>
    <row r="45" spans="2:8" ht="15" customHeight="1" x14ac:dyDescent="0.25">
      <c r="B45" s="798" t="s">
        <v>428</v>
      </c>
      <c r="C45" s="798"/>
      <c r="D45" s="323"/>
      <c r="E45" s="322"/>
      <c r="F45" s="323"/>
      <c r="G45" s="322"/>
    </row>
    <row r="46" spans="2:8" ht="16.5" customHeight="1" x14ac:dyDescent="0.25">
      <c r="B46" s="801" t="s">
        <v>567</v>
      </c>
      <c r="C46" s="801"/>
      <c r="D46" s="440">
        <v>-242</v>
      </c>
      <c r="E46" s="322">
        <v>0</v>
      </c>
      <c r="F46" s="440">
        <v>-242</v>
      </c>
      <c r="G46" s="322">
        <v>0</v>
      </c>
    </row>
    <row r="47" spans="2:8" ht="16.5" customHeight="1" thickBot="1" x14ac:dyDescent="0.3">
      <c r="B47" s="783" t="s">
        <v>429</v>
      </c>
      <c r="C47" s="783"/>
      <c r="D47" s="441">
        <v>-242</v>
      </c>
      <c r="E47" s="442">
        <v>0</v>
      </c>
      <c r="F47" s="441">
        <v>-242</v>
      </c>
      <c r="G47" s="442">
        <v>0</v>
      </c>
    </row>
    <row r="48" spans="2:8" ht="16.5" customHeight="1" thickTop="1" thickBot="1" x14ac:dyDescent="0.3">
      <c r="B48" s="803" t="s">
        <v>27</v>
      </c>
      <c r="C48" s="803"/>
      <c r="D48" s="73">
        <v>2288</v>
      </c>
      <c r="E48" s="74">
        <v>3370</v>
      </c>
      <c r="F48" s="73">
        <v>871</v>
      </c>
      <c r="G48" s="74">
        <v>3247</v>
      </c>
    </row>
    <row r="49" spans="2:8" ht="16.5" customHeight="1" thickTop="1" thickBot="1" x14ac:dyDescent="0.3">
      <c r="B49" s="803" t="s">
        <v>28</v>
      </c>
      <c r="C49" s="803"/>
      <c r="D49" s="39">
        <v>13907</v>
      </c>
      <c r="E49" s="40">
        <v>13118</v>
      </c>
      <c r="F49" s="39">
        <v>12277</v>
      </c>
      <c r="G49" s="40">
        <v>12711</v>
      </c>
    </row>
    <row r="50" spans="2:8" ht="16.5" customHeight="1" thickTop="1" thickBot="1" x14ac:dyDescent="0.3">
      <c r="B50" s="803" t="s">
        <v>29</v>
      </c>
      <c r="C50" s="803"/>
      <c r="D50" s="39">
        <v>62091</v>
      </c>
      <c r="E50" s="40">
        <v>61696</v>
      </c>
      <c r="F50" s="39">
        <v>62091</v>
      </c>
      <c r="G50" s="40">
        <v>61696</v>
      </c>
    </row>
    <row r="51" spans="2:8" ht="16.5" thickTop="1" x14ac:dyDescent="0.25">
      <c r="B51" s="314"/>
      <c r="C51" s="314"/>
      <c r="D51" s="6"/>
      <c r="E51" s="7"/>
      <c r="F51" s="6"/>
      <c r="G51" s="7"/>
    </row>
    <row r="52" spans="2:8" x14ac:dyDescent="0.25">
      <c r="B52" s="795" t="s">
        <v>30</v>
      </c>
      <c r="C52" s="795"/>
      <c r="D52" s="313"/>
      <c r="E52" s="311"/>
      <c r="F52" s="313"/>
      <c r="G52" s="311"/>
      <c r="H52" s="8"/>
    </row>
    <row r="53" spans="2:8" ht="15.75" customHeight="1" x14ac:dyDescent="0.25">
      <c r="B53" s="795" t="s">
        <v>31</v>
      </c>
      <c r="C53" s="795"/>
      <c r="D53" s="312">
        <v>0.14019999999999999</v>
      </c>
      <c r="E53" s="311">
        <v>0.12909999999999999</v>
      </c>
      <c r="F53" s="312">
        <v>0.14019999999999999</v>
      </c>
      <c r="G53" s="311">
        <v>0.129</v>
      </c>
    </row>
    <row r="54" spans="2:8" ht="16.5" customHeight="1" x14ac:dyDescent="0.25">
      <c r="B54" s="795" t="s">
        <v>32</v>
      </c>
      <c r="C54" s="795"/>
      <c r="D54" s="312">
        <v>0.18712611878109575</v>
      </c>
      <c r="E54" s="311">
        <v>0.15800903942602065</v>
      </c>
      <c r="F54" s="312">
        <v>0.18369081310382954</v>
      </c>
      <c r="G54" s="311">
        <v>0.153</v>
      </c>
      <c r="H54" s="8"/>
    </row>
    <row r="55" spans="2:8" ht="16.5" customHeight="1" x14ac:dyDescent="0.25">
      <c r="B55" s="796" t="s">
        <v>33</v>
      </c>
      <c r="C55" s="796"/>
      <c r="D55" s="310">
        <v>0.224</v>
      </c>
      <c r="E55" s="309">
        <v>0.21260000000000001</v>
      </c>
      <c r="F55" s="310">
        <v>0.19769999999999999</v>
      </c>
      <c r="G55" s="309">
        <v>0.20599999999999999</v>
      </c>
      <c r="H55" s="8"/>
    </row>
    <row r="56" spans="2:8" ht="36.75" customHeight="1" x14ac:dyDescent="0.25">
      <c r="B56" s="799" t="s">
        <v>34</v>
      </c>
      <c r="C56" s="799"/>
      <c r="D56" s="24">
        <v>3.4790000000000001E-2</v>
      </c>
      <c r="E56" s="25">
        <v>2.8053999999999999E-2</v>
      </c>
      <c r="F56" s="24">
        <v>3.4790000000000001E-2</v>
      </c>
      <c r="G56" s="25">
        <v>2.8053999999999999E-2</v>
      </c>
    </row>
    <row r="57" spans="2:8" ht="16.5" customHeight="1" x14ac:dyDescent="0.25">
      <c r="B57" s="793" t="s">
        <v>559</v>
      </c>
      <c r="C57" s="794"/>
      <c r="D57" s="308">
        <v>2.5000000000000001E-2</v>
      </c>
      <c r="E57" s="307">
        <v>1.8749999999999999E-2</v>
      </c>
      <c r="F57" s="308">
        <v>2.5000000000000001E-2</v>
      </c>
      <c r="G57" s="307">
        <v>1.8749999999999999E-2</v>
      </c>
    </row>
    <row r="58" spans="2:8" ht="15.75" customHeight="1" x14ac:dyDescent="0.25">
      <c r="B58" s="793" t="s">
        <v>35</v>
      </c>
      <c r="C58" s="794"/>
      <c r="D58" s="306">
        <v>9.7900000000000001E-3</v>
      </c>
      <c r="E58" s="305">
        <v>9.3039999999999998E-3</v>
      </c>
      <c r="F58" s="306">
        <v>9.7900000000000001E-3</v>
      </c>
      <c r="G58" s="305">
        <v>9.3039999999999998E-3</v>
      </c>
    </row>
    <row r="59" spans="2:8" ht="16.5" customHeight="1" x14ac:dyDescent="0.25">
      <c r="B59" s="790" t="s">
        <v>561</v>
      </c>
      <c r="C59" s="790"/>
      <c r="D59" s="42">
        <v>9.5200000000000007E-2</v>
      </c>
      <c r="E59" s="43">
        <v>8.4099999999999994E-2</v>
      </c>
      <c r="F59" s="42">
        <v>9.5200000000000007E-2</v>
      </c>
      <c r="G59" s="43">
        <v>8.4000000000000005E-2</v>
      </c>
    </row>
    <row r="60" spans="2:8" x14ac:dyDescent="0.25">
      <c r="B60" s="812"/>
      <c r="C60" s="812"/>
      <c r="D60" s="21"/>
      <c r="E60" s="7"/>
      <c r="F60" s="21"/>
      <c r="G60" s="7"/>
    </row>
    <row r="61" spans="2:8" ht="16.5" customHeight="1" x14ac:dyDescent="0.25">
      <c r="B61" s="797" t="s">
        <v>275</v>
      </c>
      <c r="C61" s="797"/>
      <c r="D61" s="304"/>
      <c r="E61" s="302"/>
      <c r="F61" s="304"/>
      <c r="G61" s="302"/>
    </row>
    <row r="62" spans="2:8" ht="33" customHeight="1" x14ac:dyDescent="0.25">
      <c r="B62" s="786" t="s">
        <v>36</v>
      </c>
      <c r="C62" s="786"/>
      <c r="D62" s="303">
        <v>0</v>
      </c>
      <c r="E62" s="302">
        <v>0</v>
      </c>
      <c r="F62" s="303">
        <v>0</v>
      </c>
      <c r="G62" s="302">
        <v>0</v>
      </c>
    </row>
    <row r="63" spans="2:8" ht="23.25" customHeight="1" x14ac:dyDescent="0.25">
      <c r="B63" s="786" t="s">
        <v>37</v>
      </c>
      <c r="C63" s="786"/>
      <c r="D63" s="303">
        <v>0</v>
      </c>
      <c r="E63" s="302">
        <v>0</v>
      </c>
      <c r="F63" s="303">
        <v>0</v>
      </c>
      <c r="G63" s="302">
        <v>0</v>
      </c>
    </row>
    <row r="64" spans="2:8" ht="28.5" customHeight="1" x14ac:dyDescent="0.25">
      <c r="B64" s="790" t="s">
        <v>38</v>
      </c>
      <c r="C64" s="790"/>
      <c r="D64" s="170">
        <v>165</v>
      </c>
      <c r="E64" s="171">
        <v>196</v>
      </c>
      <c r="F64" s="170">
        <v>165</v>
      </c>
      <c r="G64" s="171">
        <v>196</v>
      </c>
    </row>
    <row r="65" spans="2:8" x14ac:dyDescent="0.25">
      <c r="B65" s="791"/>
      <c r="C65" s="791"/>
      <c r="D65" s="10"/>
      <c r="E65" s="7"/>
      <c r="F65" s="10"/>
      <c r="G65" s="7"/>
    </row>
    <row r="66" spans="2:8" ht="15.75" customHeight="1" x14ac:dyDescent="0.25">
      <c r="B66" s="792" t="s">
        <v>39</v>
      </c>
      <c r="C66" s="792"/>
      <c r="D66" s="10"/>
      <c r="E66" s="7"/>
      <c r="F66" s="10"/>
      <c r="G66" s="7"/>
    </row>
    <row r="67" spans="2:8" ht="15.75" customHeight="1" x14ac:dyDescent="0.25">
      <c r="B67" s="786" t="s">
        <v>40</v>
      </c>
      <c r="C67" s="786"/>
      <c r="D67" s="303">
        <v>0</v>
      </c>
      <c r="E67" s="302">
        <v>165</v>
      </c>
      <c r="F67" s="303">
        <v>0</v>
      </c>
      <c r="G67" s="302">
        <v>165</v>
      </c>
    </row>
    <row r="68" spans="2:8" ht="15.75" customHeight="1" x14ac:dyDescent="0.25">
      <c r="B68" s="790" t="s">
        <v>41</v>
      </c>
      <c r="C68" s="790"/>
      <c r="D68" s="170">
        <v>267</v>
      </c>
      <c r="E68" s="171">
        <v>253</v>
      </c>
      <c r="F68" s="170">
        <v>267</v>
      </c>
      <c r="G68" s="171">
        <v>253</v>
      </c>
      <c r="H68" s="8"/>
    </row>
    <row r="69" spans="2:8" ht="16.5" customHeight="1" x14ac:dyDescent="0.25">
      <c r="B69" s="791"/>
      <c r="C69" s="791"/>
      <c r="D69" s="10"/>
      <c r="E69" s="7"/>
      <c r="F69" s="10"/>
      <c r="G69" s="7"/>
      <c r="H69" s="8"/>
    </row>
    <row r="70" spans="2:8" ht="16.5" customHeight="1" x14ac:dyDescent="0.25">
      <c r="B70" s="792" t="s">
        <v>42</v>
      </c>
      <c r="C70" s="792"/>
      <c r="D70" s="10"/>
      <c r="E70" s="7"/>
      <c r="F70" s="10"/>
      <c r="G70" s="7"/>
      <c r="H70" s="8"/>
    </row>
    <row r="71" spans="2:8" ht="16.5" customHeight="1" x14ac:dyDescent="0.25">
      <c r="B71" s="816" t="s">
        <v>43</v>
      </c>
      <c r="C71" s="816"/>
      <c r="D71" s="443">
        <v>213</v>
      </c>
      <c r="E71" s="444">
        <v>284</v>
      </c>
      <c r="F71" s="445">
        <v>0</v>
      </c>
      <c r="G71" s="446">
        <v>0</v>
      </c>
      <c r="H71" s="8"/>
    </row>
    <row r="72" spans="2:8" ht="16.5" customHeight="1" x14ac:dyDescent="0.25">
      <c r="B72" s="818" t="s">
        <v>351</v>
      </c>
      <c r="C72" s="818"/>
      <c r="D72" s="725">
        <v>108.15978800000001</v>
      </c>
      <c r="E72" s="726">
        <v>34.751815999999998</v>
      </c>
      <c r="F72" s="447">
        <v>0</v>
      </c>
      <c r="G72" s="448">
        <v>0</v>
      </c>
      <c r="H72" s="8"/>
    </row>
    <row r="73" spans="2:8" ht="15.75" customHeight="1" x14ac:dyDescent="0.25">
      <c r="B73" s="817" t="s">
        <v>44</v>
      </c>
      <c r="C73" s="817"/>
      <c r="D73" s="449">
        <v>2784</v>
      </c>
      <c r="E73" s="450">
        <v>2744</v>
      </c>
      <c r="F73" s="451">
        <v>0</v>
      </c>
      <c r="G73" s="452">
        <v>0</v>
      </c>
      <c r="H73" s="8"/>
    </row>
    <row r="74" spans="2:8" ht="16.5" customHeight="1" x14ac:dyDescent="0.25">
      <c r="B74" s="9"/>
      <c r="C74" s="5"/>
      <c r="D74" s="300"/>
      <c r="E74" s="301"/>
      <c r="F74" s="300"/>
      <c r="G74" s="7"/>
      <c r="H74" s="8"/>
    </row>
    <row r="75" spans="2:8" ht="15.75" customHeight="1" x14ac:dyDescent="0.25">
      <c r="B75" s="813" t="s">
        <v>560</v>
      </c>
      <c r="C75" s="813"/>
      <c r="D75" s="813"/>
      <c r="E75" s="813"/>
      <c r="F75" s="813"/>
      <c r="G75" s="299"/>
      <c r="H75" s="8"/>
    </row>
    <row r="76" spans="2:8" x14ac:dyDescent="0.25">
      <c r="B76" s="813"/>
      <c r="C76" s="813"/>
      <c r="D76" s="813"/>
      <c r="E76" s="813"/>
      <c r="F76" s="813"/>
      <c r="G76" s="299"/>
    </row>
    <row r="77" spans="2:8" x14ac:dyDescent="0.25">
      <c r="B77" s="298"/>
      <c r="C77" s="298"/>
      <c r="D77" s="298"/>
      <c r="E77" s="298"/>
      <c r="F77" s="298"/>
      <c r="G77" s="298"/>
    </row>
    <row r="79" spans="2:8" ht="15.75" customHeight="1" x14ac:dyDescent="0.25">
      <c r="B79" s="34" t="s">
        <v>269</v>
      </c>
      <c r="G79" s="34"/>
    </row>
    <row r="80" spans="2:8" ht="21.95" customHeight="1" x14ac:dyDescent="0.25">
      <c r="B80" s="34" t="s">
        <v>121</v>
      </c>
      <c r="C80" s="1"/>
      <c r="D80" s="2"/>
      <c r="E80" s="2"/>
      <c r="F80" s="2"/>
      <c r="G80" s="34"/>
    </row>
    <row r="81" spans="2:13" s="128" customFormat="1" ht="34.5" customHeight="1" x14ac:dyDescent="0.25">
      <c r="B81" s="814" t="s">
        <v>568</v>
      </c>
      <c r="C81" s="815"/>
      <c r="D81" s="815"/>
      <c r="E81" s="815"/>
      <c r="F81" s="815"/>
      <c r="G81" s="815"/>
      <c r="H81" s="815"/>
      <c r="I81" s="815"/>
      <c r="J81" s="815"/>
      <c r="K81" s="815"/>
      <c r="L81" s="815"/>
    </row>
    <row r="82" spans="2:13" s="128" customFormat="1" ht="14.25" customHeight="1" x14ac:dyDescent="0.2">
      <c r="B82" s="272"/>
      <c r="C82" s="1"/>
      <c r="D82" s="273"/>
      <c r="E82" s="273"/>
      <c r="F82" s="273"/>
      <c r="G82" s="205"/>
      <c r="H82" s="274"/>
      <c r="I82" s="274"/>
      <c r="J82" s="274"/>
      <c r="K82" s="274"/>
      <c r="L82" s="274"/>
    </row>
    <row r="83" spans="2:13" ht="21.95" customHeight="1" x14ac:dyDescent="0.25">
      <c r="B83" s="34" t="s">
        <v>512</v>
      </c>
      <c r="C83" s="1"/>
      <c r="D83" s="2"/>
      <c r="E83" s="2"/>
      <c r="F83" s="2"/>
      <c r="G83" s="2"/>
    </row>
    <row r="84" spans="2:13" x14ac:dyDescent="0.25">
      <c r="B84" s="61"/>
      <c r="C84" s="61"/>
      <c r="D84" s="61"/>
      <c r="E84" s="782" t="s">
        <v>101</v>
      </c>
      <c r="F84" s="782"/>
      <c r="G84" s="782"/>
      <c r="H84" s="782"/>
      <c r="I84" s="782"/>
      <c r="J84" s="782"/>
      <c r="K84" s="782"/>
      <c r="L84" s="782"/>
      <c r="M84" s="782"/>
    </row>
    <row r="85" spans="2:13" ht="75.75" customHeight="1" x14ac:dyDescent="0.25">
      <c r="B85" s="81" t="s">
        <v>102</v>
      </c>
      <c r="C85" s="81" t="s">
        <v>103</v>
      </c>
      <c r="D85" s="79" t="s">
        <v>104</v>
      </c>
      <c r="E85" s="79" t="s">
        <v>543</v>
      </c>
      <c r="F85" s="79" t="s">
        <v>105</v>
      </c>
      <c r="G85" s="79" t="s">
        <v>555</v>
      </c>
      <c r="H85" s="79" t="s">
        <v>554</v>
      </c>
      <c r="I85" s="79" t="s">
        <v>566</v>
      </c>
      <c r="J85" s="79" t="s">
        <v>365</v>
      </c>
      <c r="K85" s="79" t="s">
        <v>106</v>
      </c>
      <c r="L85" s="79" t="s">
        <v>352</v>
      </c>
      <c r="M85" s="79" t="s">
        <v>557</v>
      </c>
    </row>
    <row r="86" spans="2:13" ht="16.5" thickBot="1" x14ac:dyDescent="0.3">
      <c r="B86" s="704"/>
      <c r="C86" s="705" t="s">
        <v>107</v>
      </c>
      <c r="D86" s="57"/>
      <c r="E86" s="57"/>
      <c r="F86" s="57"/>
      <c r="G86" s="57"/>
      <c r="H86" s="57"/>
      <c r="I86" s="57"/>
      <c r="J86" s="57"/>
      <c r="K86" s="57"/>
      <c r="L86" s="57"/>
      <c r="M86" s="57"/>
    </row>
    <row r="87" spans="2:13" ht="16.5" thickBot="1" x14ac:dyDescent="0.3">
      <c r="B87" s="706"/>
      <c r="C87" s="706" t="s">
        <v>3</v>
      </c>
      <c r="D87" s="707">
        <v>5847</v>
      </c>
      <c r="E87" s="707">
        <v>0</v>
      </c>
      <c r="F87" s="707">
        <v>0</v>
      </c>
      <c r="G87" s="707">
        <v>0</v>
      </c>
      <c r="H87" s="707">
        <v>0</v>
      </c>
      <c r="I87" s="707">
        <v>0</v>
      </c>
      <c r="J87" s="707">
        <v>5847</v>
      </c>
      <c r="K87" s="707">
        <v>0</v>
      </c>
      <c r="L87" s="707">
        <v>0</v>
      </c>
      <c r="M87" s="707">
        <v>5847</v>
      </c>
    </row>
    <row r="88" spans="2:13" ht="16.5" thickBot="1" x14ac:dyDescent="0.3">
      <c r="B88" s="706" t="s">
        <v>108</v>
      </c>
      <c r="C88" s="708" t="s">
        <v>4</v>
      </c>
      <c r="D88" s="707">
        <v>5847</v>
      </c>
      <c r="E88" s="707">
        <v>0</v>
      </c>
      <c r="F88" s="707">
        <v>0</v>
      </c>
      <c r="G88" s="707">
        <v>0</v>
      </c>
      <c r="H88" s="707">
        <v>0</v>
      </c>
      <c r="I88" s="707">
        <v>0</v>
      </c>
      <c r="J88" s="707">
        <v>5847</v>
      </c>
      <c r="K88" s="707">
        <v>0</v>
      </c>
      <c r="L88" s="707">
        <v>0</v>
      </c>
      <c r="M88" s="707">
        <v>5847</v>
      </c>
    </row>
    <row r="89" spans="2:13" ht="16.5" thickBot="1" x14ac:dyDescent="0.3">
      <c r="B89" s="706" t="s">
        <v>109</v>
      </c>
      <c r="C89" s="706" t="s">
        <v>5</v>
      </c>
      <c r="D89" s="707">
        <v>2516</v>
      </c>
      <c r="E89" s="707">
        <v>0</v>
      </c>
      <c r="F89" s="707">
        <v>0</v>
      </c>
      <c r="G89" s="707">
        <v>0</v>
      </c>
      <c r="H89" s="707">
        <v>0</v>
      </c>
      <c r="I89" s="707">
        <v>247</v>
      </c>
      <c r="J89" s="707">
        <v>2763</v>
      </c>
      <c r="K89" s="707">
        <v>2</v>
      </c>
      <c r="L89" s="707">
        <v>-263.76656881394041</v>
      </c>
      <c r="M89" s="707">
        <v>2499.2334311860595</v>
      </c>
    </row>
    <row r="90" spans="2:13" ht="16.5" thickBot="1" x14ac:dyDescent="0.3">
      <c r="B90" s="706" t="s">
        <v>110</v>
      </c>
      <c r="C90" s="706" t="s">
        <v>6</v>
      </c>
      <c r="D90" s="707">
        <v>2019</v>
      </c>
      <c r="E90" s="707">
        <v>0</v>
      </c>
      <c r="F90" s="707">
        <v>0</v>
      </c>
      <c r="G90" s="707">
        <v>0</v>
      </c>
      <c r="H90" s="707">
        <v>0</v>
      </c>
      <c r="I90" s="707">
        <v>17</v>
      </c>
      <c r="J90" s="707">
        <v>2036</v>
      </c>
      <c r="K90" s="707" t="s">
        <v>45</v>
      </c>
      <c r="L90" s="707">
        <v>0</v>
      </c>
      <c r="M90" s="707">
        <v>2036</v>
      </c>
    </row>
    <row r="91" spans="2:13" ht="16.5" thickBot="1" x14ac:dyDescent="0.3">
      <c r="B91" s="706"/>
      <c r="C91" s="706"/>
      <c r="D91" s="707"/>
      <c r="E91" s="707"/>
      <c r="F91" s="707"/>
      <c r="G91" s="707"/>
      <c r="H91" s="707"/>
      <c r="I91" s="707"/>
      <c r="J91" s="707"/>
      <c r="K91" s="707"/>
      <c r="L91" s="707"/>
      <c r="M91" s="707"/>
    </row>
    <row r="92" spans="2:13" ht="16.5" thickBot="1" x14ac:dyDescent="0.3">
      <c r="B92" s="706"/>
      <c r="C92" s="709" t="s">
        <v>9</v>
      </c>
      <c r="D92" s="707"/>
      <c r="E92" s="707"/>
      <c r="F92" s="707"/>
      <c r="G92" s="707"/>
      <c r="H92" s="707"/>
      <c r="I92" s="707"/>
      <c r="J92" s="707"/>
      <c r="K92" s="707"/>
      <c r="L92" s="707"/>
      <c r="M92" s="707"/>
    </row>
    <row r="93" spans="2:13" ht="16.5" thickBot="1" x14ac:dyDescent="0.3">
      <c r="B93" s="706"/>
      <c r="C93" s="706" t="s">
        <v>10</v>
      </c>
      <c r="D93" s="707">
        <v>0</v>
      </c>
      <c r="E93" s="707">
        <v>0</v>
      </c>
      <c r="F93" s="707">
        <v>0</v>
      </c>
      <c r="G93" s="707">
        <v>0</v>
      </c>
      <c r="H93" s="707">
        <v>0</v>
      </c>
      <c r="I93" s="707">
        <v>-92</v>
      </c>
      <c r="J93" s="707">
        <v>-92</v>
      </c>
      <c r="K93" s="707">
        <v>3</v>
      </c>
      <c r="L93" s="707">
        <v>0</v>
      </c>
      <c r="M93" s="707">
        <v>-92</v>
      </c>
    </row>
    <row r="94" spans="2:13" ht="16.5" thickBot="1" x14ac:dyDescent="0.3">
      <c r="B94" s="706" t="s">
        <v>111</v>
      </c>
      <c r="C94" s="706" t="s">
        <v>11</v>
      </c>
      <c r="D94" s="707">
        <v>-463</v>
      </c>
      <c r="E94" s="707">
        <v>2</v>
      </c>
      <c r="F94" s="707">
        <v>0</v>
      </c>
      <c r="G94" s="707">
        <v>0</v>
      </c>
      <c r="H94" s="707">
        <v>0</v>
      </c>
      <c r="I94" s="707">
        <v>0</v>
      </c>
      <c r="J94" s="707">
        <v>-461</v>
      </c>
      <c r="K94" s="707">
        <v>4</v>
      </c>
      <c r="L94" s="707">
        <v>0</v>
      </c>
      <c r="M94" s="707">
        <v>-461</v>
      </c>
    </row>
    <row r="95" spans="2:13" ht="24.75" thickBot="1" x14ac:dyDescent="0.3">
      <c r="B95" s="706" t="s">
        <v>112</v>
      </c>
      <c r="C95" s="706" t="s">
        <v>113</v>
      </c>
      <c r="D95" s="707">
        <v>-1652</v>
      </c>
      <c r="E95" s="707">
        <v>-14</v>
      </c>
      <c r="F95" s="707">
        <v>165</v>
      </c>
      <c r="G95" s="707">
        <v>0</v>
      </c>
      <c r="H95" s="707">
        <v>0</v>
      </c>
      <c r="I95" s="707">
        <v>111</v>
      </c>
      <c r="J95" s="707">
        <v>-1390</v>
      </c>
      <c r="K95" s="707">
        <v>5</v>
      </c>
      <c r="L95" s="707">
        <v>-0.66467204232526456</v>
      </c>
      <c r="M95" s="707">
        <v>-1391.4646720423252</v>
      </c>
    </row>
    <row r="96" spans="2:13" ht="16.5" thickBot="1" x14ac:dyDescent="0.3">
      <c r="B96" s="706"/>
      <c r="C96" s="706" t="s">
        <v>13</v>
      </c>
      <c r="D96" s="707">
        <v>0</v>
      </c>
      <c r="E96" s="707">
        <v>0</v>
      </c>
      <c r="F96" s="707">
        <v>0</v>
      </c>
      <c r="G96" s="707">
        <v>0</v>
      </c>
      <c r="H96" s="707">
        <v>0</v>
      </c>
      <c r="I96" s="707">
        <v>41</v>
      </c>
      <c r="J96" s="707">
        <v>41</v>
      </c>
      <c r="K96" s="707">
        <v>6</v>
      </c>
      <c r="L96" s="707">
        <v>0</v>
      </c>
      <c r="M96" s="707">
        <v>41</v>
      </c>
    </row>
    <row r="97" spans="2:13" ht="16.5" thickBot="1" x14ac:dyDescent="0.3">
      <c r="B97" s="706"/>
      <c r="C97" s="706" t="s">
        <v>14</v>
      </c>
      <c r="D97" s="707">
        <v>0</v>
      </c>
      <c r="E97" s="707">
        <v>0</v>
      </c>
      <c r="F97" s="707">
        <v>0</v>
      </c>
      <c r="G97" s="707">
        <v>0</v>
      </c>
      <c r="H97" s="707">
        <v>0</v>
      </c>
      <c r="I97" s="707">
        <v>0</v>
      </c>
      <c r="J97" s="707">
        <v>0</v>
      </c>
      <c r="K97" s="707">
        <v>7</v>
      </c>
      <c r="L97" s="707">
        <v>0</v>
      </c>
      <c r="M97" s="707">
        <v>0</v>
      </c>
    </row>
    <row r="98" spans="2:13" ht="16.5" thickBot="1" x14ac:dyDescent="0.3">
      <c r="B98" s="706"/>
      <c r="C98" s="706" t="s">
        <v>15</v>
      </c>
      <c r="D98" s="707">
        <v>0</v>
      </c>
      <c r="E98" s="707">
        <v>0</v>
      </c>
      <c r="F98" s="707">
        <v>0</v>
      </c>
      <c r="G98" s="707">
        <v>0</v>
      </c>
      <c r="H98" s="707">
        <v>0</v>
      </c>
      <c r="I98" s="707">
        <v>-1</v>
      </c>
      <c r="J98" s="707">
        <v>-1</v>
      </c>
      <c r="K98" s="707">
        <v>8</v>
      </c>
      <c r="L98" s="707">
        <v>0</v>
      </c>
      <c r="M98" s="707">
        <v>-1</v>
      </c>
    </row>
    <row r="99" spans="2:13" ht="16.5" thickBot="1" x14ac:dyDescent="0.3">
      <c r="B99" s="706"/>
      <c r="C99" s="706" t="s">
        <v>542</v>
      </c>
      <c r="D99" s="707">
        <v>-46</v>
      </c>
      <c r="E99" s="707">
        <v>9.1999999999999957</v>
      </c>
      <c r="F99" s="707">
        <v>0</v>
      </c>
      <c r="G99" s="707">
        <v>0</v>
      </c>
      <c r="H99" s="707">
        <v>0</v>
      </c>
      <c r="I99" s="707" t="s">
        <v>45</v>
      </c>
      <c r="J99" s="707">
        <v>-36.800000000000004</v>
      </c>
      <c r="K99" s="707">
        <v>0</v>
      </c>
      <c r="L99" s="707">
        <v>0</v>
      </c>
      <c r="M99" s="707">
        <v>-36.800000000000004</v>
      </c>
    </row>
    <row r="100" spans="2:13" ht="16.5" thickBot="1" x14ac:dyDescent="0.3">
      <c r="B100" s="337"/>
      <c r="C100" s="82" t="s">
        <v>114</v>
      </c>
      <c r="D100" s="710">
        <v>8221</v>
      </c>
      <c r="E100" s="710">
        <v>-2.8000000000000043</v>
      </c>
      <c r="F100" s="710">
        <v>165</v>
      </c>
      <c r="G100" s="710">
        <v>0</v>
      </c>
      <c r="H100" s="710">
        <v>0</v>
      </c>
      <c r="I100" s="710">
        <v>323</v>
      </c>
      <c r="J100" s="710">
        <v>8706</v>
      </c>
      <c r="K100" s="710">
        <v>0</v>
      </c>
      <c r="L100" s="710">
        <v>-265</v>
      </c>
      <c r="M100" s="710">
        <v>8440.968759143736</v>
      </c>
    </row>
    <row r="101" spans="2:13" ht="17.25" thickTop="1" thickBot="1" x14ac:dyDescent="0.3">
      <c r="B101" s="704"/>
      <c r="C101" s="704"/>
      <c r="D101" s="711"/>
      <c r="E101" s="711"/>
      <c r="F101" s="711"/>
      <c r="G101" s="711"/>
      <c r="H101" s="711"/>
      <c r="I101" s="711"/>
      <c r="J101" s="711"/>
      <c r="K101" s="711"/>
      <c r="L101" s="711"/>
      <c r="M101" s="711"/>
    </row>
    <row r="102" spans="2:13" ht="16.5" thickBot="1" x14ac:dyDescent="0.3">
      <c r="B102" s="706"/>
      <c r="C102" s="712" t="s">
        <v>115</v>
      </c>
      <c r="D102" s="707"/>
      <c r="E102" s="707"/>
      <c r="F102" s="707"/>
      <c r="G102" s="707"/>
      <c r="H102" s="707"/>
      <c r="I102" s="707"/>
      <c r="J102" s="707"/>
      <c r="K102" s="707"/>
      <c r="L102" s="707"/>
      <c r="M102" s="707"/>
    </row>
    <row r="103" spans="2:13" ht="16.5" thickBot="1" x14ac:dyDescent="0.3">
      <c r="B103" s="713" t="s">
        <v>116</v>
      </c>
      <c r="C103" s="714" t="s">
        <v>117</v>
      </c>
      <c r="D103" s="707">
        <v>2700</v>
      </c>
      <c r="E103" s="707">
        <v>0</v>
      </c>
      <c r="F103" s="707">
        <v>0</v>
      </c>
      <c r="G103" s="707">
        <v>0</v>
      </c>
      <c r="H103" s="707">
        <v>0</v>
      </c>
      <c r="I103" s="707">
        <v>0</v>
      </c>
      <c r="J103" s="707">
        <v>2700</v>
      </c>
      <c r="K103" s="707">
        <v>0</v>
      </c>
      <c r="L103" s="707">
        <v>0</v>
      </c>
      <c r="M103" s="707">
        <v>2700</v>
      </c>
    </row>
    <row r="104" spans="2:13" ht="24.75" thickBot="1" x14ac:dyDescent="0.3">
      <c r="B104" s="706" t="s">
        <v>118</v>
      </c>
      <c r="C104" s="706" t="s">
        <v>19</v>
      </c>
      <c r="D104" s="707">
        <v>172</v>
      </c>
      <c r="E104" s="707">
        <v>0</v>
      </c>
      <c r="F104" s="707">
        <v>0</v>
      </c>
      <c r="G104" s="707">
        <v>0</v>
      </c>
      <c r="H104" s="707">
        <v>-58</v>
      </c>
      <c r="I104" s="707">
        <v>0</v>
      </c>
      <c r="J104" s="707">
        <v>114</v>
      </c>
      <c r="K104" s="707">
        <v>9</v>
      </c>
      <c r="L104" s="707">
        <v>0</v>
      </c>
      <c r="M104" s="707">
        <v>114</v>
      </c>
    </row>
    <row r="105" spans="2:13" ht="24.75" thickBot="1" x14ac:dyDescent="0.3">
      <c r="B105" s="706" t="s">
        <v>118</v>
      </c>
      <c r="C105" s="706" t="s">
        <v>20</v>
      </c>
      <c r="D105" s="707">
        <v>151</v>
      </c>
      <c r="E105" s="707">
        <v>0</v>
      </c>
      <c r="F105" s="707">
        <v>0</v>
      </c>
      <c r="G105" s="707">
        <v>0</v>
      </c>
      <c r="H105" s="707">
        <v>-50</v>
      </c>
      <c r="I105" s="707">
        <v>-2</v>
      </c>
      <c r="J105" s="707">
        <v>99</v>
      </c>
      <c r="K105" s="707">
        <v>9</v>
      </c>
      <c r="L105" s="707">
        <v>0</v>
      </c>
      <c r="M105" s="707">
        <v>99</v>
      </c>
    </row>
    <row r="106" spans="2:13" ht="16.5" thickBot="1" x14ac:dyDescent="0.3">
      <c r="B106" s="715"/>
      <c r="C106" s="716" t="s">
        <v>119</v>
      </c>
      <c r="D106" s="707">
        <v>3023</v>
      </c>
      <c r="E106" s="711">
        <v>0</v>
      </c>
      <c r="F106" s="717">
        <v>0</v>
      </c>
      <c r="G106" s="718">
        <v>0</v>
      </c>
      <c r="H106" s="707">
        <v>-108</v>
      </c>
      <c r="I106" s="707">
        <v>-2</v>
      </c>
      <c r="J106" s="707">
        <v>2913</v>
      </c>
      <c r="K106" s="717">
        <v>0</v>
      </c>
      <c r="L106" s="717">
        <v>0</v>
      </c>
      <c r="M106" s="707">
        <v>2913</v>
      </c>
    </row>
    <row r="107" spans="2:13" ht="17.25" thickTop="1" thickBot="1" x14ac:dyDescent="0.3">
      <c r="B107" s="719"/>
      <c r="C107" s="720" t="s">
        <v>23</v>
      </c>
      <c r="D107" s="721">
        <v>11244</v>
      </c>
      <c r="E107" s="721">
        <v>-2.8000000000000043</v>
      </c>
      <c r="F107" s="721">
        <v>165</v>
      </c>
      <c r="G107" s="721">
        <v>0</v>
      </c>
      <c r="H107" s="721">
        <v>-108</v>
      </c>
      <c r="I107" s="721">
        <v>321.2</v>
      </c>
      <c r="J107" s="721">
        <v>11619.400000000001</v>
      </c>
      <c r="K107" s="721">
        <v>0</v>
      </c>
      <c r="L107" s="721">
        <v>-265</v>
      </c>
      <c r="M107" s="721">
        <v>11354</v>
      </c>
    </row>
    <row r="108" spans="2:13" ht="17.25" thickTop="1" thickBot="1" x14ac:dyDescent="0.3">
      <c r="B108" s="722"/>
      <c r="C108" s="722"/>
      <c r="D108" s="723"/>
      <c r="E108" s="723"/>
      <c r="F108" s="723"/>
      <c r="G108" s="723"/>
      <c r="H108" s="723"/>
      <c r="I108" s="723"/>
      <c r="J108" s="723"/>
      <c r="K108" s="723"/>
      <c r="L108" s="723"/>
      <c r="M108" s="723"/>
    </row>
    <row r="109" spans="2:13" ht="16.5" thickBot="1" x14ac:dyDescent="0.3">
      <c r="B109" s="706"/>
      <c r="C109" s="712" t="s">
        <v>120</v>
      </c>
      <c r="D109" s="707"/>
      <c r="E109" s="707"/>
      <c r="F109" s="707"/>
      <c r="G109" s="707"/>
      <c r="H109" s="707"/>
      <c r="I109" s="707"/>
      <c r="J109" s="707"/>
      <c r="K109" s="707"/>
      <c r="L109" s="707"/>
      <c r="M109" s="707"/>
    </row>
    <row r="110" spans="2:13" ht="16.5" thickBot="1" x14ac:dyDescent="0.3">
      <c r="B110" s="706" t="s">
        <v>118</v>
      </c>
      <c r="C110" s="706" t="s">
        <v>3</v>
      </c>
      <c r="D110" s="707">
        <v>2328</v>
      </c>
      <c r="E110" s="707" t="s">
        <v>45</v>
      </c>
      <c r="F110" s="707" t="s">
        <v>45</v>
      </c>
      <c r="G110" s="707">
        <v>-115</v>
      </c>
      <c r="H110" s="707">
        <v>0</v>
      </c>
      <c r="I110" s="707">
        <v>-1100</v>
      </c>
      <c r="J110" s="707">
        <v>1113</v>
      </c>
      <c r="K110" s="707">
        <v>9</v>
      </c>
      <c r="L110" s="707">
        <v>0</v>
      </c>
      <c r="M110" s="707">
        <v>1113</v>
      </c>
    </row>
    <row r="111" spans="2:13" ht="24.75" thickBot="1" x14ac:dyDescent="0.3">
      <c r="B111" s="706" t="s">
        <v>118</v>
      </c>
      <c r="C111" s="706" t="s">
        <v>157</v>
      </c>
      <c r="D111" s="707">
        <v>3450</v>
      </c>
      <c r="E111" s="707" t="s">
        <v>45</v>
      </c>
      <c r="F111" s="707" t="s">
        <v>45</v>
      </c>
      <c r="G111" s="707" t="s">
        <v>45</v>
      </c>
      <c r="H111" s="707">
        <v>58</v>
      </c>
      <c r="I111" s="707">
        <v>-2141</v>
      </c>
      <c r="J111" s="707">
        <v>1367</v>
      </c>
      <c r="K111" s="707">
        <v>9</v>
      </c>
      <c r="L111" s="707">
        <v>0</v>
      </c>
      <c r="M111" s="707">
        <v>1367</v>
      </c>
    </row>
    <row r="112" spans="2:13" ht="24.75" thickBot="1" x14ac:dyDescent="0.3">
      <c r="B112" s="706" t="s">
        <v>118</v>
      </c>
      <c r="C112" s="706" t="s">
        <v>349</v>
      </c>
      <c r="D112" s="707">
        <v>0</v>
      </c>
      <c r="E112" s="707">
        <v>0</v>
      </c>
      <c r="F112" s="707">
        <v>0</v>
      </c>
      <c r="G112" s="707">
        <v>0</v>
      </c>
      <c r="H112" s="707">
        <v>50</v>
      </c>
      <c r="I112" s="707">
        <v>0</v>
      </c>
      <c r="J112" s="707">
        <v>50</v>
      </c>
      <c r="K112" s="707">
        <v>9</v>
      </c>
      <c r="L112" s="707">
        <v>0</v>
      </c>
      <c r="M112" s="707">
        <v>50</v>
      </c>
    </row>
    <row r="113" spans="2:15" ht="16.5" thickBot="1" x14ac:dyDescent="0.3">
      <c r="B113" s="706"/>
      <c r="C113" s="706" t="s">
        <v>563</v>
      </c>
      <c r="D113" s="707">
        <v>0</v>
      </c>
      <c r="E113" s="707">
        <v>0</v>
      </c>
      <c r="F113" s="707">
        <v>0</v>
      </c>
      <c r="G113" s="707">
        <v>0</v>
      </c>
      <c r="H113" s="707">
        <v>0</v>
      </c>
      <c r="I113" s="707">
        <v>-242.25576178520186</v>
      </c>
      <c r="J113" s="707">
        <v>-242.25576178520186</v>
      </c>
      <c r="K113" s="707"/>
      <c r="L113" s="707">
        <v>242</v>
      </c>
      <c r="M113" s="402"/>
    </row>
    <row r="114" spans="2:15" ht="16.5" thickBot="1" x14ac:dyDescent="0.3">
      <c r="B114" s="706"/>
      <c r="C114" s="706" t="s">
        <v>564</v>
      </c>
      <c r="D114" s="707">
        <v>0</v>
      </c>
      <c r="E114" s="707">
        <v>0</v>
      </c>
      <c r="F114" s="707">
        <v>0</v>
      </c>
      <c r="G114" s="707">
        <v>0</v>
      </c>
      <c r="H114" s="707">
        <v>0</v>
      </c>
      <c r="I114" s="707"/>
      <c r="J114" s="707"/>
      <c r="K114" s="707"/>
      <c r="L114" s="707">
        <v>67</v>
      </c>
      <c r="M114" s="707">
        <v>67</v>
      </c>
    </row>
    <row r="115" spans="2:15" ht="16.5" thickBot="1" x14ac:dyDescent="0.3">
      <c r="B115" s="715"/>
      <c r="C115" s="716" t="s">
        <v>27</v>
      </c>
      <c r="D115" s="707">
        <v>5778</v>
      </c>
      <c r="E115" s="711">
        <v>0</v>
      </c>
      <c r="F115" s="717">
        <v>0</v>
      </c>
      <c r="G115" s="718">
        <v>-115</v>
      </c>
      <c r="H115" s="707">
        <v>108</v>
      </c>
      <c r="I115" s="707">
        <v>-3483.2557617852017</v>
      </c>
      <c r="J115" s="707">
        <v>2287.7442382147983</v>
      </c>
      <c r="K115" s="717">
        <v>0</v>
      </c>
      <c r="L115" s="717">
        <v>309.25576178520186</v>
      </c>
      <c r="M115" s="707">
        <v>2597</v>
      </c>
    </row>
    <row r="116" spans="2:15" ht="17.25" thickTop="1" thickBot="1" x14ac:dyDescent="0.3">
      <c r="B116" s="719"/>
      <c r="C116" s="720" t="s">
        <v>28</v>
      </c>
      <c r="D116" s="721">
        <v>17022</v>
      </c>
      <c r="E116" s="721">
        <v>-2.8000000000000043</v>
      </c>
      <c r="F116" s="721">
        <v>165</v>
      </c>
      <c r="G116" s="721">
        <v>-115</v>
      </c>
      <c r="H116" s="721">
        <v>0</v>
      </c>
      <c r="I116" s="721">
        <v>-3162.0557617852019</v>
      </c>
      <c r="J116" s="721">
        <v>13907.1442382148</v>
      </c>
      <c r="K116" s="721">
        <v>0</v>
      </c>
      <c r="L116" s="721">
        <v>44</v>
      </c>
      <c r="M116" s="721">
        <v>13951</v>
      </c>
    </row>
    <row r="117" spans="2:15" ht="16.5" thickTop="1" x14ac:dyDescent="0.25">
      <c r="B117" s="394"/>
      <c r="C117" s="395"/>
      <c r="D117" s="396"/>
      <c r="E117" s="396"/>
      <c r="F117" s="396"/>
      <c r="G117" s="396"/>
      <c r="H117" s="396"/>
      <c r="I117" s="396"/>
      <c r="J117" s="396"/>
      <c r="K117" s="14"/>
      <c r="L117" s="17"/>
      <c r="M117" s="17"/>
    </row>
    <row r="118" spans="2:15" s="128" customFormat="1" ht="15" customHeight="1" x14ac:dyDescent="0.2">
      <c r="B118" s="819" t="s">
        <v>546</v>
      </c>
      <c r="C118" s="820"/>
      <c r="D118" s="820"/>
      <c r="E118" s="820"/>
      <c r="F118" s="820"/>
      <c r="G118" s="820"/>
      <c r="H118" s="820"/>
      <c r="I118" s="820"/>
      <c r="J118" s="820"/>
      <c r="K118" s="820"/>
      <c r="L118" s="724"/>
      <c r="M118" s="286"/>
      <c r="N118" s="127"/>
      <c r="O118" s="127"/>
    </row>
    <row r="119" spans="2:15" s="128" customFormat="1" ht="15" customHeight="1" x14ac:dyDescent="0.2">
      <c r="B119" s="819" t="s">
        <v>569</v>
      </c>
      <c r="C119" s="820"/>
      <c r="D119" s="820"/>
      <c r="E119" s="820"/>
      <c r="F119" s="820"/>
      <c r="G119" s="820"/>
      <c r="H119" s="820"/>
      <c r="I119" s="820"/>
      <c r="J119" s="820"/>
      <c r="K119" s="820"/>
      <c r="L119" s="724"/>
      <c r="M119" s="286"/>
      <c r="N119" s="127"/>
      <c r="O119" s="127"/>
    </row>
    <row r="120" spans="2:15" s="128" customFormat="1" ht="15" customHeight="1" x14ac:dyDescent="0.2">
      <c r="B120" s="819" t="s">
        <v>547</v>
      </c>
      <c r="C120" s="820"/>
      <c r="D120" s="820"/>
      <c r="E120" s="820"/>
      <c r="F120" s="820"/>
      <c r="G120" s="820"/>
      <c r="H120" s="820"/>
      <c r="I120" s="820"/>
      <c r="J120" s="820"/>
      <c r="K120" s="820"/>
      <c r="L120" s="286"/>
      <c r="M120" s="286"/>
      <c r="N120" s="127"/>
      <c r="O120" s="127"/>
    </row>
    <row r="121" spans="2:15" s="128" customFormat="1" ht="15" customHeight="1" x14ac:dyDescent="0.2">
      <c r="B121" s="819" t="s">
        <v>570</v>
      </c>
      <c r="C121" s="820"/>
      <c r="D121" s="820"/>
      <c r="E121" s="820"/>
      <c r="F121" s="820"/>
      <c r="G121" s="820"/>
      <c r="H121" s="820"/>
      <c r="I121" s="820"/>
      <c r="J121" s="820"/>
      <c r="K121" s="820"/>
      <c r="L121" s="286"/>
      <c r="M121" s="286"/>
      <c r="N121" s="127"/>
      <c r="O121" s="127"/>
    </row>
    <row r="122" spans="2:15" s="128" customFormat="1" ht="40.5" customHeight="1" x14ac:dyDescent="0.2">
      <c r="B122" s="819" t="s">
        <v>548</v>
      </c>
      <c r="C122" s="820"/>
      <c r="D122" s="820"/>
      <c r="E122" s="820"/>
      <c r="F122" s="820"/>
      <c r="G122" s="820"/>
      <c r="H122" s="820"/>
      <c r="I122" s="820"/>
      <c r="J122" s="820"/>
      <c r="K122" s="820"/>
      <c r="L122" s="286"/>
      <c r="M122" s="286"/>
      <c r="N122" s="127"/>
      <c r="O122" s="127"/>
    </row>
    <row r="123" spans="2:15" s="128" customFormat="1" ht="15" customHeight="1" x14ac:dyDescent="0.2">
      <c r="B123" s="819" t="s">
        <v>579</v>
      </c>
      <c r="C123" s="820"/>
      <c r="D123" s="820"/>
      <c r="E123" s="820"/>
      <c r="F123" s="820"/>
      <c r="G123" s="820"/>
      <c r="H123" s="820"/>
      <c r="I123" s="820"/>
      <c r="J123" s="820"/>
      <c r="K123" s="820"/>
      <c r="L123" s="286"/>
      <c r="M123" s="286"/>
      <c r="N123" s="127"/>
      <c r="O123" s="127"/>
    </row>
    <row r="124" spans="2:15" s="128" customFormat="1" ht="15" customHeight="1" x14ac:dyDescent="0.2">
      <c r="B124" s="819" t="s">
        <v>549</v>
      </c>
      <c r="C124" s="820"/>
      <c r="D124" s="820"/>
      <c r="E124" s="820"/>
      <c r="F124" s="820"/>
      <c r="G124" s="820"/>
      <c r="H124" s="820"/>
      <c r="I124" s="820"/>
      <c r="J124" s="820"/>
      <c r="K124" s="820"/>
      <c r="L124" s="286"/>
      <c r="M124" s="286"/>
      <c r="N124" s="127"/>
      <c r="O124" s="127"/>
    </row>
    <row r="125" spans="2:15" s="128" customFormat="1" ht="15" customHeight="1" x14ac:dyDescent="0.2">
      <c r="B125" s="819" t="s">
        <v>550</v>
      </c>
      <c r="C125" s="820"/>
      <c r="D125" s="820"/>
      <c r="E125" s="820"/>
      <c r="F125" s="820"/>
      <c r="G125" s="820"/>
      <c r="H125" s="820"/>
      <c r="I125" s="820"/>
      <c r="J125" s="820"/>
      <c r="K125" s="820"/>
      <c r="L125" s="286"/>
      <c r="M125" s="286"/>
      <c r="N125" s="127"/>
      <c r="O125" s="127"/>
    </row>
    <row r="126" spans="2:15" s="128" customFormat="1" ht="30.75" customHeight="1" x14ac:dyDescent="0.2">
      <c r="B126" s="819" t="s">
        <v>577</v>
      </c>
      <c r="C126" s="824"/>
      <c r="D126" s="824"/>
      <c r="E126" s="824"/>
      <c r="F126" s="824"/>
      <c r="G126" s="824"/>
      <c r="H126" s="824"/>
      <c r="I126" s="824"/>
      <c r="J126" s="824"/>
      <c r="K126" s="824"/>
      <c r="L126" s="286"/>
      <c r="M126" s="286"/>
      <c r="N126" s="127"/>
      <c r="O126" s="127"/>
    </row>
    <row r="127" spans="2:15" s="128" customFormat="1" ht="12" x14ac:dyDescent="0.2">
      <c r="B127" s="286"/>
      <c r="C127" s="286"/>
      <c r="D127" s="286"/>
      <c r="E127" s="286"/>
      <c r="F127" s="286"/>
      <c r="G127" s="286"/>
      <c r="H127" s="286"/>
      <c r="I127" s="286"/>
      <c r="J127" s="286"/>
      <c r="K127" s="286"/>
      <c r="L127" s="286"/>
      <c r="M127" s="286"/>
      <c r="N127" s="127"/>
      <c r="O127" s="127"/>
    </row>
    <row r="128" spans="2:15" x14ac:dyDescent="0.25">
      <c r="B128" s="338"/>
      <c r="C128" s="338"/>
      <c r="D128" s="338"/>
      <c r="E128" s="338"/>
      <c r="F128" s="338"/>
      <c r="G128" s="338"/>
      <c r="H128" s="338"/>
      <c r="I128" s="338"/>
      <c r="J128" s="338"/>
      <c r="K128" s="338"/>
      <c r="L128" s="127"/>
      <c r="M128" s="127"/>
      <c r="N128" s="127"/>
      <c r="O128" s="127"/>
    </row>
    <row r="129" spans="2:15" ht="48.75" customHeight="1" x14ac:dyDescent="0.25">
      <c r="B129" s="339" t="s">
        <v>103</v>
      </c>
      <c r="C129" s="340"/>
      <c r="D129" s="340"/>
      <c r="E129" s="341" t="s">
        <v>164</v>
      </c>
      <c r="F129" s="338"/>
      <c r="G129" s="338"/>
      <c r="H129" s="338"/>
      <c r="I129" s="338"/>
      <c r="J129" s="338"/>
      <c r="K129" s="338"/>
      <c r="L129" s="128"/>
      <c r="M129" s="128"/>
      <c r="N129" s="128"/>
      <c r="O129" s="128"/>
    </row>
    <row r="130" spans="2:15" ht="16.5" thickBot="1" x14ac:dyDescent="0.3">
      <c r="B130" s="342" t="s">
        <v>19</v>
      </c>
      <c r="C130" s="343"/>
      <c r="D130" s="344"/>
      <c r="E130" s="345">
        <v>172</v>
      </c>
      <c r="F130" s="338"/>
      <c r="G130" s="286"/>
      <c r="H130" s="286"/>
      <c r="I130" s="286"/>
      <c r="J130" s="286"/>
      <c r="K130" s="286"/>
      <c r="L130" s="128"/>
      <c r="M130" s="128"/>
      <c r="N130" s="128"/>
      <c r="O130" s="128"/>
    </row>
    <row r="131" spans="2:15" ht="16.5" thickBot="1" x14ac:dyDescent="0.3">
      <c r="B131" s="346" t="s">
        <v>20</v>
      </c>
      <c r="C131" s="347"/>
      <c r="D131" s="348"/>
      <c r="E131" s="349">
        <v>151</v>
      </c>
      <c r="F131" s="338"/>
      <c r="G131" s="286"/>
      <c r="H131" s="286"/>
      <c r="I131" s="286"/>
      <c r="J131" s="286"/>
      <c r="K131" s="286"/>
      <c r="L131" s="127"/>
      <c r="M131" s="127"/>
      <c r="N131" s="127"/>
      <c r="O131" s="127"/>
    </row>
    <row r="132" spans="2:15" ht="16.5" thickBot="1" x14ac:dyDescent="0.3">
      <c r="B132" s="346" t="s">
        <v>3</v>
      </c>
      <c r="C132" s="347"/>
      <c r="D132" s="348"/>
      <c r="E132" s="349">
        <v>2328</v>
      </c>
      <c r="F132" s="338"/>
      <c r="G132" s="286"/>
      <c r="H132" s="286"/>
      <c r="I132" s="286"/>
      <c r="J132" s="286"/>
      <c r="K132" s="286"/>
      <c r="L132" s="127"/>
      <c r="M132" s="127"/>
      <c r="N132" s="127"/>
      <c r="O132" s="127"/>
    </row>
    <row r="133" spans="2:15" x14ac:dyDescent="0.25">
      <c r="B133" s="354" t="s">
        <v>25</v>
      </c>
      <c r="C133" s="355"/>
      <c r="D133" s="356"/>
      <c r="E133" s="357">
        <v>3450</v>
      </c>
      <c r="F133" s="338"/>
      <c r="G133" s="286"/>
      <c r="H133" s="286"/>
      <c r="I133" s="286"/>
      <c r="J133" s="286"/>
      <c r="K133" s="286"/>
      <c r="L133" s="127"/>
      <c r="M133" s="127"/>
      <c r="N133" s="127"/>
      <c r="O133" s="127"/>
    </row>
    <row r="134" spans="2:15" ht="16.5" thickBot="1" x14ac:dyDescent="0.3">
      <c r="B134" s="350" t="s">
        <v>578</v>
      </c>
      <c r="C134" s="351"/>
      <c r="D134" s="352"/>
      <c r="E134" s="353">
        <v>6101</v>
      </c>
      <c r="F134" s="338"/>
      <c r="G134" s="286"/>
      <c r="H134" s="286"/>
      <c r="I134" s="286"/>
      <c r="J134" s="286"/>
      <c r="K134" s="286"/>
      <c r="L134" s="127"/>
      <c r="M134" s="127"/>
      <c r="N134" s="127"/>
      <c r="O134" s="127"/>
    </row>
    <row r="135" spans="2:15" ht="15.75" customHeight="1" x14ac:dyDescent="0.25">
      <c r="B135" s="338"/>
      <c r="C135" s="338"/>
      <c r="D135" s="338"/>
      <c r="E135" s="338"/>
      <c r="F135" s="338"/>
      <c r="G135" s="338"/>
      <c r="H135" s="338"/>
      <c r="I135" s="338"/>
      <c r="J135" s="338"/>
      <c r="K135" s="338"/>
      <c r="L135" s="127"/>
      <c r="M135" s="127"/>
      <c r="N135" s="127"/>
      <c r="O135" s="127"/>
    </row>
    <row r="136" spans="2:15" s="68" customFormat="1" x14ac:dyDescent="0.25">
      <c r="B136" s="821" t="s">
        <v>551</v>
      </c>
      <c r="C136" s="825"/>
      <c r="D136" s="825"/>
      <c r="E136" s="825"/>
      <c r="F136" s="825"/>
      <c r="G136" s="825"/>
      <c r="H136" s="825"/>
      <c r="I136" s="825"/>
      <c r="J136" s="825"/>
      <c r="K136" s="825"/>
      <c r="L136" s="727"/>
      <c r="M136" s="727"/>
      <c r="N136" s="727"/>
      <c r="O136" s="453"/>
    </row>
    <row r="137" spans="2:15" s="68" customFormat="1" ht="39" customHeight="1" x14ac:dyDescent="0.25">
      <c r="B137" s="821" t="s">
        <v>571</v>
      </c>
      <c r="C137" s="821"/>
      <c r="D137" s="821"/>
      <c r="E137" s="821"/>
      <c r="F137" s="821"/>
      <c r="G137" s="821"/>
      <c r="H137" s="821"/>
      <c r="I137" s="821"/>
      <c r="J137" s="821"/>
      <c r="K137" s="405"/>
      <c r="L137" s="728"/>
      <c r="M137" s="728"/>
      <c r="N137" s="728"/>
      <c r="O137" s="454"/>
    </row>
    <row r="138" spans="2:15" s="68" customFormat="1" ht="27.75" customHeight="1" x14ac:dyDescent="0.25">
      <c r="B138" s="823" t="s">
        <v>556</v>
      </c>
      <c r="C138" s="823"/>
      <c r="D138" s="823"/>
      <c r="E138" s="823"/>
      <c r="F138" s="823"/>
      <c r="G138" s="823"/>
      <c r="H138" s="823"/>
      <c r="I138" s="823"/>
      <c r="J138" s="823"/>
      <c r="K138" s="823"/>
      <c r="L138" s="405"/>
      <c r="M138" s="405"/>
      <c r="N138" s="405"/>
      <c r="O138" s="700"/>
    </row>
    <row r="139" spans="2:15" s="68" customFormat="1" ht="14.25" customHeight="1" x14ac:dyDescent="0.25">
      <c r="B139" s="701"/>
      <c r="C139" s="405"/>
      <c r="D139" s="405"/>
      <c r="E139" s="405"/>
      <c r="F139" s="405"/>
      <c r="G139" s="405"/>
      <c r="H139" s="405"/>
      <c r="I139" s="405"/>
      <c r="J139" s="405"/>
      <c r="K139" s="405"/>
      <c r="L139" s="405"/>
      <c r="M139" s="405"/>
      <c r="N139" s="405"/>
      <c r="O139" s="405"/>
    </row>
    <row r="140" spans="2:15" s="68" customFormat="1" ht="27.75" customHeight="1" x14ac:dyDescent="0.25">
      <c r="B140" s="731" t="s">
        <v>553</v>
      </c>
      <c r="C140" s="822" t="s">
        <v>572</v>
      </c>
      <c r="D140" s="822"/>
      <c r="E140" s="822"/>
      <c r="F140" s="822"/>
      <c r="G140" s="822"/>
      <c r="H140" s="822"/>
      <c r="I140" s="822"/>
      <c r="J140" s="822"/>
      <c r="K140" s="406"/>
      <c r="L140" s="406"/>
      <c r="M140" s="406"/>
      <c r="N140" s="406"/>
      <c r="O140" s="406"/>
    </row>
    <row r="141" spans="2:15" s="68" customFormat="1" ht="21.75" customHeight="1" x14ac:dyDescent="0.25">
      <c r="B141" s="731" t="s">
        <v>553</v>
      </c>
      <c r="C141" s="729" t="s">
        <v>552</v>
      </c>
      <c r="D141" s="730"/>
      <c r="E141" s="730"/>
      <c r="F141" s="730"/>
      <c r="G141" s="730"/>
      <c r="H141" s="730"/>
      <c r="I141" s="730"/>
      <c r="J141" s="730" t="s">
        <v>45</v>
      </c>
      <c r="K141" s="406"/>
      <c r="L141" s="406"/>
      <c r="M141" s="406"/>
      <c r="N141" s="406"/>
      <c r="O141" s="702"/>
    </row>
    <row r="142" spans="2:15" s="68" customFormat="1" ht="44.25" customHeight="1" x14ac:dyDescent="0.25">
      <c r="B142" s="731" t="s">
        <v>553</v>
      </c>
      <c r="C142" s="822" t="s">
        <v>580</v>
      </c>
      <c r="D142" s="822"/>
      <c r="E142" s="822"/>
      <c r="F142" s="822"/>
      <c r="G142" s="822"/>
      <c r="H142" s="822"/>
      <c r="I142" s="822"/>
      <c r="J142" s="822"/>
      <c r="K142" s="406"/>
      <c r="L142" s="406"/>
      <c r="M142" s="406"/>
      <c r="N142" s="406"/>
      <c r="O142" s="406"/>
    </row>
    <row r="143" spans="2:15" s="68" customFormat="1" ht="27.75" customHeight="1" x14ac:dyDescent="0.25">
      <c r="B143" s="821"/>
      <c r="C143" s="821"/>
      <c r="D143" s="821"/>
      <c r="E143" s="821"/>
      <c r="F143" s="821"/>
      <c r="G143" s="821"/>
      <c r="H143" s="821"/>
      <c r="I143" s="821"/>
      <c r="J143" s="821"/>
      <c r="K143" s="821"/>
      <c r="L143" s="821"/>
      <c r="M143" s="821"/>
      <c r="N143" s="821"/>
      <c r="O143" s="821"/>
    </row>
    <row r="144" spans="2:15" ht="27.75" customHeight="1" x14ac:dyDescent="0.25"/>
  </sheetData>
  <customSheetViews>
    <customSheetView guid="{68EBE772-AFDA-4EA0-AE37-C31FFC283BC0}" showGridLines="0">
      <selection activeCell="B26" sqref="B26:C26"/>
      <pageMargins left="0.7" right="0.7" top="0.75" bottom="0.75" header="0.3" footer="0.3"/>
      <pageSetup paperSize="9" orientation="portrait" r:id="rId1"/>
    </customSheetView>
    <customSheetView guid="{FBB4AFED-AF83-40C1-AEBE-D1B361E89DDB}" showGridLines="0">
      <selection activeCell="B26" sqref="B26:C26"/>
      <pageMargins left="0.7" right="0.7" top="0.75" bottom="0.75" header="0.3" footer="0.3"/>
      <pageSetup paperSize="9" orientation="portrait" r:id="rId2"/>
    </customSheetView>
  </customSheetViews>
  <mergeCells count="82">
    <mergeCell ref="B143:O143"/>
    <mergeCell ref="C140:J140"/>
    <mergeCell ref="C142:J142"/>
    <mergeCell ref="B138:K138"/>
    <mergeCell ref="B126:K126"/>
    <mergeCell ref="B136:K136"/>
    <mergeCell ref="B137:J137"/>
    <mergeCell ref="B123:K123"/>
    <mergeCell ref="B124:K124"/>
    <mergeCell ref="B125:K125"/>
    <mergeCell ref="B118:K118"/>
    <mergeCell ref="B119:K119"/>
    <mergeCell ref="B120:K120"/>
    <mergeCell ref="B121:K121"/>
    <mergeCell ref="B122:K122"/>
    <mergeCell ref="B75:F75"/>
    <mergeCell ref="B76:F76"/>
    <mergeCell ref="B81:L81"/>
    <mergeCell ref="B64:C64"/>
    <mergeCell ref="B70:C70"/>
    <mergeCell ref="B71:C71"/>
    <mergeCell ref="B67:C67"/>
    <mergeCell ref="B73:C73"/>
    <mergeCell ref="B72:C72"/>
    <mergeCell ref="B56:C56"/>
    <mergeCell ref="B57:C57"/>
    <mergeCell ref="B65:C65"/>
    <mergeCell ref="B60:C60"/>
    <mergeCell ref="B59:C59"/>
    <mergeCell ref="B61:C61"/>
    <mergeCell ref="B34:C34"/>
    <mergeCell ref="B35:C35"/>
    <mergeCell ref="B36:C36"/>
    <mergeCell ref="B52:C52"/>
    <mergeCell ref="B53:C53"/>
    <mergeCell ref="B48:C48"/>
    <mergeCell ref="B45:C45"/>
    <mergeCell ref="B46:C46"/>
    <mergeCell ref="B47:C47"/>
    <mergeCell ref="B49:C49"/>
    <mergeCell ref="B50:C50"/>
    <mergeCell ref="D7:E7"/>
    <mergeCell ref="F7:G7"/>
    <mergeCell ref="B15:C15"/>
    <mergeCell ref="B14:C14"/>
    <mergeCell ref="B16:C16"/>
    <mergeCell ref="B9:C9"/>
    <mergeCell ref="B10:C10"/>
    <mergeCell ref="B11:C11"/>
    <mergeCell ref="B13:C13"/>
    <mergeCell ref="B17:C17"/>
    <mergeCell ref="B18:C18"/>
    <mergeCell ref="B33:C33"/>
    <mergeCell ref="B20:C20"/>
    <mergeCell ref="B19:C19"/>
    <mergeCell ref="B28:C28"/>
    <mergeCell ref="B30:C30"/>
    <mergeCell ref="B31:C31"/>
    <mergeCell ref="B21:C21"/>
    <mergeCell ref="B22:C22"/>
    <mergeCell ref="B23:C23"/>
    <mergeCell ref="B25:C25"/>
    <mergeCell ref="B24:C24"/>
    <mergeCell ref="B26:C26"/>
    <mergeCell ref="B29:C29"/>
    <mergeCell ref="B32:C32"/>
    <mergeCell ref="E84:M84"/>
    <mergeCell ref="B43:C43"/>
    <mergeCell ref="B37:C37"/>
    <mergeCell ref="B38:C38"/>
    <mergeCell ref="B39:C39"/>
    <mergeCell ref="B41:C41"/>
    <mergeCell ref="B42:C42"/>
    <mergeCell ref="B63:C63"/>
    <mergeCell ref="B68:C68"/>
    <mergeCell ref="B69:C69"/>
    <mergeCell ref="B66:C66"/>
    <mergeCell ref="B40:C40"/>
    <mergeCell ref="B58:C58"/>
    <mergeCell ref="B54:C54"/>
    <mergeCell ref="B62:C62"/>
    <mergeCell ref="B55:C55"/>
  </mergeCells>
  <pageMargins left="0.70866141732283472" right="0.70866141732283472" top="0.74803149606299213" bottom="0.74803149606299213" header="0.31496062992125984" footer="0.31496062992125984"/>
  <pageSetup paperSize="8" scale="68" fitToHeight="0" orientation="landscape" r:id="rId3"/>
  <headerFooter>
    <oddHeader>&amp;L&amp;"Calibri"&amp;12&amp;K0000FFClassification: Limited&amp;1#</oddHeader>
  </headerFooter>
  <rowBreaks count="3" manualBreakCount="3">
    <brk id="51" max="13" man="1"/>
    <brk id="77" max="16383" man="1"/>
    <brk id="117" max="13" man="1"/>
  </rowBreaks>
  <customProperties>
    <customPr name="_pios_id" r:id="rId4"/>
  </customPropertie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46"/>
  <sheetViews>
    <sheetView showGridLines="0" zoomScaleNormal="100" zoomScaleSheetLayoutView="100" workbookViewId="0"/>
  </sheetViews>
  <sheetFormatPr defaultColWidth="14.7109375" defaultRowHeight="15.75" x14ac:dyDescent="0.25"/>
  <cols>
    <col min="1" max="1" width="2.85546875" style="4" customWidth="1"/>
    <col min="2" max="2" width="85.85546875" style="4" customWidth="1"/>
    <col min="3" max="4" width="13.5703125" style="28" customWidth="1"/>
    <col min="5" max="16384" width="14.7109375" style="4"/>
  </cols>
  <sheetData>
    <row r="2" spans="2:11" x14ac:dyDescent="0.25">
      <c r="B2" s="283" t="s">
        <v>269</v>
      </c>
      <c r="C2" s="4"/>
      <c r="D2" s="4"/>
    </row>
    <row r="3" spans="2:11" ht="21.95" customHeight="1" x14ac:dyDescent="0.25">
      <c r="B3" s="34" t="s">
        <v>97</v>
      </c>
      <c r="C3" s="4"/>
      <c r="D3" s="1"/>
      <c r="E3" s="2"/>
      <c r="F3" s="2"/>
      <c r="G3" s="2"/>
      <c r="H3" s="3"/>
      <c r="I3" s="2"/>
      <c r="J3" s="2"/>
      <c r="K3" s="2"/>
    </row>
    <row r="4" spans="2:11" ht="11.25" customHeight="1" x14ac:dyDescent="0.25">
      <c r="B4" s="34"/>
      <c r="C4" s="4"/>
      <c r="D4" s="1"/>
      <c r="E4" s="2"/>
      <c r="F4" s="2"/>
      <c r="G4" s="2"/>
      <c r="H4" s="3"/>
      <c r="I4" s="2"/>
      <c r="J4" s="2"/>
      <c r="K4" s="2"/>
    </row>
    <row r="5" spans="2:11" ht="21.95" customHeight="1" x14ac:dyDescent="0.25">
      <c r="B5" s="34" t="s">
        <v>513</v>
      </c>
      <c r="C5" s="4"/>
      <c r="D5" s="1"/>
      <c r="E5" s="2"/>
      <c r="F5" s="2"/>
      <c r="G5" s="2"/>
      <c r="H5" s="3"/>
      <c r="I5" s="2"/>
      <c r="J5" s="2"/>
      <c r="K5" s="2"/>
    </row>
    <row r="6" spans="2:11" ht="6" customHeight="1" x14ac:dyDescent="0.25">
      <c r="B6" s="34"/>
      <c r="C6" s="4"/>
      <c r="D6" s="1"/>
      <c r="E6" s="2"/>
      <c r="F6" s="2"/>
      <c r="G6" s="2"/>
      <c r="H6" s="3"/>
      <c r="I6" s="2"/>
      <c r="J6" s="2"/>
      <c r="K6" s="2"/>
    </row>
    <row r="7" spans="2:11" ht="36.75" x14ac:dyDescent="0.25">
      <c r="B7" s="26"/>
      <c r="C7" s="26" t="s">
        <v>432</v>
      </c>
      <c r="D7" s="27" t="s">
        <v>309</v>
      </c>
      <c r="E7" s="4" t="s">
        <v>45</v>
      </c>
    </row>
    <row r="8" spans="2:11" x14ac:dyDescent="0.25">
      <c r="B8" s="98" t="s">
        <v>46</v>
      </c>
      <c r="C8" s="99"/>
      <c r="D8" s="100"/>
      <c r="E8" s="8"/>
    </row>
    <row r="9" spans="2:11" ht="15" customHeight="1" thickBot="1" x14ac:dyDescent="0.3">
      <c r="B9" s="95" t="s">
        <v>47</v>
      </c>
      <c r="C9" s="96">
        <v>365431</v>
      </c>
      <c r="D9" s="97">
        <v>329383</v>
      </c>
      <c r="E9" s="8"/>
    </row>
    <row r="10" spans="2:11" ht="15" customHeight="1" thickBot="1" x14ac:dyDescent="0.3">
      <c r="B10" s="47" t="s">
        <v>48</v>
      </c>
      <c r="C10" s="10">
        <v>-1640</v>
      </c>
      <c r="D10" s="7">
        <v>-1933</v>
      </c>
      <c r="E10" s="8"/>
    </row>
    <row r="11" spans="2:11" ht="15" customHeight="1" x14ac:dyDescent="0.25">
      <c r="B11" s="9" t="s">
        <v>49</v>
      </c>
      <c r="C11" s="45">
        <v>363791</v>
      </c>
      <c r="D11" s="46">
        <v>327450</v>
      </c>
    </row>
    <row r="12" spans="2:11" x14ac:dyDescent="0.25">
      <c r="B12" s="94" t="s">
        <v>271</v>
      </c>
      <c r="C12" s="75"/>
      <c r="D12" s="76"/>
    </row>
    <row r="13" spans="2:11" ht="15" customHeight="1" thickBot="1" x14ac:dyDescent="0.3">
      <c r="B13" s="9" t="s">
        <v>50</v>
      </c>
      <c r="C13" s="10">
        <v>1176</v>
      </c>
      <c r="D13" s="7">
        <v>1188</v>
      </c>
    </row>
    <row r="14" spans="2:11" ht="15" customHeight="1" thickBot="1" x14ac:dyDescent="0.3">
      <c r="B14" s="48" t="s">
        <v>51</v>
      </c>
      <c r="C14" s="49">
        <v>176</v>
      </c>
      <c r="D14" s="50">
        <v>270</v>
      </c>
      <c r="E14" s="8"/>
    </row>
    <row r="15" spans="2:11" ht="16.5" thickBot="1" x14ac:dyDescent="0.3">
      <c r="B15" s="47" t="s">
        <v>52</v>
      </c>
      <c r="C15" s="49">
        <v>-470</v>
      </c>
      <c r="D15" s="50">
        <v>-453</v>
      </c>
      <c r="E15" s="8"/>
    </row>
    <row r="16" spans="2:11" ht="15" customHeight="1" x14ac:dyDescent="0.25">
      <c r="B16" s="9" t="s">
        <v>53</v>
      </c>
      <c r="C16" s="45">
        <v>882</v>
      </c>
      <c r="D16" s="46">
        <v>1005</v>
      </c>
    </row>
    <row r="17" spans="2:5" x14ac:dyDescent="0.25">
      <c r="B17" s="94" t="s">
        <v>272</v>
      </c>
      <c r="C17" s="75"/>
      <c r="D17" s="76"/>
    </row>
    <row r="18" spans="2:5" ht="15" customHeight="1" thickBot="1" x14ac:dyDescent="0.3">
      <c r="B18" s="9" t="s">
        <v>54</v>
      </c>
      <c r="C18" s="10">
        <v>0</v>
      </c>
      <c r="D18" s="7">
        <v>0</v>
      </c>
    </row>
    <row r="19" spans="2:5" ht="15" customHeight="1" thickBot="1" x14ac:dyDescent="0.3">
      <c r="B19" s="331" t="s">
        <v>55</v>
      </c>
      <c r="C19" s="333">
        <v>0</v>
      </c>
      <c r="D19" s="334">
        <v>0</v>
      </c>
      <c r="E19" s="8"/>
    </row>
    <row r="20" spans="2:5" ht="15" customHeight="1" thickBot="1" x14ac:dyDescent="0.3">
      <c r="B20" s="332" t="s">
        <v>56</v>
      </c>
      <c r="C20" s="49">
        <v>0</v>
      </c>
      <c r="D20" s="50">
        <v>0</v>
      </c>
    </row>
    <row r="21" spans="2:5" x14ac:dyDescent="0.25">
      <c r="B21" s="111" t="s">
        <v>57</v>
      </c>
      <c r="C21" s="45">
        <v>0</v>
      </c>
      <c r="D21" s="46">
        <v>0</v>
      </c>
    </row>
    <row r="22" spans="2:5" x14ac:dyDescent="0.25">
      <c r="B22" s="94" t="s">
        <v>58</v>
      </c>
      <c r="C22" s="292"/>
      <c r="D22" s="293"/>
    </row>
    <row r="23" spans="2:5" ht="15" customHeight="1" thickBot="1" x14ac:dyDescent="0.3">
      <c r="B23" s="9" t="s">
        <v>59</v>
      </c>
      <c r="C23" s="292">
        <v>39796</v>
      </c>
      <c r="D23" s="293">
        <v>38931</v>
      </c>
    </row>
    <row r="24" spans="2:5" ht="15" customHeight="1" thickBot="1" x14ac:dyDescent="0.3">
      <c r="B24" s="110" t="s">
        <v>60</v>
      </c>
      <c r="C24" s="335">
        <v>-22999</v>
      </c>
      <c r="D24" s="336">
        <v>-22629</v>
      </c>
    </row>
    <row r="25" spans="2:5" x14ac:dyDescent="0.25">
      <c r="B25" s="111" t="s">
        <v>58</v>
      </c>
      <c r="C25" s="75">
        <v>16797</v>
      </c>
      <c r="D25" s="76">
        <v>16302</v>
      </c>
    </row>
    <row r="26" spans="2:5" x14ac:dyDescent="0.25">
      <c r="B26" s="94" t="s">
        <v>61</v>
      </c>
      <c r="C26" s="294"/>
      <c r="D26" s="100"/>
    </row>
    <row r="27" spans="2:5" ht="25.5" x14ac:dyDescent="0.25">
      <c r="B27" s="41" t="s">
        <v>273</v>
      </c>
      <c r="C27" s="101">
        <v>-95667</v>
      </c>
      <c r="D27" s="44">
        <v>-57957</v>
      </c>
    </row>
    <row r="28" spans="2:5" x14ac:dyDescent="0.25">
      <c r="B28" s="94" t="s">
        <v>62</v>
      </c>
      <c r="C28" s="75"/>
      <c r="D28" s="76"/>
      <c r="E28" s="8"/>
    </row>
    <row r="29" spans="2:5" ht="16.5" thickBot="1" x14ac:dyDescent="0.3">
      <c r="B29" s="113" t="s">
        <v>23</v>
      </c>
      <c r="C29" s="455">
        <v>11406</v>
      </c>
      <c r="D29" s="456">
        <v>9464</v>
      </c>
    </row>
    <row r="30" spans="2:5" x14ac:dyDescent="0.25">
      <c r="B30" s="41" t="s">
        <v>63</v>
      </c>
      <c r="C30" s="101">
        <v>285803</v>
      </c>
      <c r="D30" s="44">
        <v>286800</v>
      </c>
      <c r="E30" s="8"/>
    </row>
    <row r="31" spans="2:5" x14ac:dyDescent="0.25">
      <c r="B31" s="94" t="s">
        <v>64</v>
      </c>
      <c r="C31" s="75"/>
      <c r="D31" s="76"/>
    </row>
    <row r="32" spans="2:5" ht="16.5" thickBot="1" x14ac:dyDescent="0.3">
      <c r="B32" s="104" t="s">
        <v>64</v>
      </c>
      <c r="C32" s="105">
        <v>0.04</v>
      </c>
      <c r="D32" s="106">
        <v>3.3000000000000002E-2</v>
      </c>
    </row>
    <row r="33" spans="2:5" ht="8.25" customHeight="1" thickTop="1" x14ac:dyDescent="0.25">
      <c r="B33" s="8"/>
    </row>
    <row r="34" spans="2:5" s="286" customFormat="1" ht="51.75" customHeight="1" x14ac:dyDescent="0.25">
      <c r="B34" s="826" t="s">
        <v>562</v>
      </c>
      <c r="C34" s="826"/>
      <c r="D34" s="826"/>
      <c r="E34" s="295"/>
    </row>
    <row r="36" spans="2:5" x14ac:dyDescent="0.25">
      <c r="B36" s="34" t="s">
        <v>514</v>
      </c>
      <c r="C36" s="4"/>
      <c r="D36" s="1"/>
    </row>
    <row r="37" spans="2:5" x14ac:dyDescent="0.25">
      <c r="C37" s="68"/>
      <c r="D37" s="68"/>
    </row>
    <row r="38" spans="2:5" ht="36.75" x14ac:dyDescent="0.25">
      <c r="B38" s="36"/>
      <c r="C38" s="36" t="s">
        <v>431</v>
      </c>
      <c r="D38" s="37" t="s">
        <v>430</v>
      </c>
    </row>
    <row r="39" spans="2:5" ht="16.5" thickBot="1" x14ac:dyDescent="0.3">
      <c r="B39" s="114" t="s">
        <v>122</v>
      </c>
      <c r="C39" s="115">
        <v>375774</v>
      </c>
      <c r="D39" s="116">
        <v>338748</v>
      </c>
    </row>
    <row r="40" spans="2:5" ht="16.5" thickBot="1" x14ac:dyDescent="0.3">
      <c r="B40" s="110" t="s">
        <v>123</v>
      </c>
      <c r="C40" s="108">
        <v>-2461</v>
      </c>
      <c r="D40" s="119">
        <v>-2184</v>
      </c>
    </row>
    <row r="41" spans="2:5" ht="16.5" thickBot="1" x14ac:dyDescent="0.3">
      <c r="B41" s="110" t="s">
        <v>124</v>
      </c>
      <c r="C41" s="108">
        <v>0</v>
      </c>
      <c r="D41" s="119">
        <v>0</v>
      </c>
    </row>
    <row r="42" spans="2:5" ht="24.75" thickBot="1" x14ac:dyDescent="0.3">
      <c r="B42" s="110" t="s">
        <v>125</v>
      </c>
      <c r="C42" s="108">
        <v>16797</v>
      </c>
      <c r="D42" s="119">
        <v>16302</v>
      </c>
    </row>
    <row r="43" spans="2:5" ht="24.75" thickBot="1" x14ac:dyDescent="0.3">
      <c r="B43" s="110" t="s">
        <v>126</v>
      </c>
      <c r="C43" s="108">
        <v>-102667</v>
      </c>
      <c r="D43" s="119">
        <v>-64133</v>
      </c>
    </row>
    <row r="44" spans="2:5" x14ac:dyDescent="0.25">
      <c r="B44" s="41" t="s">
        <v>127</v>
      </c>
      <c r="C44" s="117">
        <v>-1640</v>
      </c>
      <c r="D44" s="118">
        <v>-1933</v>
      </c>
    </row>
    <row r="45" spans="2:5" ht="16.5" thickBot="1" x14ac:dyDescent="0.3">
      <c r="B45" s="38" t="s">
        <v>63</v>
      </c>
      <c r="C45" s="69">
        <v>285803</v>
      </c>
      <c r="D45" s="70">
        <v>286800</v>
      </c>
    </row>
    <row r="46" spans="2:5" ht="16.5" thickTop="1" x14ac:dyDescent="0.25"/>
  </sheetData>
  <customSheetViews>
    <customSheetView guid="{68EBE772-AFDA-4EA0-AE37-C31FFC283BC0}" showGridLines="0" topLeftCell="A34">
      <pageMargins left="0.7" right="0.7" top="0.75" bottom="0.75" header="0.3" footer="0.3"/>
      <pageSetup paperSize="9" orientation="portrait" r:id="rId1"/>
    </customSheetView>
    <customSheetView guid="{FBB4AFED-AF83-40C1-AEBE-D1B361E89DDB}" showGridLines="0" topLeftCell="A34">
      <pageMargins left="0.7" right="0.7" top="0.75" bottom="0.75" header="0.3" footer="0.3"/>
      <pageSetup paperSize="9" orientation="portrait" r:id="rId2"/>
    </customSheetView>
  </customSheetViews>
  <mergeCells count="1">
    <mergeCell ref="B34:D34"/>
  </mergeCells>
  <pageMargins left="0.70866141732283472" right="0.70866141732283472" top="0.74803149606299213" bottom="0.74803149606299213" header="0.31496062992125984" footer="0.31496062992125984"/>
  <pageSetup paperSize="9" scale="66" fitToHeight="0" orientation="portrait" r:id="rId3"/>
  <headerFooter>
    <oddHeader>&amp;L&amp;"Calibri"&amp;12&amp;K0000FFClassification: Limited&amp;1#</oddHeader>
  </headerFooter>
  <customProperties>
    <customPr name="_pios_id" r:id="rId4"/>
  </customProperties>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2"/>
  <sheetViews>
    <sheetView showGridLines="0" zoomScale="70" zoomScaleNormal="70" zoomScaleSheetLayoutView="100" zoomScalePageLayoutView="200" workbookViewId="0"/>
  </sheetViews>
  <sheetFormatPr defaultColWidth="12.5703125" defaultRowHeight="15.75" x14ac:dyDescent="0.25"/>
  <cols>
    <col min="1" max="1" width="2.85546875" style="29" customWidth="1"/>
    <col min="2" max="2" width="53.85546875" style="29" customWidth="1"/>
    <col min="3" max="4" width="13.5703125" style="29" customWidth="1"/>
    <col min="5" max="5" width="1.7109375" style="51" customWidth="1"/>
    <col min="6" max="6" width="15.28515625" style="29" customWidth="1"/>
    <col min="7" max="7" width="13.5703125" style="29" customWidth="1"/>
    <col min="8" max="8" width="1.7109375" style="51" customWidth="1"/>
    <col min="9" max="10" width="13.5703125" style="29" customWidth="1"/>
    <col min="11" max="11" width="1.7109375" style="51" customWidth="1"/>
    <col min="12" max="15" width="13.5703125" style="29" customWidth="1"/>
    <col min="16" max="16" width="1.7109375" style="29" customWidth="1"/>
    <col min="17" max="18" width="13.5703125" style="29" customWidth="1"/>
    <col min="19" max="16384" width="12.5703125" style="29"/>
  </cols>
  <sheetData>
    <row r="1" spans="2:19" s="4" customFormat="1" x14ac:dyDescent="0.25">
      <c r="C1" s="28"/>
      <c r="D1" s="28"/>
    </row>
    <row r="2" spans="2:19" s="4" customFormat="1" x14ac:dyDescent="0.25">
      <c r="B2" s="283" t="s">
        <v>269</v>
      </c>
    </row>
    <row r="3" spans="2:19" s="4" customFormat="1" ht="21.95" customHeight="1" x14ac:dyDescent="0.25">
      <c r="B3" s="34"/>
      <c r="D3" s="1"/>
      <c r="E3" s="2"/>
      <c r="F3" s="2"/>
      <c r="G3" s="2"/>
      <c r="H3" s="3"/>
      <c r="I3" s="2"/>
      <c r="J3" s="2"/>
      <c r="K3" s="2"/>
    </row>
    <row r="4" spans="2:19" s="4" customFormat="1" ht="21.95" customHeight="1" x14ac:dyDescent="0.25">
      <c r="B4" s="34" t="s">
        <v>515</v>
      </c>
      <c r="D4" s="1"/>
      <c r="E4" s="2"/>
      <c r="F4" s="2"/>
      <c r="G4" s="2"/>
      <c r="H4" s="3"/>
      <c r="I4" s="2"/>
      <c r="J4" s="2"/>
      <c r="K4" s="2"/>
    </row>
    <row r="5" spans="2:19" s="4" customFormat="1" ht="15.75" customHeight="1" x14ac:dyDescent="0.25">
      <c r="B5" s="34"/>
      <c r="D5" s="1"/>
      <c r="E5" s="2"/>
      <c r="F5" s="2"/>
      <c r="G5" s="2"/>
      <c r="H5" s="3"/>
      <c r="I5" s="2"/>
      <c r="J5" s="2"/>
      <c r="K5" s="2"/>
    </row>
    <row r="6" spans="2:19" s="52" customFormat="1" ht="24.95" customHeight="1" x14ac:dyDescent="0.2">
      <c r="B6" s="53"/>
      <c r="C6" s="827" t="s">
        <v>433</v>
      </c>
      <c r="D6" s="827"/>
      <c r="E6" s="54"/>
      <c r="F6" s="827" t="s">
        <v>434</v>
      </c>
      <c r="G6" s="827"/>
      <c r="H6" s="54"/>
      <c r="I6" s="827" t="s">
        <v>435</v>
      </c>
      <c r="J6" s="827"/>
      <c r="K6" s="54"/>
      <c r="L6" s="827" t="s">
        <v>436</v>
      </c>
      <c r="M6" s="827"/>
      <c r="N6" s="827"/>
      <c r="O6" s="827"/>
      <c r="P6" s="53"/>
      <c r="Q6" s="53"/>
      <c r="R6" s="53"/>
    </row>
    <row r="7" spans="2:19" s="52" customFormat="1" ht="70.5" customHeight="1" x14ac:dyDescent="0.2">
      <c r="B7" s="81" t="s">
        <v>65</v>
      </c>
      <c r="C7" s="78" t="s">
        <v>131</v>
      </c>
      <c r="D7" s="78" t="s">
        <v>128</v>
      </c>
      <c r="E7" s="53"/>
      <c r="F7" s="78" t="s">
        <v>129</v>
      </c>
      <c r="G7" s="78" t="s">
        <v>130</v>
      </c>
      <c r="H7" s="53"/>
      <c r="I7" s="78" t="s">
        <v>131</v>
      </c>
      <c r="J7" s="78" t="s">
        <v>128</v>
      </c>
      <c r="K7" s="53"/>
      <c r="L7" s="78" t="s">
        <v>132</v>
      </c>
      <c r="M7" s="78" t="s">
        <v>358</v>
      </c>
      <c r="N7" s="78" t="s">
        <v>176</v>
      </c>
      <c r="O7" s="78" t="s">
        <v>175</v>
      </c>
      <c r="P7" s="78"/>
      <c r="Q7" s="79" t="s">
        <v>437</v>
      </c>
      <c r="R7" s="79" t="s">
        <v>438</v>
      </c>
    </row>
    <row r="8" spans="2:19" s="52" customFormat="1" ht="15" customHeight="1" thickBot="1" x14ac:dyDescent="0.25">
      <c r="B8" s="80" t="s">
        <v>70</v>
      </c>
      <c r="C8" s="57">
        <v>16043.97072818</v>
      </c>
      <c r="D8" s="57">
        <v>289610.00815803005</v>
      </c>
      <c r="E8" s="57"/>
      <c r="F8" s="57">
        <v>0</v>
      </c>
      <c r="G8" s="57">
        <v>0</v>
      </c>
      <c r="H8" s="57"/>
      <c r="I8" s="57">
        <v>446.49988500000001</v>
      </c>
      <c r="J8" s="57">
        <v>566.76534000000004</v>
      </c>
      <c r="K8" s="57"/>
      <c r="L8" s="57">
        <v>3979.1459331799997</v>
      </c>
      <c r="M8" s="57">
        <v>0</v>
      </c>
      <c r="N8" s="57">
        <v>12.703472640000001</v>
      </c>
      <c r="O8" s="57">
        <v>3991.8494058199999</v>
      </c>
      <c r="P8" s="57"/>
      <c r="Q8" s="290">
        <v>0.97490888404513976</v>
      </c>
      <c r="R8" s="398">
        <v>0.01</v>
      </c>
    </row>
    <row r="9" spans="2:19" s="52" customFormat="1" ht="15" customHeight="1" thickBot="1" x14ac:dyDescent="0.25">
      <c r="B9" s="120" t="s">
        <v>69</v>
      </c>
      <c r="C9" s="121">
        <v>0</v>
      </c>
      <c r="D9" s="121">
        <v>0</v>
      </c>
      <c r="E9" s="121"/>
      <c r="F9" s="121">
        <v>0</v>
      </c>
      <c r="G9" s="121">
        <v>0</v>
      </c>
      <c r="H9" s="121"/>
      <c r="I9" s="121">
        <v>0</v>
      </c>
      <c r="J9" s="121">
        <v>0</v>
      </c>
      <c r="K9" s="121"/>
      <c r="L9" s="121">
        <v>0</v>
      </c>
      <c r="M9" s="121">
        <v>0</v>
      </c>
      <c r="N9" s="121">
        <v>0</v>
      </c>
      <c r="O9" s="121">
        <v>0</v>
      </c>
      <c r="P9" s="121"/>
      <c r="Q9" s="289">
        <v>5.1005386250403122E-7</v>
      </c>
      <c r="R9" s="169">
        <v>0.02</v>
      </c>
    </row>
    <row r="10" spans="2:19" s="52" customFormat="1" ht="15" customHeight="1" thickBot="1" x14ac:dyDescent="0.25">
      <c r="B10" s="120" t="s">
        <v>67</v>
      </c>
      <c r="C10" s="121">
        <v>0</v>
      </c>
      <c r="D10" s="121">
        <v>18.171744420000003</v>
      </c>
      <c r="E10" s="121"/>
      <c r="F10" s="121">
        <v>0</v>
      </c>
      <c r="G10" s="121">
        <v>0</v>
      </c>
      <c r="H10" s="121"/>
      <c r="I10" s="121">
        <v>0</v>
      </c>
      <c r="J10" s="121">
        <v>0</v>
      </c>
      <c r="K10" s="121"/>
      <c r="L10" s="121">
        <v>2.9141912799999998</v>
      </c>
      <c r="M10" s="121">
        <v>0</v>
      </c>
      <c r="N10" s="121">
        <v>0</v>
      </c>
      <c r="O10" s="121">
        <v>2.9141912799999998</v>
      </c>
      <c r="P10" s="121"/>
      <c r="Q10" s="289">
        <v>7.1171797326238784E-4</v>
      </c>
      <c r="R10" s="169">
        <v>2.5000000000000001E-2</v>
      </c>
    </row>
    <row r="11" spans="2:19" s="52" customFormat="1" ht="15" customHeight="1" thickBot="1" x14ac:dyDescent="0.25">
      <c r="B11" s="120" t="s">
        <v>68</v>
      </c>
      <c r="C11" s="121">
        <v>0</v>
      </c>
      <c r="D11" s="121">
        <v>0</v>
      </c>
      <c r="E11" s="121"/>
      <c r="F11" s="121">
        <v>0</v>
      </c>
      <c r="G11" s="121">
        <v>0</v>
      </c>
      <c r="H11" s="121"/>
      <c r="I11" s="121">
        <v>0</v>
      </c>
      <c r="J11" s="121">
        <v>0</v>
      </c>
      <c r="K11" s="121"/>
      <c r="L11" s="121">
        <v>0</v>
      </c>
      <c r="M11" s="121">
        <v>0</v>
      </c>
      <c r="N11" s="121">
        <v>0</v>
      </c>
      <c r="O11" s="121">
        <v>0</v>
      </c>
      <c r="P11" s="121"/>
      <c r="Q11" s="289">
        <v>0</v>
      </c>
      <c r="R11" s="169">
        <v>2.5000000000000001E-2</v>
      </c>
    </row>
    <row r="12" spans="2:19" s="52" customFormat="1" ht="15" customHeight="1" thickBot="1" x14ac:dyDescent="0.25">
      <c r="B12" s="120" t="s">
        <v>280</v>
      </c>
      <c r="C12" s="121">
        <v>0</v>
      </c>
      <c r="D12" s="121">
        <v>0</v>
      </c>
      <c r="E12" s="121"/>
      <c r="F12" s="121">
        <v>0</v>
      </c>
      <c r="G12" s="121">
        <v>0</v>
      </c>
      <c r="H12" s="121"/>
      <c r="I12" s="121">
        <v>0</v>
      </c>
      <c r="J12" s="121">
        <v>0</v>
      </c>
      <c r="K12" s="121"/>
      <c r="L12" s="121">
        <v>0</v>
      </c>
      <c r="M12" s="121">
        <v>0</v>
      </c>
      <c r="N12" s="121">
        <v>0</v>
      </c>
      <c r="O12" s="121">
        <v>0</v>
      </c>
      <c r="P12" s="121"/>
      <c r="Q12" s="289">
        <v>0</v>
      </c>
      <c r="R12" s="169">
        <v>1.4999999999999999E-2</v>
      </c>
    </row>
    <row r="13" spans="2:19" s="52" customFormat="1" ht="15" customHeight="1" thickBot="1" x14ac:dyDescent="0.25">
      <c r="B13" s="120" t="s">
        <v>281</v>
      </c>
      <c r="C13" s="121">
        <v>0</v>
      </c>
      <c r="D13" s="121">
        <v>0</v>
      </c>
      <c r="E13" s="121"/>
      <c r="F13" s="121">
        <v>0</v>
      </c>
      <c r="G13" s="121">
        <v>0</v>
      </c>
      <c r="H13" s="121"/>
      <c r="I13" s="121">
        <v>0</v>
      </c>
      <c r="J13" s="121">
        <v>0</v>
      </c>
      <c r="K13" s="121"/>
      <c r="L13" s="121">
        <v>0</v>
      </c>
      <c r="M13" s="121">
        <v>0</v>
      </c>
      <c r="N13" s="121">
        <v>0</v>
      </c>
      <c r="O13" s="121">
        <v>0</v>
      </c>
      <c r="P13" s="121"/>
      <c r="Q13" s="289">
        <v>0</v>
      </c>
      <c r="R13" s="169">
        <v>1.7500000000000002E-2</v>
      </c>
    </row>
    <row r="14" spans="2:19" s="52" customFormat="1" ht="15" customHeight="1" thickBot="1" x14ac:dyDescent="0.25">
      <c r="B14" s="120" t="s">
        <v>282</v>
      </c>
      <c r="C14" s="121">
        <v>0</v>
      </c>
      <c r="D14" s="121">
        <v>0</v>
      </c>
      <c r="E14" s="121"/>
      <c r="F14" s="121">
        <v>0</v>
      </c>
      <c r="G14" s="121">
        <v>0</v>
      </c>
      <c r="H14" s="121"/>
      <c r="I14" s="121">
        <v>0</v>
      </c>
      <c r="J14" s="121">
        <v>0</v>
      </c>
      <c r="K14" s="121"/>
      <c r="L14" s="121">
        <v>0</v>
      </c>
      <c r="M14" s="121">
        <v>0</v>
      </c>
      <c r="N14" s="121">
        <v>0</v>
      </c>
      <c r="O14" s="121">
        <v>0</v>
      </c>
      <c r="P14" s="121"/>
      <c r="Q14" s="289">
        <v>0</v>
      </c>
      <c r="R14" s="169">
        <v>1.4999999999999999E-2</v>
      </c>
    </row>
    <row r="15" spans="2:19" s="52" customFormat="1" ht="15" customHeight="1" thickBot="1" x14ac:dyDescent="0.25">
      <c r="B15" s="120" t="s">
        <v>353</v>
      </c>
      <c r="C15" s="121">
        <v>0</v>
      </c>
      <c r="D15" s="121">
        <v>0</v>
      </c>
      <c r="E15" s="121"/>
      <c r="F15" s="121">
        <v>0</v>
      </c>
      <c r="G15" s="121">
        <v>0</v>
      </c>
      <c r="H15" s="121"/>
      <c r="I15" s="121">
        <v>0</v>
      </c>
      <c r="J15" s="121">
        <v>0</v>
      </c>
      <c r="K15" s="121"/>
      <c r="L15" s="121">
        <v>0</v>
      </c>
      <c r="M15" s="121">
        <v>0</v>
      </c>
      <c r="N15" s="121">
        <v>0</v>
      </c>
      <c r="O15" s="121">
        <v>0</v>
      </c>
      <c r="P15" s="121"/>
      <c r="Q15" s="289">
        <v>0</v>
      </c>
      <c r="R15" s="169">
        <v>0.01</v>
      </c>
    </row>
    <row r="16" spans="2:19" s="52" customFormat="1" ht="15" customHeight="1" thickBot="1" x14ac:dyDescent="0.25">
      <c r="B16" s="120" t="s">
        <v>524</v>
      </c>
      <c r="C16" s="121">
        <v>0</v>
      </c>
      <c r="D16" s="121">
        <v>9.2596944399999987</v>
      </c>
      <c r="E16" s="121"/>
      <c r="F16" s="121">
        <v>0</v>
      </c>
      <c r="G16" s="121">
        <v>0</v>
      </c>
      <c r="H16" s="121"/>
      <c r="I16" s="121">
        <v>0</v>
      </c>
      <c r="J16" s="121">
        <v>0</v>
      </c>
      <c r="K16" s="121"/>
      <c r="L16" s="121">
        <v>0.83276032999999994</v>
      </c>
      <c r="M16" s="121">
        <v>0</v>
      </c>
      <c r="N16" s="121">
        <v>0</v>
      </c>
      <c r="O16" s="121">
        <v>0.83276032999999994</v>
      </c>
      <c r="P16" s="121"/>
      <c r="Q16" s="289">
        <v>2.033807795488693E-4</v>
      </c>
      <c r="R16" s="169">
        <v>0.01</v>
      </c>
      <c r="S16" s="547"/>
    </row>
    <row r="17" spans="2:19" s="52" customFormat="1" ht="15" customHeight="1" thickBot="1" x14ac:dyDescent="0.25">
      <c r="B17" s="120" t="s">
        <v>525</v>
      </c>
      <c r="C17" s="121">
        <v>0</v>
      </c>
      <c r="D17" s="121">
        <v>0</v>
      </c>
      <c r="E17" s="121"/>
      <c r="F17" s="121">
        <v>0</v>
      </c>
      <c r="G17" s="121">
        <v>0</v>
      </c>
      <c r="H17" s="121"/>
      <c r="I17" s="121">
        <v>57.218623999999998</v>
      </c>
      <c r="J17" s="121">
        <v>0</v>
      </c>
      <c r="K17" s="121"/>
      <c r="L17" s="121">
        <v>0</v>
      </c>
      <c r="M17" s="121">
        <v>0</v>
      </c>
      <c r="N17" s="121">
        <v>0.68662352000000004</v>
      </c>
      <c r="O17" s="121">
        <v>0.68666362000000003</v>
      </c>
      <c r="P17" s="121"/>
      <c r="Q17" s="289">
        <v>1.6770033020598924E-4</v>
      </c>
      <c r="R17" s="169">
        <v>2.5000000000000001E-3</v>
      </c>
      <c r="S17" s="547"/>
    </row>
    <row r="18" spans="2:19" s="52" customFormat="1" ht="15" customHeight="1" thickBot="1" x14ac:dyDescent="0.25">
      <c r="B18" s="120" t="s">
        <v>526</v>
      </c>
      <c r="C18" s="121">
        <v>1.1089038899999999</v>
      </c>
      <c r="D18" s="121">
        <v>99.4974931</v>
      </c>
      <c r="E18" s="121"/>
      <c r="F18" s="121">
        <v>0</v>
      </c>
      <c r="G18" s="121">
        <v>0</v>
      </c>
      <c r="H18" s="121"/>
      <c r="I18" s="121">
        <v>0</v>
      </c>
      <c r="J18" s="121">
        <v>0</v>
      </c>
      <c r="K18" s="121"/>
      <c r="L18" s="121">
        <v>8.3883909600000006</v>
      </c>
      <c r="M18" s="121">
        <v>0</v>
      </c>
      <c r="N18" s="121">
        <v>0</v>
      </c>
      <c r="O18" s="121">
        <v>8.3883909600000006</v>
      </c>
      <c r="P18" s="121"/>
      <c r="Q18" s="289">
        <v>2.0486536535733978E-3</v>
      </c>
      <c r="R18" s="169">
        <v>0.01</v>
      </c>
      <c r="S18" s="547"/>
    </row>
    <row r="19" spans="2:19" s="52" customFormat="1" ht="15" customHeight="1" x14ac:dyDescent="0.2">
      <c r="B19" s="80" t="s">
        <v>527</v>
      </c>
      <c r="C19" s="57">
        <v>0</v>
      </c>
      <c r="D19" s="57">
        <v>0</v>
      </c>
      <c r="E19" s="57"/>
      <c r="F19" s="57">
        <v>0</v>
      </c>
      <c r="G19" s="57">
        <v>0</v>
      </c>
      <c r="H19" s="57"/>
      <c r="I19" s="57">
        <v>0</v>
      </c>
      <c r="J19" s="57">
        <v>0</v>
      </c>
      <c r="K19" s="57"/>
      <c r="L19" s="57">
        <v>0</v>
      </c>
      <c r="M19" s="57">
        <v>0</v>
      </c>
      <c r="N19" s="57">
        <v>0</v>
      </c>
      <c r="O19" s="57">
        <v>0</v>
      </c>
      <c r="P19" s="57"/>
      <c r="Q19" s="290">
        <v>0</v>
      </c>
      <c r="R19" s="168">
        <v>5.0000000000000001E-3</v>
      </c>
      <c r="S19" s="547"/>
    </row>
    <row r="20" spans="2:19" s="52" customFormat="1" ht="15" customHeight="1" thickBot="1" x14ac:dyDescent="0.25">
      <c r="B20" s="82" t="s">
        <v>98</v>
      </c>
      <c r="C20" s="77">
        <v>16045.126194600001</v>
      </c>
      <c r="D20" s="77">
        <v>289735.93708999007</v>
      </c>
      <c r="E20" s="77"/>
      <c r="F20" s="77">
        <v>0</v>
      </c>
      <c r="G20" s="77">
        <v>0</v>
      </c>
      <c r="H20" s="77"/>
      <c r="I20" s="77">
        <v>502.71850899999998</v>
      </c>
      <c r="J20" s="77">
        <v>566.76534000000004</v>
      </c>
      <c r="K20" s="77"/>
      <c r="L20" s="77">
        <v>3991.2834043099997</v>
      </c>
      <c r="M20" s="77">
        <v>0</v>
      </c>
      <c r="N20" s="77">
        <v>14.390096160000001</v>
      </c>
      <c r="O20" s="77">
        <v>4004.6735004699999</v>
      </c>
      <c r="P20" s="77"/>
      <c r="Q20" s="291">
        <v>0.97804084683559289</v>
      </c>
      <c r="R20" s="143"/>
    </row>
    <row r="21" spans="2:19" s="52" customFormat="1" ht="15" customHeight="1" thickTop="1" x14ac:dyDescent="0.2">
      <c r="B21" s="55"/>
      <c r="C21" s="56"/>
      <c r="D21" s="56"/>
      <c r="E21" s="57"/>
      <c r="F21" s="56"/>
      <c r="G21" s="56"/>
      <c r="H21" s="57"/>
      <c r="I21" s="56"/>
      <c r="J21" s="56"/>
      <c r="K21" s="57"/>
      <c r="L21" s="56"/>
      <c r="M21" s="56"/>
      <c r="N21" s="56"/>
      <c r="O21" s="56"/>
      <c r="P21" s="72"/>
      <c r="Q21" s="58"/>
      <c r="R21" s="58"/>
    </row>
    <row r="22" spans="2:19" s="52" customFormat="1" ht="15" customHeight="1" x14ac:dyDescent="0.2">
      <c r="B22" s="80" t="s">
        <v>279</v>
      </c>
      <c r="C22" s="57">
        <v>578.80117012000005</v>
      </c>
      <c r="D22" s="57">
        <v>27.107478159999999</v>
      </c>
      <c r="E22" s="57"/>
      <c r="F22" s="57">
        <v>0</v>
      </c>
      <c r="G22" s="57">
        <v>0</v>
      </c>
      <c r="H22" s="57"/>
      <c r="I22" s="57">
        <v>0</v>
      </c>
      <c r="J22" s="57">
        <v>0</v>
      </c>
      <c r="K22" s="57"/>
      <c r="L22" s="57">
        <v>49.332657660000002</v>
      </c>
      <c r="M22" s="57">
        <v>0</v>
      </c>
      <c r="N22" s="57">
        <v>0</v>
      </c>
      <c r="O22" s="57">
        <v>49.332657660000002</v>
      </c>
      <c r="P22" s="57"/>
      <c r="Q22" s="290">
        <v>1.20482616794538E-2</v>
      </c>
      <c r="R22" s="168"/>
    </row>
    <row r="23" spans="2:19" s="52" customFormat="1" ht="15" customHeight="1" thickBot="1" x14ac:dyDescent="0.25">
      <c r="B23" s="82" t="s">
        <v>99</v>
      </c>
      <c r="C23" s="77">
        <v>578.80117012000005</v>
      </c>
      <c r="D23" s="77">
        <v>27.107478159999999</v>
      </c>
      <c r="E23" s="77"/>
      <c r="F23" s="77">
        <v>0</v>
      </c>
      <c r="G23" s="77">
        <v>0</v>
      </c>
      <c r="H23" s="77"/>
      <c r="I23" s="77">
        <v>0</v>
      </c>
      <c r="J23" s="77">
        <v>0</v>
      </c>
      <c r="K23" s="77"/>
      <c r="L23" s="77">
        <v>49.332657660000002</v>
      </c>
      <c r="M23" s="77">
        <v>0</v>
      </c>
      <c r="N23" s="77">
        <v>0</v>
      </c>
      <c r="O23" s="77">
        <v>49.332657660000002</v>
      </c>
      <c r="P23" s="77"/>
      <c r="Q23" s="291">
        <v>1.20482616794538E-2</v>
      </c>
      <c r="R23" s="143"/>
    </row>
    <row r="24" spans="2:19" s="52" customFormat="1" ht="15" customHeight="1" thickTop="1" x14ac:dyDescent="0.2">
      <c r="B24" s="84"/>
      <c r="C24" s="56"/>
      <c r="D24" s="56"/>
      <c r="E24" s="56"/>
      <c r="F24" s="56"/>
      <c r="G24" s="56"/>
      <c r="H24" s="56"/>
      <c r="I24" s="56"/>
      <c r="J24" s="56"/>
      <c r="K24" s="56"/>
      <c r="L24" s="56"/>
      <c r="M24" s="56"/>
      <c r="N24" s="56"/>
      <c r="O24" s="56"/>
      <c r="P24" s="56"/>
      <c r="Q24" s="58"/>
      <c r="R24" s="58"/>
    </row>
    <row r="25" spans="2:19" s="52" customFormat="1" ht="15" customHeight="1" thickBot="1" x14ac:dyDescent="0.25">
      <c r="B25" s="82" t="s">
        <v>100</v>
      </c>
      <c r="C25" s="77">
        <v>80.394156330000669</v>
      </c>
      <c r="D25" s="77">
        <v>255.50982157999024</v>
      </c>
      <c r="E25" s="77"/>
      <c r="F25" s="77">
        <v>0</v>
      </c>
      <c r="G25" s="77">
        <v>0</v>
      </c>
      <c r="H25" s="77"/>
      <c r="I25" s="77">
        <v>1178.5666470000001</v>
      </c>
      <c r="J25" s="77">
        <v>214.316542</v>
      </c>
      <c r="K25" s="77"/>
      <c r="L25" s="77">
        <v>21.665824530000059</v>
      </c>
      <c r="M25" s="77">
        <v>0</v>
      </c>
      <c r="N25" s="77">
        <v>18.91518456</v>
      </c>
      <c r="O25" s="77">
        <v>40.581009090000002</v>
      </c>
      <c r="P25" s="77"/>
      <c r="Q25" s="83">
        <v>1.0010891484953308E-2</v>
      </c>
      <c r="R25" s="143"/>
    </row>
    <row r="26" spans="2:19" s="52" customFormat="1" ht="15" customHeight="1" thickTop="1" x14ac:dyDescent="0.2">
      <c r="B26" s="84"/>
      <c r="C26" s="56"/>
      <c r="D26" s="56"/>
      <c r="E26" s="56"/>
      <c r="F26" s="56"/>
      <c r="G26" s="56"/>
      <c r="H26" s="56"/>
      <c r="I26" s="56"/>
      <c r="J26" s="56"/>
      <c r="K26" s="56"/>
      <c r="L26" s="56"/>
      <c r="M26" s="56"/>
      <c r="N26" s="56"/>
      <c r="O26" s="56"/>
      <c r="P26" s="56"/>
      <c r="Q26" s="58"/>
      <c r="R26" s="58"/>
    </row>
    <row r="27" spans="2:19" s="52" customFormat="1" ht="15" customHeight="1" thickBot="1" x14ac:dyDescent="0.25">
      <c r="B27" s="82" t="s">
        <v>66</v>
      </c>
      <c r="C27" s="77">
        <v>16704.321521050002</v>
      </c>
      <c r="D27" s="77">
        <v>290018.55438972998</v>
      </c>
      <c r="E27" s="77"/>
      <c r="F27" s="77">
        <v>0</v>
      </c>
      <c r="G27" s="77">
        <v>0</v>
      </c>
      <c r="H27" s="77"/>
      <c r="I27" s="77">
        <v>1682.2851559999999</v>
      </c>
      <c r="J27" s="77">
        <v>781.08188199999995</v>
      </c>
      <c r="K27" s="77"/>
      <c r="L27" s="77">
        <v>4062.2818864999995</v>
      </c>
      <c r="M27" s="77">
        <v>0</v>
      </c>
      <c r="N27" s="77">
        <v>33.305280719999999</v>
      </c>
      <c r="O27" s="77">
        <v>4094.5871672199992</v>
      </c>
      <c r="P27" s="77"/>
      <c r="Q27" s="83">
        <v>1</v>
      </c>
      <c r="R27" s="143"/>
    </row>
    <row r="28" spans="2:19" s="52" customFormat="1" ht="15" customHeight="1" thickTop="1" x14ac:dyDescent="0.2">
      <c r="B28" s="60"/>
      <c r="C28" s="60"/>
      <c r="D28" s="60"/>
      <c r="E28" s="61"/>
      <c r="F28" s="60"/>
      <c r="G28" s="60"/>
      <c r="H28" s="61"/>
      <c r="I28" s="60"/>
      <c r="J28" s="60"/>
      <c r="K28" s="61"/>
      <c r="L28" s="60"/>
      <c r="M28" s="60"/>
      <c r="N28" s="60"/>
      <c r="O28" s="60"/>
      <c r="P28" s="61"/>
      <c r="Q28" s="60"/>
      <c r="R28" s="60"/>
    </row>
    <row r="30" spans="2:19" s="52" customFormat="1" ht="24.95" customHeight="1" x14ac:dyDescent="0.2">
      <c r="B30" s="132"/>
      <c r="C30" s="828" t="s">
        <v>573</v>
      </c>
      <c r="D30" s="828"/>
      <c r="E30" s="182"/>
      <c r="F30" s="828" t="s">
        <v>574</v>
      </c>
      <c r="G30" s="828"/>
      <c r="H30" s="182"/>
      <c r="I30" s="828" t="s">
        <v>575</v>
      </c>
      <c r="J30" s="828"/>
      <c r="K30" s="133"/>
      <c r="L30" s="828" t="s">
        <v>310</v>
      </c>
      <c r="M30" s="828"/>
      <c r="N30" s="828"/>
      <c r="O30" s="828"/>
      <c r="P30" s="132"/>
      <c r="Q30" s="132"/>
      <c r="R30" s="132"/>
    </row>
    <row r="31" spans="2:19" s="52" customFormat="1" ht="63" customHeight="1" x14ac:dyDescent="0.2">
      <c r="B31" s="134" t="s">
        <v>65</v>
      </c>
      <c r="C31" s="135" t="s">
        <v>131</v>
      </c>
      <c r="D31" s="135" t="s">
        <v>128</v>
      </c>
      <c r="E31" s="132"/>
      <c r="F31" s="135" t="s">
        <v>129</v>
      </c>
      <c r="G31" s="135" t="s">
        <v>130</v>
      </c>
      <c r="H31" s="132"/>
      <c r="I31" s="135" t="s">
        <v>131</v>
      </c>
      <c r="J31" s="135" t="s">
        <v>128</v>
      </c>
      <c r="K31" s="132"/>
      <c r="L31" s="135" t="s">
        <v>172</v>
      </c>
      <c r="M31" s="135" t="s">
        <v>357</v>
      </c>
      <c r="N31" s="135" t="s">
        <v>174</v>
      </c>
      <c r="O31" s="135" t="s">
        <v>175</v>
      </c>
      <c r="P31" s="132"/>
      <c r="Q31" s="86" t="s">
        <v>311</v>
      </c>
      <c r="R31" s="86" t="s">
        <v>312</v>
      </c>
    </row>
    <row r="32" spans="2:19" s="136" customFormat="1" ht="15" customHeight="1" thickBot="1" x14ac:dyDescent="0.25">
      <c r="B32" s="80" t="s">
        <v>70</v>
      </c>
      <c r="C32" s="491">
        <v>13513</v>
      </c>
      <c r="D32" s="491">
        <v>289378</v>
      </c>
      <c r="E32" s="491"/>
      <c r="F32" s="491">
        <v>0</v>
      </c>
      <c r="G32" s="491">
        <v>0</v>
      </c>
      <c r="H32" s="491"/>
      <c r="I32" s="491">
        <v>0</v>
      </c>
      <c r="J32" s="491">
        <v>1662</v>
      </c>
      <c r="K32" s="491"/>
      <c r="L32" s="491">
        <v>3658</v>
      </c>
      <c r="M32" s="491">
        <v>0</v>
      </c>
      <c r="N32" s="491">
        <v>11</v>
      </c>
      <c r="O32" s="491">
        <v>3669</v>
      </c>
      <c r="P32" s="491"/>
      <c r="Q32" s="492">
        <v>0.92876493831880313</v>
      </c>
      <c r="R32" s="493">
        <v>0.01</v>
      </c>
    </row>
    <row r="33" spans="2:18" s="136" customFormat="1" ht="15" customHeight="1" thickBot="1" x14ac:dyDescent="0.25">
      <c r="B33" s="120" t="s">
        <v>69</v>
      </c>
      <c r="C33" s="494">
        <v>0</v>
      </c>
      <c r="D33" s="494">
        <v>0</v>
      </c>
      <c r="E33" s="494"/>
      <c r="F33" s="494">
        <v>0</v>
      </c>
      <c r="G33" s="494">
        <v>0</v>
      </c>
      <c r="H33" s="494"/>
      <c r="I33" s="494">
        <v>0</v>
      </c>
      <c r="J33" s="494">
        <v>0</v>
      </c>
      <c r="K33" s="494"/>
      <c r="L33" s="494">
        <v>0</v>
      </c>
      <c r="M33" s="494">
        <v>0</v>
      </c>
      <c r="N33" s="494">
        <v>0</v>
      </c>
      <c r="O33" s="494">
        <v>0</v>
      </c>
      <c r="P33" s="494"/>
      <c r="Q33" s="495">
        <v>1.189739869278844E-6</v>
      </c>
      <c r="R33" s="496">
        <v>1.8749999999999999E-2</v>
      </c>
    </row>
    <row r="34" spans="2:18" s="136" customFormat="1" ht="15" customHeight="1" thickBot="1" x14ac:dyDescent="0.25">
      <c r="B34" s="120" t="s">
        <v>67</v>
      </c>
      <c r="C34" s="494">
        <v>0</v>
      </c>
      <c r="D34" s="494">
        <v>19</v>
      </c>
      <c r="E34" s="494"/>
      <c r="F34" s="494">
        <v>0</v>
      </c>
      <c r="G34" s="494">
        <v>0</v>
      </c>
      <c r="H34" s="494"/>
      <c r="I34" s="494">
        <v>0</v>
      </c>
      <c r="J34" s="494">
        <v>0</v>
      </c>
      <c r="K34" s="494"/>
      <c r="L34" s="494">
        <v>3</v>
      </c>
      <c r="M34" s="494">
        <v>0</v>
      </c>
      <c r="N34" s="494">
        <v>0</v>
      </c>
      <c r="O34" s="494">
        <v>3</v>
      </c>
      <c r="P34" s="494"/>
      <c r="Q34" s="495">
        <v>8.0738006709092506E-4</v>
      </c>
      <c r="R34" s="496">
        <v>0.02</v>
      </c>
    </row>
    <row r="35" spans="2:18" s="136" customFormat="1" ht="15" customHeight="1" thickBot="1" x14ac:dyDescent="0.25">
      <c r="B35" s="120" t="s">
        <v>68</v>
      </c>
      <c r="C35" s="494">
        <v>0</v>
      </c>
      <c r="D35" s="494">
        <v>0</v>
      </c>
      <c r="E35" s="494"/>
      <c r="F35" s="494">
        <v>0</v>
      </c>
      <c r="G35" s="494">
        <v>0</v>
      </c>
      <c r="H35" s="494"/>
      <c r="I35" s="494">
        <v>0</v>
      </c>
      <c r="J35" s="494">
        <v>0</v>
      </c>
      <c r="K35" s="494"/>
      <c r="L35" s="494">
        <v>0</v>
      </c>
      <c r="M35" s="494">
        <v>0</v>
      </c>
      <c r="N35" s="494">
        <v>0</v>
      </c>
      <c r="O35" s="494">
        <v>0</v>
      </c>
      <c r="P35" s="494"/>
      <c r="Q35" s="495">
        <v>0</v>
      </c>
      <c r="R35" s="496">
        <v>0.02</v>
      </c>
    </row>
    <row r="36" spans="2:18" s="136" customFormat="1" ht="15" customHeight="1" thickBot="1" x14ac:dyDescent="0.25">
      <c r="B36" s="120" t="s">
        <v>280</v>
      </c>
      <c r="C36" s="494">
        <v>0</v>
      </c>
      <c r="D36" s="494">
        <v>0</v>
      </c>
      <c r="E36" s="494"/>
      <c r="F36" s="494">
        <v>0</v>
      </c>
      <c r="G36" s="494">
        <v>0</v>
      </c>
      <c r="H36" s="494"/>
      <c r="I36" s="494">
        <v>0</v>
      </c>
      <c r="J36" s="494">
        <v>0</v>
      </c>
      <c r="K36" s="494"/>
      <c r="L36" s="494">
        <v>0</v>
      </c>
      <c r="M36" s="494">
        <v>0</v>
      </c>
      <c r="N36" s="494">
        <v>0</v>
      </c>
      <c r="O36" s="494">
        <v>0</v>
      </c>
      <c r="P36" s="494"/>
      <c r="Q36" s="495">
        <v>0</v>
      </c>
      <c r="R36" s="496">
        <v>0.01</v>
      </c>
    </row>
    <row r="37" spans="2:18" s="136" customFormat="1" ht="15" customHeight="1" thickBot="1" x14ac:dyDescent="0.25">
      <c r="B37" s="120" t="s">
        <v>281</v>
      </c>
      <c r="C37" s="494">
        <v>0</v>
      </c>
      <c r="D37" s="494">
        <v>0</v>
      </c>
      <c r="E37" s="494"/>
      <c r="F37" s="494">
        <v>0</v>
      </c>
      <c r="G37" s="494">
        <v>0</v>
      </c>
      <c r="H37" s="494"/>
      <c r="I37" s="494">
        <v>0</v>
      </c>
      <c r="J37" s="494">
        <v>0</v>
      </c>
      <c r="K37" s="494"/>
      <c r="L37" s="494">
        <v>0</v>
      </c>
      <c r="M37" s="494">
        <v>0</v>
      </c>
      <c r="N37" s="494">
        <v>0</v>
      </c>
      <c r="O37" s="494">
        <v>0</v>
      </c>
      <c r="P37" s="494"/>
      <c r="Q37" s="495">
        <v>0</v>
      </c>
      <c r="R37" s="496">
        <v>1.2500000000000001E-2</v>
      </c>
    </row>
    <row r="38" spans="2:18" s="136" customFormat="1" ht="15" customHeight="1" thickBot="1" x14ac:dyDescent="0.25">
      <c r="B38" s="120" t="s">
        <v>282</v>
      </c>
      <c r="C38" s="494">
        <v>0</v>
      </c>
      <c r="D38" s="494">
        <v>0</v>
      </c>
      <c r="E38" s="494"/>
      <c r="F38" s="494">
        <v>0</v>
      </c>
      <c r="G38" s="494">
        <v>0</v>
      </c>
      <c r="H38" s="494"/>
      <c r="I38" s="494">
        <v>0</v>
      </c>
      <c r="J38" s="494">
        <v>0</v>
      </c>
      <c r="K38" s="494"/>
      <c r="L38" s="494">
        <v>0</v>
      </c>
      <c r="M38" s="494">
        <v>0</v>
      </c>
      <c r="N38" s="494">
        <v>0</v>
      </c>
      <c r="O38" s="494">
        <v>0</v>
      </c>
      <c r="P38" s="494"/>
      <c r="Q38" s="495">
        <v>0</v>
      </c>
      <c r="R38" s="496">
        <v>1.2500000000000001E-2</v>
      </c>
    </row>
    <row r="39" spans="2:18" s="136" customFormat="1" ht="15" customHeight="1" x14ac:dyDescent="0.2">
      <c r="B39" s="80" t="s">
        <v>353</v>
      </c>
      <c r="C39" s="491">
        <v>0</v>
      </c>
      <c r="D39" s="491">
        <v>0</v>
      </c>
      <c r="E39" s="491"/>
      <c r="F39" s="491">
        <v>0</v>
      </c>
      <c r="G39" s="491">
        <v>0</v>
      </c>
      <c r="H39" s="491"/>
      <c r="I39" s="491">
        <v>0</v>
      </c>
      <c r="J39" s="491">
        <v>0</v>
      </c>
      <c r="K39" s="491"/>
      <c r="L39" s="491">
        <v>0</v>
      </c>
      <c r="M39" s="491">
        <v>0</v>
      </c>
      <c r="N39" s="491">
        <v>0</v>
      </c>
      <c r="O39" s="491">
        <v>0</v>
      </c>
      <c r="P39" s="491"/>
      <c r="Q39" s="492">
        <v>0</v>
      </c>
      <c r="R39" s="497">
        <v>5.0000000000000001E-3</v>
      </c>
    </row>
    <row r="40" spans="2:18" s="136" customFormat="1" ht="15" customHeight="1" thickBot="1" x14ac:dyDescent="0.25">
      <c r="B40" s="337" t="s">
        <v>505</v>
      </c>
      <c r="C40" s="498">
        <v>13513</v>
      </c>
      <c r="D40" s="498">
        <v>289397</v>
      </c>
      <c r="E40" s="498"/>
      <c r="F40" s="498">
        <v>0</v>
      </c>
      <c r="G40" s="498">
        <v>0</v>
      </c>
      <c r="H40" s="498"/>
      <c r="I40" s="498">
        <v>0</v>
      </c>
      <c r="J40" s="498">
        <v>1662</v>
      </c>
      <c r="K40" s="498"/>
      <c r="L40" s="498">
        <v>3661</v>
      </c>
      <c r="M40" s="498">
        <v>0</v>
      </c>
      <c r="N40" s="498">
        <v>11</v>
      </c>
      <c r="O40" s="498">
        <v>3672</v>
      </c>
      <c r="P40" s="498"/>
      <c r="Q40" s="499">
        <v>0.92957350812576334</v>
      </c>
      <c r="R40" s="500"/>
    </row>
    <row r="41" spans="2:18" s="136" customFormat="1" ht="15" customHeight="1" thickTop="1" thickBot="1" x14ac:dyDescent="0.25">
      <c r="B41" s="55"/>
      <c r="C41" s="501"/>
      <c r="D41" s="501"/>
      <c r="E41" s="491"/>
      <c r="F41" s="501"/>
      <c r="G41" s="501"/>
      <c r="H41" s="491"/>
      <c r="I41" s="501"/>
      <c r="J41" s="501"/>
      <c r="K41" s="491"/>
      <c r="L41" s="501"/>
      <c r="M41" s="501"/>
      <c r="N41" s="501"/>
      <c r="O41" s="501"/>
      <c r="P41" s="502"/>
      <c r="Q41" s="503"/>
      <c r="R41" s="503"/>
    </row>
    <row r="42" spans="2:18" s="136" customFormat="1" ht="15" customHeight="1" thickBot="1" x14ac:dyDescent="0.25">
      <c r="B42" s="120" t="s">
        <v>173</v>
      </c>
      <c r="C42" s="494">
        <v>217</v>
      </c>
      <c r="D42" s="494">
        <v>7253</v>
      </c>
      <c r="E42" s="494"/>
      <c r="F42" s="494">
        <v>0</v>
      </c>
      <c r="G42" s="494">
        <v>0</v>
      </c>
      <c r="H42" s="494"/>
      <c r="I42" s="494">
        <v>0</v>
      </c>
      <c r="J42" s="494">
        <v>0</v>
      </c>
      <c r="K42" s="494"/>
      <c r="L42" s="494">
        <v>84</v>
      </c>
      <c r="M42" s="494">
        <v>0</v>
      </c>
      <c r="N42" s="494">
        <v>0</v>
      </c>
      <c r="O42" s="494">
        <v>84</v>
      </c>
      <c r="P42" s="494"/>
      <c r="Q42" s="504">
        <v>2.1217659736094744E-2</v>
      </c>
      <c r="R42" s="494" t="s">
        <v>163</v>
      </c>
    </row>
    <row r="43" spans="2:18" s="136" customFormat="1" ht="15" customHeight="1" x14ac:dyDescent="0.2">
      <c r="B43" s="80" t="s">
        <v>279</v>
      </c>
      <c r="C43" s="491">
        <v>897</v>
      </c>
      <c r="D43" s="491">
        <v>35</v>
      </c>
      <c r="E43" s="491"/>
      <c r="F43" s="491">
        <v>0</v>
      </c>
      <c r="G43" s="491">
        <v>0</v>
      </c>
      <c r="H43" s="491"/>
      <c r="I43" s="491">
        <v>0</v>
      </c>
      <c r="J43" s="491">
        <v>0</v>
      </c>
      <c r="K43" s="491"/>
      <c r="L43" s="491">
        <v>109</v>
      </c>
      <c r="M43" s="491">
        <v>0</v>
      </c>
      <c r="N43" s="491">
        <v>0</v>
      </c>
      <c r="O43" s="491">
        <v>109</v>
      </c>
      <c r="P43" s="491"/>
      <c r="Q43" s="492">
        <v>2.7672581066658083E-2</v>
      </c>
      <c r="R43" s="497" t="s">
        <v>163</v>
      </c>
    </row>
    <row r="44" spans="2:18" s="136" customFormat="1" ht="15" customHeight="1" thickBot="1" x14ac:dyDescent="0.25">
      <c r="B44" s="337" t="s">
        <v>506</v>
      </c>
      <c r="C44" s="498">
        <v>1114</v>
      </c>
      <c r="D44" s="498">
        <v>7288</v>
      </c>
      <c r="E44" s="498"/>
      <c r="F44" s="498">
        <v>0</v>
      </c>
      <c r="G44" s="498">
        <v>0</v>
      </c>
      <c r="H44" s="498"/>
      <c r="I44" s="498">
        <v>0</v>
      </c>
      <c r="J44" s="498">
        <v>0</v>
      </c>
      <c r="K44" s="498"/>
      <c r="L44" s="498">
        <v>193</v>
      </c>
      <c r="M44" s="498">
        <v>0</v>
      </c>
      <c r="N44" s="498">
        <v>0</v>
      </c>
      <c r="O44" s="498">
        <v>193</v>
      </c>
      <c r="P44" s="498"/>
      <c r="Q44" s="499">
        <v>4.8890240802752824E-2</v>
      </c>
      <c r="R44" s="500"/>
    </row>
    <row r="45" spans="2:18" s="136" customFormat="1" ht="15" customHeight="1" thickTop="1" x14ac:dyDescent="0.2">
      <c r="B45" s="505"/>
      <c r="C45" s="501"/>
      <c r="D45" s="501"/>
      <c r="E45" s="501"/>
      <c r="F45" s="501"/>
      <c r="G45" s="501"/>
      <c r="H45" s="501"/>
      <c r="I45" s="501"/>
      <c r="J45" s="501"/>
      <c r="K45" s="501"/>
      <c r="L45" s="501"/>
      <c r="M45" s="501"/>
      <c r="N45" s="501"/>
      <c r="O45" s="501"/>
      <c r="P45" s="501"/>
      <c r="Q45" s="503"/>
      <c r="R45" s="503"/>
    </row>
    <row r="46" spans="2:18" s="136" customFormat="1" ht="15" customHeight="1" thickBot="1" x14ac:dyDescent="0.25">
      <c r="B46" s="337" t="s">
        <v>507</v>
      </c>
      <c r="C46" s="498">
        <v>665</v>
      </c>
      <c r="D46" s="498">
        <v>394</v>
      </c>
      <c r="E46" s="498"/>
      <c r="F46" s="498">
        <v>0</v>
      </c>
      <c r="G46" s="498">
        <v>0</v>
      </c>
      <c r="H46" s="498"/>
      <c r="I46" s="498">
        <v>0</v>
      </c>
      <c r="J46" s="498">
        <v>1607</v>
      </c>
      <c r="K46" s="498"/>
      <c r="L46" s="498">
        <v>74</v>
      </c>
      <c r="M46" s="498">
        <v>0</v>
      </c>
      <c r="N46" s="498">
        <v>11</v>
      </c>
      <c r="O46" s="498">
        <v>85</v>
      </c>
      <c r="P46" s="498"/>
      <c r="Q46" s="506">
        <v>2.1536251071483728E-2</v>
      </c>
      <c r="R46" s="500"/>
    </row>
    <row r="47" spans="2:18" s="136" customFormat="1" ht="15" customHeight="1" thickTop="1" x14ac:dyDescent="0.2">
      <c r="B47" s="505"/>
      <c r="C47" s="501"/>
      <c r="D47" s="501"/>
      <c r="E47" s="501"/>
      <c r="F47" s="501"/>
      <c r="G47" s="501"/>
      <c r="H47" s="501"/>
      <c r="I47" s="501"/>
      <c r="J47" s="501"/>
      <c r="K47" s="501"/>
      <c r="L47" s="501"/>
      <c r="M47" s="501"/>
      <c r="N47" s="501"/>
      <c r="O47" s="501"/>
      <c r="P47" s="501"/>
      <c r="Q47" s="503"/>
      <c r="R47" s="503"/>
    </row>
    <row r="48" spans="2:18" s="136" customFormat="1" ht="15" customHeight="1" thickBot="1" x14ac:dyDescent="0.25">
      <c r="B48" s="337" t="s">
        <v>66</v>
      </c>
      <c r="C48" s="498">
        <v>15292</v>
      </c>
      <c r="D48" s="498">
        <v>297079</v>
      </c>
      <c r="E48" s="498"/>
      <c r="F48" s="498">
        <v>0</v>
      </c>
      <c r="G48" s="498">
        <v>0</v>
      </c>
      <c r="H48" s="498"/>
      <c r="I48" s="498">
        <v>0</v>
      </c>
      <c r="J48" s="498">
        <v>3269</v>
      </c>
      <c r="K48" s="498"/>
      <c r="L48" s="498">
        <v>3928</v>
      </c>
      <c r="M48" s="498">
        <v>0</v>
      </c>
      <c r="N48" s="498">
        <v>22</v>
      </c>
      <c r="O48" s="498">
        <v>3950</v>
      </c>
      <c r="P48" s="498"/>
      <c r="Q48" s="506">
        <v>0.99999999999999989</v>
      </c>
      <c r="R48" s="500"/>
    </row>
    <row r="49" spans="2:18" s="136" customFormat="1" ht="15" customHeight="1" thickTop="1" x14ac:dyDescent="0.2">
      <c r="B49" s="60"/>
      <c r="C49" s="60"/>
      <c r="D49" s="60"/>
      <c r="E49" s="61"/>
      <c r="F49" s="60"/>
      <c r="G49" s="60"/>
      <c r="H49" s="61"/>
      <c r="I49" s="60"/>
      <c r="J49" s="60"/>
      <c r="K49" s="61"/>
      <c r="L49" s="60"/>
      <c r="M49" s="60"/>
      <c r="N49" s="60"/>
      <c r="O49" s="60"/>
      <c r="P49" s="61"/>
      <c r="Q49" s="60"/>
      <c r="R49" s="60"/>
    </row>
    <row r="50" spans="2:18" s="136" customFormat="1" ht="15" customHeight="1" x14ac:dyDescent="0.2">
      <c r="B50" s="184" t="s">
        <v>72</v>
      </c>
      <c r="C50" s="85">
        <v>2019</v>
      </c>
      <c r="D50" s="137">
        <v>2018</v>
      </c>
      <c r="E50" s="138"/>
      <c r="H50" s="139"/>
      <c r="K50" s="139"/>
    </row>
    <row r="51" spans="2:18" s="136" customFormat="1" ht="15" customHeight="1" thickBot="1" x14ac:dyDescent="0.25">
      <c r="B51" s="80" t="s">
        <v>73</v>
      </c>
      <c r="C51" s="142" t="s">
        <v>529</v>
      </c>
      <c r="D51" s="62" t="s">
        <v>361</v>
      </c>
      <c r="E51" s="62"/>
      <c r="H51" s="139"/>
      <c r="K51" s="139"/>
    </row>
    <row r="52" spans="2:18" s="136" customFormat="1" ht="15" customHeight="1" thickBot="1" x14ac:dyDescent="0.25">
      <c r="B52" s="120" t="s">
        <v>74</v>
      </c>
      <c r="C52" s="176">
        <v>9.7898315860169439E-3</v>
      </c>
      <c r="D52" s="141">
        <v>9.3038192921523991E-3</v>
      </c>
      <c r="E52" s="63"/>
      <c r="H52" s="139"/>
      <c r="K52" s="139"/>
    </row>
    <row r="53" spans="2:18" s="136" customFormat="1" ht="15" customHeight="1" x14ac:dyDescent="0.2">
      <c r="B53" s="59" t="s">
        <v>75</v>
      </c>
      <c r="C53" s="546" t="s">
        <v>530</v>
      </c>
      <c r="D53" s="140" t="s">
        <v>362</v>
      </c>
      <c r="E53" s="62"/>
      <c r="H53" s="139"/>
      <c r="K53" s="139"/>
    </row>
    <row r="55" spans="2:18" s="129" customFormat="1" ht="12.95" customHeight="1" x14ac:dyDescent="0.2">
      <c r="B55" s="129" t="s">
        <v>168</v>
      </c>
      <c r="E55" s="130"/>
      <c r="H55" s="130"/>
      <c r="K55" s="130"/>
    </row>
    <row r="56" spans="2:18" s="129" customFormat="1" ht="12.95" customHeight="1" x14ac:dyDescent="0.2">
      <c r="B56" s="131" t="s">
        <v>165</v>
      </c>
      <c r="E56" s="130"/>
      <c r="H56" s="130"/>
      <c r="K56" s="130"/>
    </row>
    <row r="57" spans="2:18" s="129" customFormat="1" ht="12.95" customHeight="1" x14ac:dyDescent="0.2">
      <c r="B57" s="131" t="s">
        <v>166</v>
      </c>
      <c r="E57" s="130"/>
      <c r="H57" s="130"/>
      <c r="K57" s="130"/>
    </row>
    <row r="58" spans="2:18" s="129" customFormat="1" ht="12.95" customHeight="1" x14ac:dyDescent="0.2">
      <c r="B58" s="131" t="s">
        <v>167</v>
      </c>
      <c r="E58" s="130"/>
      <c r="H58" s="130"/>
      <c r="K58" s="130"/>
    </row>
    <row r="59" spans="2:18" s="129" customFormat="1" ht="12.95" customHeight="1" x14ac:dyDescent="0.2">
      <c r="B59" s="129" t="s">
        <v>170</v>
      </c>
      <c r="E59" s="130"/>
      <c r="H59" s="130"/>
      <c r="K59" s="130"/>
    </row>
    <row r="60" spans="2:18" s="129" customFormat="1" ht="12.95" customHeight="1" x14ac:dyDescent="0.2">
      <c r="B60" s="129" t="s">
        <v>169</v>
      </c>
      <c r="E60" s="130"/>
      <c r="H60" s="130"/>
      <c r="K60" s="130"/>
    </row>
    <row r="61" spans="2:18" s="129" customFormat="1" ht="12.95" customHeight="1" x14ac:dyDescent="0.2">
      <c r="B61" s="129" t="s">
        <v>171</v>
      </c>
      <c r="E61" s="130"/>
      <c r="H61" s="130"/>
      <c r="K61" s="130"/>
    </row>
    <row r="62" spans="2:18" s="129" customFormat="1" ht="12.95" customHeight="1" x14ac:dyDescent="0.2">
      <c r="E62" s="130"/>
      <c r="H62" s="130"/>
      <c r="K62" s="130"/>
    </row>
  </sheetData>
  <customSheetViews>
    <customSheetView guid="{68EBE772-AFDA-4EA0-AE37-C31FFC283BC0}" showGridLines="0" fitToPage="1" topLeftCell="E12">
      <selection activeCell="Q22" sqref="Q22"/>
      <pageMargins left="0.75" right="0.75" top="1" bottom="1" header="0.5" footer="0.5"/>
      <pageSetup paperSize="9" scale="56" fitToHeight="0" orientation="landscape" r:id="rId1"/>
    </customSheetView>
    <customSheetView guid="{FBB4AFED-AF83-40C1-AEBE-D1B361E89DDB}" showGridLines="0" fitToPage="1" topLeftCell="E12">
      <selection activeCell="Q22" sqref="Q22"/>
      <pageMargins left="0.75" right="0.75" top="1" bottom="1" header="0.5" footer="0.5"/>
      <pageSetup paperSize="9" scale="56" fitToHeight="0" orientation="landscape" r:id="rId2"/>
    </customSheetView>
  </customSheetViews>
  <mergeCells count="8">
    <mergeCell ref="C6:D6"/>
    <mergeCell ref="F6:G6"/>
    <mergeCell ref="I6:J6"/>
    <mergeCell ref="L6:O6"/>
    <mergeCell ref="C30:D30"/>
    <mergeCell ref="F30:G30"/>
    <mergeCell ref="I30:J30"/>
    <mergeCell ref="L30:O30"/>
  </mergeCells>
  <pageMargins left="0.70866141732283472" right="0.70866141732283472" top="0.74803149606299213" bottom="0.74803149606299213" header="0.31496062992125984" footer="0.31496062992125984"/>
  <pageSetup paperSize="8" scale="72" orientation="landscape" r:id="rId3"/>
  <headerFooter>
    <oddHeader>&amp;L&amp;"Calibri"&amp;12&amp;K0000FFClassification: Limited&amp;1#</oddHeader>
  </headerFooter>
  <customProperties>
    <customPr name="_pios_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Front page</vt:lpstr>
      <vt:lpstr>Forward looking statements</vt:lpstr>
      <vt:lpstr>Basis of preparation</vt:lpstr>
      <vt:lpstr>Contents</vt:lpstr>
      <vt:lpstr>Key Ratios</vt:lpstr>
      <vt:lpstr>OV1</vt:lpstr>
      <vt:lpstr>CRB-B</vt:lpstr>
      <vt:lpstr>CRB-C</vt:lpstr>
      <vt:lpstr>CRB-D</vt:lpstr>
      <vt:lpstr>CRB-E</vt:lpstr>
      <vt:lpstr>CR3</vt:lpstr>
      <vt:lpstr>CR1</vt:lpstr>
      <vt:lpstr>NPFE</vt:lpstr>
      <vt:lpstr>Own funds disclosure</vt:lpstr>
      <vt:lpstr>Leverage ratio</vt:lpstr>
      <vt:lpstr>CCyB</vt:lpstr>
      <vt:lpstr>Contents</vt:lpstr>
      <vt:lpstr>LB_Capital_requirements</vt:lpstr>
      <vt:lpstr>LB_CCyB</vt:lpstr>
      <vt:lpstr>LB_CRE</vt:lpstr>
      <vt:lpstr>LB_CRM</vt:lpstr>
      <vt:lpstr>LB_Leverage_ratio</vt:lpstr>
      <vt:lpstr>LB_Own_funds</vt:lpstr>
      <vt:lpstr>'Basis of preparation'!Print_Area</vt:lpstr>
      <vt:lpstr>Contents!Print_Area</vt:lpstr>
      <vt:lpstr>'CR1'!Print_Area</vt:lpstr>
      <vt:lpstr>'CR3'!Print_Area</vt:lpstr>
      <vt:lpstr>'CRB-B'!Print_Area</vt:lpstr>
      <vt:lpstr>'CRB-C'!Print_Area</vt:lpstr>
      <vt:lpstr>'CRB-D'!Print_Area</vt:lpstr>
      <vt:lpstr>'CRB-E'!Print_Area</vt:lpstr>
      <vt:lpstr>'Forward looking statements'!Print_Area</vt:lpstr>
      <vt:lpstr>'Key Ratios'!Print_Area</vt:lpstr>
      <vt:lpstr>NPFE!Print_Area</vt:lpstr>
      <vt:lpstr>'OV1'!Print_Area</vt:lpstr>
      <vt:lpstr>'Own funds disclosure'!Print_Area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Vandepeear</dc:creator>
  <cp:lastModifiedBy>8760949</cp:lastModifiedBy>
  <cp:lastPrinted>2020-03-03T11:40:18Z</cp:lastPrinted>
  <dcterms:created xsi:type="dcterms:W3CDTF">2017-09-07T11:29:11Z</dcterms:created>
  <dcterms:modified xsi:type="dcterms:W3CDTF">2020-11-03T13:42:47Z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a228c922-6f0c-43d5-8979-e5b07a9db660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7bc792f8-6d75-423a-9981-629281829092_Enabled">
    <vt:lpwstr>True</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Owner">
    <vt:lpwstr>Roman.Kuznetsov1@lloydsbanking.com</vt:lpwstr>
  </property>
  <property fmtid="{D5CDD505-2E9C-101B-9397-08002B2CF9AE}" pid="8" name="MSIP_Label_7bc792f8-6d75-423a-9981-629281829092_SetDate">
    <vt:lpwstr>2019-10-29T10:49:39.6066556Z</vt:lpwstr>
  </property>
  <property fmtid="{D5CDD505-2E9C-101B-9397-08002B2CF9AE}" pid="9" name="MSIP_Label_7bc792f8-6d75-423a-9981-629281829092_Name">
    <vt:lpwstr>Limited</vt:lpwstr>
  </property>
  <property fmtid="{D5CDD505-2E9C-101B-9397-08002B2CF9AE}" pid="10" name="MSIP_Label_7bc792f8-6d75-423a-9981-629281829092_Application">
    <vt:lpwstr>Microsoft Azure Information Protection</vt:lpwstr>
  </property>
  <property fmtid="{D5CDD505-2E9C-101B-9397-08002B2CF9AE}" pid="11" name="MSIP_Label_7bc792f8-6d75-423a-9981-629281829092_ActionId">
    <vt:lpwstr>82551e01-9b77-4c12-ba59-eb2217f2c57a</vt:lpwstr>
  </property>
  <property fmtid="{D5CDD505-2E9C-101B-9397-08002B2CF9AE}" pid="12" name="MSIP_Label_7bc792f8-6d75-423a-9981-629281829092_Extended_MSFT_Method">
    <vt:lpwstr>Automatic</vt:lpwstr>
  </property>
  <property fmtid="{D5CDD505-2E9C-101B-9397-08002B2CF9AE}" pid="13" name="Sensitivity">
    <vt:lpwstr>Limited</vt:lpwstr>
  </property>
  <property fmtid="{D5CDD505-2E9C-101B-9397-08002B2CF9AE}" pid="14" name="Classification">
    <vt:lpwstr>Internal</vt:lpwstr>
  </property>
  <property fmtid="{D5CDD505-2E9C-101B-9397-08002B2CF9AE}" pid="15" name="HeadersandFooters">
    <vt:lpwstr>None</vt:lpwstr>
  </property>
</Properties>
</file>