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GC&amp;RR_Protected\2021\03. March\Pillar 3\Versions\Published\"/>
    </mc:Choice>
  </mc:AlternateContent>
  <bookViews>
    <workbookView xWindow="-105" yWindow="-105" windowWidth="22785" windowHeight="14655" tabRatio="913"/>
  </bookViews>
  <sheets>
    <sheet name="1. March 2021 Report" sheetId="47" r:id="rId1"/>
    <sheet name="Order" sheetId="26" state="hidden" r:id="rId2"/>
    <sheet name="7. March 20 Working Report" sheetId="38"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Order!$B$2:$G$130</definedName>
    <definedName name="_xlnm.Print_Area" localSheetId="0">'1. March 2021 Report'!$A$1:$M$1124</definedName>
    <definedName name="_xlnm.Print_Area" localSheetId="2">'7. March 20 Working Report'!$B$1:$M$1026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90" i="38" l="1"/>
  <c r="H990" i="38"/>
  <c r="K499" i="38"/>
  <c r="J499" i="38"/>
  <c r="I499" i="38"/>
  <c r="J210" i="38"/>
  <c r="I210" i="38"/>
  <c r="H210" i="38"/>
  <c r="J990" i="38"/>
  <c r="G892" i="38"/>
  <c r="K990" i="38"/>
  <c r="E451" i="38"/>
  <c r="D451" i="38"/>
  <c r="I403" i="38"/>
  <c r="H403" i="38"/>
  <c r="G403" i="38"/>
  <c r="F403" i="38"/>
  <c r="E403" i="38"/>
  <c r="L355" i="38"/>
  <c r="J355" i="38"/>
  <c r="H355" i="38"/>
  <c r="G258" i="38"/>
  <c r="K162" i="38"/>
  <c r="G843" i="38"/>
  <c r="F843" i="38"/>
  <c r="E843" i="38"/>
  <c r="D843" i="38"/>
  <c r="L794" i="38"/>
  <c r="K794" i="38"/>
  <c r="J794" i="38"/>
  <c r="I794" i="38"/>
  <c r="H794" i="38"/>
  <c r="G794" i="38"/>
  <c r="F794" i="38"/>
  <c r="E794" i="38"/>
  <c r="D794" i="38"/>
  <c r="L745" i="38"/>
  <c r="K745" i="38"/>
  <c r="J745" i="38"/>
  <c r="I745" i="38"/>
  <c r="H745" i="38"/>
  <c r="G745" i="38"/>
  <c r="F745" i="38"/>
  <c r="E745" i="38"/>
  <c r="D745" i="38"/>
  <c r="L696" i="38"/>
  <c r="K696" i="38"/>
  <c r="J696" i="38"/>
  <c r="I696" i="38"/>
  <c r="H696" i="38"/>
  <c r="G696" i="38"/>
  <c r="F696" i="38"/>
  <c r="E696" i="38"/>
  <c r="D696" i="38"/>
  <c r="L647" i="38"/>
  <c r="K647" i="38"/>
  <c r="J647" i="38"/>
  <c r="I647" i="38"/>
  <c r="H647" i="38"/>
  <c r="G647" i="38"/>
  <c r="F647" i="38"/>
  <c r="E647" i="38"/>
  <c r="D647" i="38"/>
  <c r="H597" i="38"/>
  <c r="G597" i="38"/>
  <c r="F597" i="38"/>
  <c r="E597" i="38"/>
  <c r="D597" i="38"/>
  <c r="F547" i="38"/>
  <c r="H499" i="38"/>
  <c r="G499" i="38"/>
  <c r="F499" i="38"/>
  <c r="E499" i="38"/>
  <c r="J451" i="38"/>
  <c r="I451" i="38"/>
  <c r="H451" i="38"/>
  <c r="G451" i="38"/>
  <c r="F451" i="38"/>
  <c r="L403" i="38"/>
  <c r="K403" i="38"/>
  <c r="J403" i="38"/>
  <c r="D403" i="38"/>
  <c r="K355" i="38"/>
  <c r="I355" i="38"/>
  <c r="G355" i="38"/>
  <c r="F355" i="38"/>
  <c r="E355" i="38"/>
  <c r="D355" i="38"/>
  <c r="L307" i="38"/>
  <c r="K307" i="38"/>
  <c r="J307" i="38"/>
  <c r="I307" i="38"/>
  <c r="H307" i="38"/>
  <c r="G307" i="38"/>
  <c r="F307" i="38"/>
  <c r="E307" i="38"/>
  <c r="D307" i="38"/>
  <c r="D258" i="38"/>
  <c r="L210" i="38"/>
  <c r="K210" i="38"/>
  <c r="J162" i="38"/>
  <c r="I162" i="38"/>
  <c r="H162" i="38"/>
  <c r="G162" i="38"/>
  <c r="F162" i="38"/>
  <c r="E162" i="38"/>
  <c r="D162" i="38"/>
  <c r="K114" i="38"/>
  <c r="J114" i="38"/>
  <c r="I114" i="38"/>
  <c r="H114" i="38"/>
  <c r="G114" i="38"/>
  <c r="F114" i="38"/>
  <c r="E114" i="38"/>
  <c r="D114" i="38"/>
  <c r="I892" i="38" l="1"/>
  <c r="I990" i="38"/>
  <c r="J941" i="38"/>
  <c r="L941" i="38" l="1"/>
  <c r="F892" i="38"/>
  <c r="K892" i="38"/>
  <c r="H892" i="38"/>
  <c r="E941" i="38"/>
  <c r="G941" i="38"/>
  <c r="F941" i="38"/>
  <c r="H941" i="38"/>
  <c r="E892" i="38"/>
  <c r="G990" i="38"/>
  <c r="E990" i="38"/>
  <c r="D941" i="38"/>
  <c r="I941" i="38"/>
  <c r="J892" i="38"/>
  <c r="K941" i="38"/>
  <c r="F990" i="38"/>
  <c r="D892" i="38"/>
  <c r="D990" i="38"/>
  <c r="L162" i="38" l="1"/>
  <c r="H258" i="38"/>
  <c r="D547" i="38"/>
  <c r="D499" i="38"/>
  <c r="E210" i="38"/>
  <c r="E547" i="38"/>
  <c r="F258" i="38"/>
  <c r="E258" i="38"/>
  <c r="F210" i="38"/>
  <c r="D210" i="38"/>
  <c r="L451" i="38"/>
  <c r="G547" i="38"/>
  <c r="K451" i="38"/>
  <c r="G210" i="38"/>
  <c r="L499" i="38"/>
  <c r="D66" i="38" l="1"/>
  <c r="E66" i="38" l="1"/>
  <c r="F66" i="38" l="1"/>
  <c r="H66" i="38" l="1"/>
  <c r="E979" i="38" l="1"/>
  <c r="F979" i="38"/>
  <c r="G979" i="38"/>
  <c r="H979" i="38"/>
  <c r="I979" i="38"/>
  <c r="J979" i="38"/>
  <c r="K979" i="38"/>
  <c r="L979" i="38"/>
  <c r="D979" i="38"/>
  <c r="L930" i="38"/>
  <c r="K930" i="38"/>
  <c r="J930" i="38"/>
  <c r="I930" i="38"/>
  <c r="H930" i="38"/>
  <c r="G930" i="38"/>
  <c r="F930" i="38"/>
  <c r="E930" i="38"/>
  <c r="D930" i="38"/>
  <c r="K881" i="38"/>
  <c r="J881" i="38"/>
  <c r="I881" i="38"/>
  <c r="H881" i="38"/>
  <c r="G881" i="38"/>
  <c r="F881" i="38"/>
  <c r="E881" i="38"/>
  <c r="D881" i="38"/>
  <c r="G832" i="38"/>
  <c r="F832" i="38"/>
  <c r="E832" i="38"/>
  <c r="D832" i="38"/>
  <c r="L783" i="38"/>
  <c r="K783" i="38"/>
  <c r="J783" i="38"/>
  <c r="I783" i="38"/>
  <c r="H783" i="38"/>
  <c r="G783" i="38"/>
  <c r="F783" i="38"/>
  <c r="E783" i="38"/>
  <c r="D783" i="38"/>
  <c r="E734" i="38"/>
  <c r="F734" i="38"/>
  <c r="G734" i="38"/>
  <c r="H734" i="38"/>
  <c r="I734" i="38"/>
  <c r="J734" i="38"/>
  <c r="K734" i="38"/>
  <c r="L734" i="38"/>
  <c r="D734" i="38"/>
  <c r="L685" i="38"/>
  <c r="K685" i="38"/>
  <c r="J685" i="38"/>
  <c r="I685" i="38"/>
  <c r="H685" i="38"/>
  <c r="G685" i="38"/>
  <c r="F685" i="38"/>
  <c r="E685" i="38"/>
  <c r="D685" i="38"/>
  <c r="L636" i="38"/>
  <c r="K636" i="38"/>
  <c r="J636" i="38"/>
  <c r="I636" i="38"/>
  <c r="H636" i="38"/>
  <c r="G636" i="38"/>
  <c r="F636" i="38"/>
  <c r="E636" i="38"/>
  <c r="D636" i="38"/>
  <c r="H586" i="38"/>
  <c r="G586" i="38"/>
  <c r="F586" i="38"/>
  <c r="E586" i="38"/>
  <c r="D586" i="38"/>
  <c r="G536" i="38"/>
  <c r="F536" i="38"/>
  <c r="E536" i="38"/>
  <c r="D536" i="38"/>
  <c r="E488" i="38"/>
  <c r="F488" i="38"/>
  <c r="G488" i="38"/>
  <c r="H488" i="38"/>
  <c r="I488" i="38"/>
  <c r="J488" i="38"/>
  <c r="K488" i="38"/>
  <c r="L488" i="38"/>
  <c r="D488" i="38"/>
  <c r="H440" i="38"/>
  <c r="E440" i="38"/>
  <c r="F440" i="38"/>
  <c r="G440" i="38"/>
  <c r="I440" i="38"/>
  <c r="J440" i="38"/>
  <c r="K440" i="38"/>
  <c r="L440" i="38"/>
  <c r="D440" i="38"/>
  <c r="L392" i="38"/>
  <c r="K392" i="38"/>
  <c r="L344" i="38"/>
  <c r="K344" i="38"/>
  <c r="L296" i="38"/>
  <c r="K296" i="38"/>
  <c r="E392" i="38"/>
  <c r="F392" i="38"/>
  <c r="G392" i="38"/>
  <c r="H392" i="38"/>
  <c r="I392" i="38"/>
  <c r="J392" i="38"/>
  <c r="D392" i="38"/>
  <c r="E344" i="38" l="1"/>
  <c r="F344" i="38"/>
  <c r="G344" i="38"/>
  <c r="H344" i="38"/>
  <c r="I344" i="38"/>
  <c r="J344" i="38"/>
  <c r="D344" i="38"/>
  <c r="E296" i="38"/>
  <c r="F296" i="38"/>
  <c r="G296" i="38"/>
  <c r="H296" i="38"/>
  <c r="I296" i="38"/>
  <c r="J296" i="38"/>
  <c r="D296" i="38"/>
  <c r="E247" i="38"/>
  <c r="F247" i="38"/>
  <c r="G247" i="38"/>
  <c r="H247" i="38"/>
  <c r="D247" i="38"/>
  <c r="E199" i="38"/>
  <c r="F199" i="38"/>
  <c r="G199" i="38"/>
  <c r="H199" i="38"/>
  <c r="I199" i="38"/>
  <c r="J199" i="38"/>
  <c r="K199" i="38"/>
  <c r="L199" i="38"/>
  <c r="D199" i="38"/>
  <c r="E151" i="38"/>
  <c r="F151" i="38"/>
  <c r="G151" i="38"/>
  <c r="H151" i="38"/>
  <c r="I151" i="38"/>
  <c r="J151" i="38"/>
  <c r="K151" i="38"/>
  <c r="L151" i="38"/>
  <c r="D151" i="38"/>
  <c r="E103" i="38"/>
  <c r="F103" i="38"/>
  <c r="G103" i="38"/>
  <c r="H103" i="38"/>
  <c r="I103" i="38"/>
  <c r="J103" i="38"/>
  <c r="K103" i="38"/>
  <c r="D103" i="38"/>
  <c r="F163" i="38" l="1"/>
  <c r="L991" i="38" l="1"/>
  <c r="F548" i="38"/>
  <c r="I991" i="38"/>
  <c r="H259" i="38"/>
  <c r="G548" i="38"/>
  <c r="G549" i="38"/>
  <c r="H260" i="38" l="1"/>
  <c r="F549" i="38"/>
  <c r="F164" i="38"/>
  <c r="G844" i="38" l="1"/>
  <c r="F844" i="38"/>
  <c r="G845" i="38" l="1"/>
  <c r="F845" i="38"/>
  <c r="J942" i="38" l="1"/>
  <c r="E991" i="38" l="1"/>
  <c r="D942" i="38"/>
  <c r="H942" i="38"/>
  <c r="D991" i="38"/>
  <c r="F991" i="38"/>
  <c r="K942" i="38"/>
  <c r="L942" i="38"/>
  <c r="E942" i="38"/>
  <c r="G942" i="38"/>
  <c r="G991" i="38"/>
  <c r="F942" i="38"/>
  <c r="E259" i="38" l="1"/>
  <c r="F259" i="38"/>
  <c r="G259" i="38"/>
  <c r="G943" i="38" l="1"/>
  <c r="F992" i="38"/>
  <c r="E992" i="38"/>
  <c r="E844" i="38" l="1"/>
  <c r="H991" i="38"/>
  <c r="I942" i="38"/>
  <c r="H943" i="38"/>
  <c r="F260" i="38"/>
  <c r="L943" i="38"/>
  <c r="D992" i="38"/>
  <c r="G992" i="38"/>
  <c r="K943" i="38"/>
  <c r="D943" i="38"/>
  <c r="E260" i="38"/>
  <c r="J943" i="38"/>
  <c r="F943" i="38"/>
  <c r="E943" i="38"/>
  <c r="G260" i="38"/>
  <c r="E548" i="38" l="1"/>
  <c r="D548" i="38"/>
  <c r="D259" i="38"/>
  <c r="D260" i="38" l="1"/>
  <c r="D549" i="38" l="1"/>
  <c r="E549" i="38"/>
  <c r="H992" i="38"/>
  <c r="I943" i="38"/>
  <c r="E845" i="38"/>
  <c r="P637" i="38" l="1"/>
  <c r="O587" i="38"/>
  <c r="N537" i="38"/>
  <c r="N489" i="38"/>
  <c r="N441" i="38"/>
  <c r="N393" i="38"/>
  <c r="N882" i="38"/>
  <c r="S547" i="38" l="1"/>
  <c r="S355" i="38"/>
  <c r="T114" i="38"/>
  <c r="I893" i="38"/>
  <c r="O833" i="38"/>
  <c r="G893" i="38" l="1"/>
  <c r="H356" i="38"/>
  <c r="K893" i="38"/>
  <c r="L500" i="38"/>
  <c r="F893" i="38"/>
  <c r="D844" i="38"/>
  <c r="H893" i="38"/>
  <c r="J893" i="38"/>
  <c r="K894" i="38"/>
  <c r="I894" i="38"/>
  <c r="H357" i="38"/>
  <c r="D845" i="38"/>
  <c r="S499" i="38"/>
  <c r="T210" i="38"/>
  <c r="S451" i="38"/>
  <c r="S403" i="38"/>
  <c r="T162" i="38"/>
  <c r="T307" i="38"/>
  <c r="L501" i="38" l="1"/>
  <c r="G894" i="38"/>
  <c r="H894" i="38"/>
  <c r="J894" i="38"/>
  <c r="F894" i="38"/>
  <c r="O784" i="38" l="1"/>
  <c r="O735" i="38"/>
  <c r="O686" i="38"/>
  <c r="N345" i="38"/>
  <c r="O297" i="38"/>
  <c r="O200" i="38"/>
  <c r="O152" i="38"/>
  <c r="O104" i="38"/>
  <c r="O103" i="38" l="1"/>
  <c r="F746" i="38" l="1"/>
  <c r="E746" i="38"/>
  <c r="H697" i="38"/>
  <c r="K648" i="38"/>
  <c r="J648" i="38"/>
  <c r="K795" i="38"/>
  <c r="D893" i="38"/>
  <c r="L648" i="38"/>
  <c r="H795" i="38"/>
  <c r="L795" i="38"/>
  <c r="E893" i="38"/>
  <c r="F795" i="38"/>
  <c r="G697" i="38"/>
  <c r="I795" i="38"/>
  <c r="I746" i="38"/>
  <c r="E648" i="38"/>
  <c r="J795" i="38"/>
  <c r="D746" i="38"/>
  <c r="D697" i="38"/>
  <c r="G746" i="38"/>
  <c r="E697" i="38"/>
  <c r="K697" i="38"/>
  <c r="L697" i="38"/>
  <c r="F697" i="38"/>
  <c r="K746" i="38"/>
  <c r="I697" i="38"/>
  <c r="H746" i="38"/>
  <c r="E795" i="38"/>
  <c r="G648" i="38"/>
  <c r="F648" i="38"/>
  <c r="D648" i="38"/>
  <c r="I648" i="38"/>
  <c r="J746" i="38"/>
  <c r="L746" i="38"/>
  <c r="G795" i="38"/>
  <c r="G796" i="38"/>
  <c r="L747" i="38"/>
  <c r="J747" i="38"/>
  <c r="I649" i="38"/>
  <c r="D649" i="38"/>
  <c r="F649" i="38"/>
  <c r="G649" i="38"/>
  <c r="E796" i="38"/>
  <c r="J698" i="38"/>
  <c r="I698" i="38"/>
  <c r="F698" i="38"/>
  <c r="K698" i="38"/>
  <c r="K796" i="38"/>
  <c r="J649" i="38"/>
  <c r="E649" i="38"/>
  <c r="E894" i="38"/>
  <c r="L796" i="38"/>
  <c r="H747" i="38"/>
  <c r="H796" i="38"/>
  <c r="K747" i="38"/>
  <c r="L649" i="38"/>
  <c r="L698" i="38"/>
  <c r="E698" i="38"/>
  <c r="G747" i="38"/>
  <c r="D698" i="38"/>
  <c r="D747" i="38"/>
  <c r="J796" i="38"/>
  <c r="D796" i="38"/>
  <c r="D894" i="38"/>
  <c r="K649" i="38"/>
  <c r="I747" i="38"/>
  <c r="I796" i="38"/>
  <c r="E747" i="38"/>
  <c r="H698" i="38"/>
  <c r="G698" i="38"/>
  <c r="F796" i="38"/>
  <c r="F747" i="38"/>
  <c r="H649" i="38"/>
  <c r="D795" i="38" l="1"/>
  <c r="J697" i="38"/>
  <c r="H648" i="38"/>
  <c r="T597" i="38"/>
  <c r="T103" i="38" s="1"/>
  <c r="L211" i="38" l="1"/>
  <c r="L212" i="38"/>
  <c r="K211" i="38" l="1"/>
  <c r="K212" i="38"/>
  <c r="V345" i="38" l="1"/>
  <c r="W393" i="38"/>
  <c r="V441" i="38"/>
  <c r="AB403" i="38" l="1"/>
  <c r="R103" i="38"/>
  <c r="AA355" i="38"/>
  <c r="AA451" i="38"/>
  <c r="K500" i="38" l="1"/>
  <c r="J211" i="38"/>
  <c r="I211" i="38"/>
  <c r="I500" i="38"/>
  <c r="J500" i="38"/>
  <c r="H211" i="38"/>
  <c r="R99" i="38"/>
  <c r="R104" i="38" s="1"/>
  <c r="H67" i="38"/>
  <c r="G67" i="38"/>
  <c r="F67" i="38"/>
  <c r="E67" i="38"/>
  <c r="E68" i="38" l="1"/>
  <c r="F68" i="38"/>
  <c r="G68" i="38"/>
  <c r="H68" i="38"/>
  <c r="Q99" i="38"/>
  <c r="H212" i="38" l="1"/>
  <c r="I501" i="38"/>
  <c r="J501" i="38"/>
  <c r="I212" i="38"/>
  <c r="J212" i="38"/>
  <c r="K501" i="38"/>
  <c r="H500" i="38" l="1"/>
  <c r="H501" i="38"/>
  <c r="T99" i="38" l="1"/>
  <c r="Q103" i="38"/>
  <c r="Q104" i="38" s="1"/>
  <c r="G500" i="38" l="1"/>
  <c r="G501" i="38"/>
  <c r="D67" i="38"/>
  <c r="D68" i="38" l="1"/>
  <c r="O100" i="38" l="1"/>
  <c r="F500" i="38" l="1"/>
  <c r="E500" i="38"/>
  <c r="F501" i="38" l="1"/>
  <c r="E501" i="38"/>
  <c r="I308" i="38" l="1"/>
  <c r="D356" i="38"/>
  <c r="I163" i="38"/>
  <c r="H452" i="38"/>
  <c r="D500" i="38"/>
  <c r="L163" i="38"/>
  <c r="D598" i="38"/>
  <c r="L452" i="38"/>
  <c r="L308" i="38"/>
  <c r="G452" i="38"/>
  <c r="E452" i="38"/>
  <c r="K163" i="38"/>
  <c r="K452" i="38"/>
  <c r="F211" i="38"/>
  <c r="G163" i="38"/>
  <c r="J163" i="38"/>
  <c r="I452" i="38"/>
  <c r="G211" i="38"/>
  <c r="H308" i="38"/>
  <c r="J308" i="38"/>
  <c r="G356" i="38"/>
  <c r="F452" i="38"/>
  <c r="H163" i="38"/>
  <c r="J452" i="38"/>
  <c r="D211" i="38"/>
  <c r="E211" i="38"/>
  <c r="D115" i="38"/>
  <c r="I356" i="38"/>
  <c r="E598" i="38"/>
  <c r="D163" i="38"/>
  <c r="H598" i="38"/>
  <c r="I404" i="38"/>
  <c r="F404" i="38"/>
  <c r="J115" i="38"/>
  <c r="E115" i="38"/>
  <c r="K356" i="38"/>
  <c r="F598" i="38"/>
  <c r="K404" i="38"/>
  <c r="E404" i="38"/>
  <c r="G404" i="38"/>
  <c r="G308" i="38"/>
  <c r="H115" i="38"/>
  <c r="K308" i="38"/>
  <c r="E356" i="38"/>
  <c r="G115" i="38"/>
  <c r="J404" i="38"/>
  <c r="L404" i="38"/>
  <c r="J356" i="38"/>
  <c r="F308" i="38"/>
  <c r="D308" i="38"/>
  <c r="E308" i="38"/>
  <c r="I115" i="38"/>
  <c r="F356" i="38"/>
  <c r="F115" i="38"/>
  <c r="D404" i="38"/>
  <c r="K115" i="38"/>
  <c r="E163" i="38"/>
  <c r="G598" i="38"/>
  <c r="H404" i="38"/>
  <c r="L356" i="38"/>
  <c r="D452" i="38"/>
  <c r="L164" i="38" l="1"/>
  <c r="L453" i="38" l="1"/>
  <c r="E212" i="38"/>
  <c r="G212" i="38"/>
  <c r="D212" i="38"/>
  <c r="K453" i="38"/>
  <c r="F212" i="38"/>
  <c r="D501" i="38"/>
  <c r="J453" i="38" l="1"/>
  <c r="D75" i="26" l="1"/>
  <c r="D71" i="26"/>
  <c r="D70" i="26"/>
  <c r="D61" i="26"/>
  <c r="D55" i="26"/>
  <c r="D21" i="26"/>
  <c r="D17" i="26"/>
  <c r="D16" i="26"/>
  <c r="D13" i="26"/>
  <c r="D7" i="26"/>
  <c r="K164" i="38" l="1"/>
  <c r="E453" i="38"/>
  <c r="I453" i="38"/>
  <c r="H453" i="38"/>
  <c r="I405" i="38"/>
  <c r="J357" i="38"/>
  <c r="G405" i="38"/>
  <c r="E405" i="38"/>
  <c r="F405" i="38"/>
  <c r="D453" i="38"/>
  <c r="L357" i="38"/>
  <c r="H405" i="38"/>
  <c r="J164" i="38" l="1"/>
  <c r="G164" i="38"/>
  <c r="I164" i="38"/>
  <c r="D599" i="38"/>
  <c r="D357" i="38"/>
  <c r="I309" i="38"/>
  <c r="H164" i="38"/>
  <c r="G357" i="38"/>
  <c r="J309" i="38"/>
  <c r="H309" i="38"/>
  <c r="G453" i="38"/>
  <c r="F453" i="38"/>
  <c r="L309" i="38"/>
  <c r="E164" i="38"/>
  <c r="D405" i="38"/>
  <c r="K309" i="38"/>
  <c r="L405" i="38"/>
  <c r="G309" i="38"/>
  <c r="K405" i="38"/>
  <c r="F599" i="38"/>
  <c r="K357" i="38"/>
  <c r="E116" i="38"/>
  <c r="F309" i="38"/>
  <c r="D309" i="38"/>
  <c r="G599" i="38"/>
  <c r="K116" i="38"/>
  <c r="F116" i="38"/>
  <c r="E357" i="38"/>
  <c r="H116" i="38"/>
  <c r="J405" i="38"/>
  <c r="G116" i="38"/>
  <c r="J116" i="38"/>
  <c r="H599" i="38"/>
  <c r="D164" i="38"/>
  <c r="E599" i="38"/>
  <c r="I357" i="38"/>
  <c r="D116" i="38"/>
  <c r="F357" i="38"/>
  <c r="I116" i="38"/>
  <c r="E309" i="38"/>
  <c r="T104" i="38" l="1"/>
</calcChain>
</file>

<file path=xl/sharedStrings.xml><?xml version="1.0" encoding="utf-8"?>
<sst xmlns="http://schemas.openxmlformats.org/spreadsheetml/2006/main" count="15023" uniqueCount="772">
  <si>
    <t>Issuer</t>
  </si>
  <si>
    <t>Unique Identifier</t>
  </si>
  <si>
    <t>Transitional CRR rules</t>
  </si>
  <si>
    <t>Post-transitional CRR rules</t>
  </si>
  <si>
    <t>Issue price</t>
  </si>
  <si>
    <t>Redemption price</t>
  </si>
  <si>
    <t>Accounting classification</t>
  </si>
  <si>
    <t>Original date of issuance</t>
  </si>
  <si>
    <t>9a</t>
  </si>
  <si>
    <t>9b</t>
  </si>
  <si>
    <t>20a</t>
  </si>
  <si>
    <t>20b</t>
  </si>
  <si>
    <t>Coupon rate and any related index</t>
  </si>
  <si>
    <t>Fully discretionary, partially discretionary or mandatory (in terms of timing)</t>
  </si>
  <si>
    <t>Fully discretionary, partially discretionary or mandatory (in terms of amount)</t>
  </si>
  <si>
    <t>Existence of step up or other incentive to redeem</t>
  </si>
  <si>
    <t>Convertible or non-convertible</t>
  </si>
  <si>
    <t>If convertible, conversion trigger(s)</t>
  </si>
  <si>
    <t>If convertible, mandatory or optional conversion</t>
  </si>
  <si>
    <t>Write-down features</t>
  </si>
  <si>
    <t>If write-down, full or partial</t>
  </si>
  <si>
    <t>If write-down, permanent or temporary</t>
  </si>
  <si>
    <t>If temporary write-down, description of write-up mechanism</t>
  </si>
  <si>
    <t>Instrument type immediately senior</t>
  </si>
  <si>
    <t>English</t>
  </si>
  <si>
    <t>Tier 2</t>
  </si>
  <si>
    <t>Common Equity Tier 1</t>
  </si>
  <si>
    <t>Additional Tier 1</t>
  </si>
  <si>
    <t>Consolidated</t>
  </si>
  <si>
    <t>Liability - amortised cost</t>
  </si>
  <si>
    <t>Perpetual</t>
  </si>
  <si>
    <t>Dated</t>
  </si>
  <si>
    <t>Yes</t>
  </si>
  <si>
    <t>No</t>
  </si>
  <si>
    <t>Fixed</t>
  </si>
  <si>
    <t>Floating</t>
  </si>
  <si>
    <t>Mandatory</t>
  </si>
  <si>
    <t>Fully discretionary</t>
  </si>
  <si>
    <t>Partially discretionary</t>
  </si>
  <si>
    <t>Cumulative</t>
  </si>
  <si>
    <t>Convertible</t>
  </si>
  <si>
    <t>n/a</t>
  </si>
  <si>
    <t>Senior Unsecured</t>
  </si>
  <si>
    <t>Existence of a dividend stopper</t>
  </si>
  <si>
    <t>Perpetual or dated</t>
  </si>
  <si>
    <t>If convertible, fully or partially</t>
  </si>
  <si>
    <t>If convertible, conversion rate</t>
  </si>
  <si>
    <t>At any time after the first call date</t>
  </si>
  <si>
    <t>Lloyds Bank plc</t>
  </si>
  <si>
    <t>Solo and Sub-consolidated</t>
  </si>
  <si>
    <t>Non-convertible</t>
  </si>
  <si>
    <t xml:space="preserve">Capital instruments main features </t>
  </si>
  <si>
    <t>Governing law(s) of the instrument</t>
  </si>
  <si>
    <t>Capital Level included within Group</t>
  </si>
  <si>
    <t>Instrument type</t>
  </si>
  <si>
    <t>Original maturity date</t>
  </si>
  <si>
    <t>Optional call date, contingent call dates and redemption amount</t>
  </si>
  <si>
    <t>Subsequent call dates</t>
  </si>
  <si>
    <t>Coupons / dividends</t>
  </si>
  <si>
    <t>Fixed or floating dividend / coupon</t>
  </si>
  <si>
    <t>Non-cumulative or cumulative</t>
  </si>
  <si>
    <t>If convertible, specify instrument type convertible into</t>
  </si>
  <si>
    <t>If convertible, specify issuer of instrument it converts into</t>
  </si>
  <si>
    <t>If write-down, write-down trigger(s)</t>
  </si>
  <si>
    <t>Non-compliant transitional features</t>
  </si>
  <si>
    <t>Non-compliant features</t>
  </si>
  <si>
    <t>No Maturity</t>
  </si>
  <si>
    <t>Non-cumulative</t>
  </si>
  <si>
    <t>Bank of Scotland plc</t>
  </si>
  <si>
    <t>Scottish</t>
  </si>
  <si>
    <t>Step-up</t>
  </si>
  <si>
    <t>Fixed to Floating</t>
  </si>
  <si>
    <t>Consolidated and Sub-Consolidated</t>
  </si>
  <si>
    <t>HBOS plc</t>
  </si>
  <si>
    <t>XS0353590366</t>
  </si>
  <si>
    <t>HBOS Capital Funding No.4 LP</t>
  </si>
  <si>
    <t xml:space="preserve">Consolidated </t>
  </si>
  <si>
    <t>US53944YAA10</t>
  </si>
  <si>
    <t>Lloyds Banking Group plc</t>
  </si>
  <si>
    <t>Fully</t>
  </si>
  <si>
    <t>US539439AG42</t>
  </si>
  <si>
    <t>XS1043552261</t>
  </si>
  <si>
    <t>XS1043552188</t>
  </si>
  <si>
    <t>XS1043550307</t>
  </si>
  <si>
    <t>XS1043545059</t>
  </si>
  <si>
    <t>Consolidated, Sub-consolidated and Solo</t>
  </si>
  <si>
    <t>XS0744444588</t>
  </si>
  <si>
    <t>AU3CB0187201</t>
  </si>
  <si>
    <t>CA539473AP32</t>
  </si>
  <si>
    <t>XS0717735822</t>
  </si>
  <si>
    <t>XS0717735582</t>
  </si>
  <si>
    <t>XS0717735400</t>
  </si>
  <si>
    <t>US53947NAA28 / US53947QAA58</t>
  </si>
  <si>
    <t>XS0513760214</t>
  </si>
  <si>
    <t>XS0503834821</t>
  </si>
  <si>
    <t>XS0497187640</t>
  </si>
  <si>
    <t>LBG Capital No.1 plc</t>
  </si>
  <si>
    <t>XS0459089685</t>
  </si>
  <si>
    <t>LBG Capital No.2 plc</t>
  </si>
  <si>
    <t>XS0459089255</t>
  </si>
  <si>
    <t>XS0459090931</t>
  </si>
  <si>
    <t>XS0459090774</t>
  </si>
  <si>
    <t>XS0459087986</t>
  </si>
  <si>
    <t>XS0459091236</t>
  </si>
  <si>
    <t>XS0459089412</t>
  </si>
  <si>
    <t>XS0459088794</t>
  </si>
  <si>
    <t>XS0408620721</t>
  </si>
  <si>
    <t>XS0408623311</t>
  </si>
  <si>
    <t>XS0408620135</t>
  </si>
  <si>
    <t>XS0355554717</t>
  </si>
  <si>
    <t>XS0324964666</t>
  </si>
  <si>
    <t>US539439AE93 / US539439AF68</t>
  </si>
  <si>
    <t>XS0408826427</t>
  </si>
  <si>
    <t>XS0255242769</t>
  </si>
  <si>
    <t>HBOS Capital Funding No.3 LP</t>
  </si>
  <si>
    <t>USG5533WAA56 / US539439AC38</t>
  </si>
  <si>
    <t>XS0218638236</t>
  </si>
  <si>
    <t>XS0214965534</t>
  </si>
  <si>
    <t>XS0205326290</t>
  </si>
  <si>
    <t>XS0195762991</t>
  </si>
  <si>
    <t>US4041A2AF14 / US4041A3AG79</t>
  </si>
  <si>
    <t>XS0169667119</t>
  </si>
  <si>
    <t>XS0166717388</t>
  </si>
  <si>
    <t>XS0165483164</t>
  </si>
  <si>
    <t>HBOS Capital Funding No.1 LP</t>
  </si>
  <si>
    <t>XS0158313758</t>
  </si>
  <si>
    <t>XS0145407507</t>
  </si>
  <si>
    <t>XS0139175821</t>
  </si>
  <si>
    <t>HBOS Capital Funding LP</t>
  </si>
  <si>
    <t>XS0125686229</t>
  </si>
  <si>
    <t>XS0125681345</t>
  </si>
  <si>
    <t>6M EURIBOR + 50bps</t>
  </si>
  <si>
    <t>XS0119742103</t>
  </si>
  <si>
    <t>XS0111599311</t>
  </si>
  <si>
    <t>XS0109139344 / XS0109139427</t>
  </si>
  <si>
    <t xml:space="preserve">BoS Capital Funding LP </t>
  </si>
  <si>
    <t>GB0058327924</t>
  </si>
  <si>
    <t>HBOS Sterling Finance (Jersey) LP</t>
  </si>
  <si>
    <t>XS0100515336</t>
  </si>
  <si>
    <t>XS0099507963</t>
  </si>
  <si>
    <t>XS0099507534</t>
  </si>
  <si>
    <t>GB00B3KSB568</t>
  </si>
  <si>
    <t>GB0005242879</t>
  </si>
  <si>
    <t>XS0083932144</t>
  </si>
  <si>
    <t>XS0079927850</t>
  </si>
  <si>
    <t>XS0066120915</t>
  </si>
  <si>
    <t>GB0001905362</t>
  </si>
  <si>
    <t>GB0000395102</t>
  </si>
  <si>
    <t>XS0043098127</t>
  </si>
  <si>
    <t>XS0041971275</t>
  </si>
  <si>
    <t>GB0000395094</t>
  </si>
  <si>
    <t>GB0000394915</t>
  </si>
  <si>
    <t>GB00B3KSB238</t>
  </si>
  <si>
    <t>GB00B3KS9W93</t>
  </si>
  <si>
    <t>6M USD LIBOR + 10bps</t>
  </si>
  <si>
    <t>GB0005232391</t>
  </si>
  <si>
    <t>3M USD LIBOR + 18.75bps</t>
  </si>
  <si>
    <t>GB0005205751</t>
  </si>
  <si>
    <t>6M USD LIBOR + 25bps</t>
  </si>
  <si>
    <t>GB0000765403</t>
  </si>
  <si>
    <t>GB0005224307</t>
  </si>
  <si>
    <t>LLOYDS BANKING GROUP PLC</t>
  </si>
  <si>
    <t>Equity</t>
  </si>
  <si>
    <t>CET 1</t>
  </si>
  <si>
    <t>Ordinary Share Capital</t>
  </si>
  <si>
    <t>Enhanced Capital Notes</t>
  </si>
  <si>
    <t>Regulatory treatment</t>
  </si>
  <si>
    <t>Other Equity Instruments</t>
  </si>
  <si>
    <t>-</t>
  </si>
  <si>
    <t>Undated</t>
  </si>
  <si>
    <t>Every 5 years</t>
  </si>
  <si>
    <t>Any Coupon Payment Date</t>
  </si>
  <si>
    <t>Any Distribution Payment Date</t>
  </si>
  <si>
    <t>Any Dividend Payment Date</t>
  </si>
  <si>
    <t>Any Reset Date</t>
  </si>
  <si>
    <t>Any Interest Payment Date</t>
  </si>
  <si>
    <t>At any time</t>
  </si>
  <si>
    <t>Regulatory capital value (m)</t>
  </si>
  <si>
    <t>Nominal Amount - Currency of Issue (m)</t>
  </si>
  <si>
    <t xml:space="preserve">                            - Currency of Reporting (m)</t>
  </si>
  <si>
    <t>GBP 250</t>
  </si>
  <si>
    <t>Optional Call Date = No
Reg Call = No
Tax Call = No
Redemption Price = n/a</t>
  </si>
  <si>
    <t>Preference shares</t>
  </si>
  <si>
    <t>Preferred securities</t>
  </si>
  <si>
    <t>Undated subordinated liabilities</t>
  </si>
  <si>
    <t>Dated subordinated liabilities</t>
  </si>
  <si>
    <t>3M LIBOR + 190 bps</t>
  </si>
  <si>
    <t>3M EURIB + 128 bps</t>
  </si>
  <si>
    <t>3M LIBOR + 133 bps</t>
  </si>
  <si>
    <t>3M LIBOR + 67 bps</t>
  </si>
  <si>
    <t>XS0109139344/XS0109139427</t>
  </si>
  <si>
    <t>US4041A2AF14/US4041A3AG79</t>
  </si>
  <si>
    <t>US4041A2AH79/US4041A3AH52</t>
  </si>
  <si>
    <t>XS0473106283/XS0471767276</t>
  </si>
  <si>
    <t>XS0473103348/XS0471770817</t>
  </si>
  <si>
    <t>US53947NAA28/US53947QAA58</t>
  </si>
  <si>
    <t>LLOY_7.875_11/29/14</t>
  </si>
  <si>
    <t>LLOYDS_7.875_05/14</t>
  </si>
  <si>
    <t>LLOYDS_VAR_11/14/16</t>
  </si>
  <si>
    <t>HBOS_VAR_01/30/49</t>
  </si>
  <si>
    <t>HBOS_VAR_04/49</t>
  </si>
  <si>
    <t>HBOS_VAR_06/30/49</t>
  </si>
  <si>
    <t>HBOS_VAR_11/23/49</t>
  </si>
  <si>
    <t>HBOS2_VAR_12/31/49</t>
  </si>
  <si>
    <t>HBOS3_VAR_12/31/49</t>
  </si>
  <si>
    <t>HBOS4_VAR_12/31/49</t>
  </si>
  <si>
    <t>HBOS8_VAR_12/49</t>
  </si>
  <si>
    <t>HBOS4.250S0216</t>
  </si>
  <si>
    <t>HBOS8_VAR_12/31/49</t>
  </si>
  <si>
    <t>LLOYDS_10.178_03/20</t>
  </si>
  <si>
    <t>LLOYDS_10.207_06/20</t>
  </si>
  <si>
    <t>LLOYDS_10.243_11/20</t>
  </si>
  <si>
    <t>LLOYDS_10.332_12/21</t>
  </si>
  <si>
    <t>LLOYDS_10.549_12/19</t>
  </si>
  <si>
    <t>LLOYDS_10.610_03/20</t>
  </si>
  <si>
    <t>LLOYDS_10.671_05/20</t>
  </si>
  <si>
    <t>LLOYDS_10.699_08/20</t>
  </si>
  <si>
    <t>LLOYDS_10.757_01/22</t>
  </si>
  <si>
    <t>LLOYDS_10.852_12/19</t>
  </si>
  <si>
    <t>LLOYDS_10.864_12/19</t>
  </si>
  <si>
    <t>LLOYDS_10.889_12/19</t>
  </si>
  <si>
    <t>LLOYDS_10.894_02/20</t>
  </si>
  <si>
    <t>LLOYDS_10.903_12/19</t>
  </si>
  <si>
    <t>LLOYDS_10.906_09/23</t>
  </si>
  <si>
    <t>LLOYDS_10.907_08/20</t>
  </si>
  <si>
    <t>LLOYDS_10.919_12/24</t>
  </si>
  <si>
    <t>LLOYDS_10.938_07/20</t>
  </si>
  <si>
    <t>LLOYDS_10.949_09/24</t>
  </si>
  <si>
    <t>LLOYDS_10.965_11/20</t>
  </si>
  <si>
    <t>LLOYDS_11.017_09/24</t>
  </si>
  <si>
    <t>LLOYDS_11.072_01/29</t>
  </si>
  <si>
    <t>LLOYDS_11.186_02/23</t>
  </si>
  <si>
    <t>LLOYDS_11.214_08/23</t>
  </si>
  <si>
    <t>LLOYDS_11.348_12/19</t>
  </si>
  <si>
    <t>LLOYDS_11.422_03/20</t>
  </si>
  <si>
    <t>LLOYDS_11.46203_7/29</t>
  </si>
  <si>
    <t>LLOYDS_11.522_06/32</t>
  </si>
  <si>
    <t>LLOYDS_11.774_02/20</t>
  </si>
  <si>
    <t>LLOYDS_11.806_03/20</t>
  </si>
  <si>
    <t>LLOYDS_11.841_05/20</t>
  </si>
  <si>
    <t>LLOYDS_11.845_05/20</t>
  </si>
  <si>
    <t>LLOYDS_11.878_10/20</t>
  </si>
  <si>
    <t>LLOYDS_6_06/07/32</t>
  </si>
  <si>
    <t>XS0474660676/US539473AE82</t>
  </si>
  <si>
    <t>USG5533WAA56/US539439AC38</t>
  </si>
  <si>
    <t>US539439AB54/US539439AA71</t>
  </si>
  <si>
    <t>US539439AE93/US539439AF68</t>
  </si>
  <si>
    <t>Unique ID</t>
  </si>
  <si>
    <t>Level</t>
  </si>
  <si>
    <t>LBG Group</t>
  </si>
  <si>
    <t>Lloyds Solo</t>
  </si>
  <si>
    <t>BOS Solo</t>
  </si>
  <si>
    <t>Alternative Unique ID</t>
  </si>
  <si>
    <t>Internal - N/A</t>
  </si>
  <si>
    <t>ARA Instrument Type 2014</t>
  </si>
  <si>
    <t>Not included in ARA</t>
  </si>
  <si>
    <t>Other Equity</t>
  </si>
  <si>
    <t>US539439AJ80 / USG5533WBV84</t>
  </si>
  <si>
    <t>US539439AH25 / USG5533WBU02</t>
  </si>
  <si>
    <t>Bank of Scotland PLC</t>
  </si>
  <si>
    <t>BOSAT1041220</t>
  </si>
  <si>
    <t xml:space="preserve">No </t>
  </si>
  <si>
    <t>Full Write down</t>
  </si>
  <si>
    <t>Permanent</t>
  </si>
  <si>
    <t>BoS Solo</t>
  </si>
  <si>
    <t>US539439AJ80</t>
  </si>
  <si>
    <t>US539439AH25</t>
  </si>
  <si>
    <t>AT1</t>
  </si>
  <si>
    <t>T2</t>
  </si>
  <si>
    <t>Tier</t>
  </si>
  <si>
    <t>New 2015</t>
  </si>
  <si>
    <t>Reg Cap Value</t>
  </si>
  <si>
    <t>LBAT1031021</t>
  </si>
  <si>
    <t>LBAT1041121</t>
  </si>
  <si>
    <t>LBAT1211121</t>
  </si>
  <si>
    <t>LBAT1270621E</t>
  </si>
  <si>
    <t>LBAT1270621U</t>
  </si>
  <si>
    <t>US53944YAB92</t>
  </si>
  <si>
    <t>BoS plc's fully loaded CET1 ratio falls below 7%</t>
  </si>
  <si>
    <t>LBT2011250</t>
  </si>
  <si>
    <t>LBT2101230</t>
  </si>
  <si>
    <t>LBT2240331</t>
  </si>
  <si>
    <t>3M Libor + 902bps</t>
  </si>
  <si>
    <t>Full</t>
  </si>
  <si>
    <t>Total</t>
  </si>
  <si>
    <t>No. of Instruments</t>
  </si>
  <si>
    <t>Shareholders' equity</t>
  </si>
  <si>
    <t>Shareholders' Equity</t>
  </si>
  <si>
    <t>US539439AN92</t>
  </si>
  <si>
    <t>US539439AM10</t>
  </si>
  <si>
    <t>Issuance out of intermediate HoldCo</t>
  </si>
  <si>
    <t>No explicit language requesting PRA approval for redemption</t>
  </si>
  <si>
    <t>£0.25 + premium of £0.75 per Preference Share</t>
  </si>
  <si>
    <t>$0.25+ premium of $999.75 per Preference Share</t>
  </si>
  <si>
    <t>£1 per Preference Share</t>
  </si>
  <si>
    <t>$1,000 per Preference Share</t>
  </si>
  <si>
    <t>Optional Call Date = 15/09/2024
Reg Call = No
Tax Call = No
Redemption Price = £1 per Preference Share</t>
  </si>
  <si>
    <t>Optional Call Date = 9/12/2031
Reg Call = Yes
Tax Call = Yes
Redemption Price = 100%</t>
  </si>
  <si>
    <t>Optional Call Date = 31/05/2021
Reg Call = Yes
Tax Call = Yes
Redemption Price = 100%</t>
  </si>
  <si>
    <t>Optional Call Date = 31/05/2026
Reg Call = Yes
Tax Call = Yes
Redemption Price = 100%</t>
  </si>
  <si>
    <t>Optional Call Date = 23/03/2009
Reg Call = Yes
Tax Call = Yes
Redemption Price = 100%</t>
  </si>
  <si>
    <t>Optional Call Date = 01/10/2035
Reg Call = No
Tax Call = No
Redemption Price = $1,000 per Preference Share</t>
  </si>
  <si>
    <t>Optional Call Date = 21/05/2037
Reg Call = No
Tax Call = No
Redemption Price = $1,000 per Preference Share</t>
  </si>
  <si>
    <t>Optional Call Date = 22/01/2029
Reg Call = Yes
Tax Call = Yes
Redemption Price = 100%</t>
  </si>
  <si>
    <t>Optional Call Date = 16/12/2024
Reg Call = Yes
Tax Call = Yes
Redemption Price = 100%</t>
  </si>
  <si>
    <t>Optional Call Date = 27/06/2020
Reg Call = Yes
Tax Call = Yes
Redemption Price = 100%</t>
  </si>
  <si>
    <t>Optional Call Date = 27/06/2023
Reg Call = Yes
Tax Call = Yes
Redemption Price = 100%</t>
  </si>
  <si>
    <t>Optional Call Date = 27/06/2029
Reg Call = Yes
Tax Call = Yes
Redemption Price = 100%</t>
  </si>
  <si>
    <t>Optional Call Date = 27/06/2024
Reg Call = Yes
Tax Call = Yes
Redemption Price = 100%</t>
  </si>
  <si>
    <t>Optional Call Date = 21/06/1990
Reg Call = No
Tax Call = Yes
Redemption Price = 100%</t>
  </si>
  <si>
    <t>Optional Call Date = 16/11/1990
Reg Call = No
Tax Call = Yes
Redemption Price = 100%</t>
  </si>
  <si>
    <t>Optional Call Date = 30/11/1990
Reg Call = No
Tax Call = Yes
Redemption Price = 100%</t>
  </si>
  <si>
    <t>Optional Call Date = 30/08/1991
Reg Call = No
Tax Call = Yes
Redemption Price = 100%</t>
  </si>
  <si>
    <t>Optional Call Date = 30/01/2022
Reg Call = No
Tax Call = No
Redemption Price = 100%</t>
  </si>
  <si>
    <t>Optional Call Date = No (Bullet)
Reg Call =  No
Tax Call = Yes
Redemption Price = 100%</t>
  </si>
  <si>
    <t>Optional Call Date = No (Bullet)
Reg Call = No
Tax Call = Yes
Redemption Price = 100%</t>
  </si>
  <si>
    <t>Optional Call Date = 14/09/2023
Reg Call = No
Tax Call = Yes
Redemption Price = 100%</t>
  </si>
  <si>
    <t>Optional Call Date = 29/09/2023
Reg Call = No
Tax Call = Yes
Redemption Price = 100%</t>
  </si>
  <si>
    <t>Optional Call Date = 10/02/2023
Reg Call = No
Tax Call = Yes
Redemption Price = 100%</t>
  </si>
  <si>
    <t>Optional Call Date = No (Perpetual)
Reg Call = No
Tax Call = No
Redemption Price = 100%</t>
  </si>
  <si>
    <t>Optional Call Date = No (Bullet)
Reg Call = No
Tax Call = No
Redemption Price = 100%</t>
  </si>
  <si>
    <t>Optional Call Date = 7/06/2032
Reg Call = No
Tax Call = Yes
Redemption Price = 100%</t>
  </si>
  <si>
    <t>Optional Call Date = 28/11/2025
Reg Call = No
Tax Call = Yes
Redemption Price = 100%</t>
  </si>
  <si>
    <t>Optional Call Date = 14/04/2022
Reg Call = No
Tax Call = Yes
Redemption Price = 100%</t>
  </si>
  <si>
    <t>Optional Call Date = 09/07/2020
Reg Call = No
Tax Call = Yes
Redemption Price = 100%</t>
  </si>
  <si>
    <t>Optional Call Date = 18/03/2025
Reg Call = No
Tax Call = Yes
Redemption Price = 100%</t>
  </si>
  <si>
    <t>Optional Call Date = No (Bullet)
Reg Call = Yes
Tax Call = Yes
Redemption Price = 100%</t>
  </si>
  <si>
    <t>Optional Call Date = No
(Bullet)
Reg Call = Yes
Tax Call = Yes 
Redemption Price = 100%</t>
  </si>
  <si>
    <t>Optional Call Date = No
(Bullet)
Reg Call = Yes
Tax Call = Yes
Redemption Price = 100%</t>
  </si>
  <si>
    <t>Optional Call Date = 01/02/2009
Reg Call = No
Tax Call = No
Redemption Price = 100%</t>
  </si>
  <si>
    <t>Optional Call Date = 01/05/2009
Reg Call = No
Tax Call = No
Redemption Price = 100%</t>
  </si>
  <si>
    <t>Optional Call Date = 01/07/2008
Reg Call = No
Tax Call = No
Redemption Price = 100%</t>
  </si>
  <si>
    <t>Optional Call Date = 11/06/2007
Reg Call = No
Tax Call = No
Redemption Price = 100%</t>
  </si>
  <si>
    <t>Optional Call Date = 21/12/2007
Reg Call = No
Tax Call = No
Redemption Price = 100%</t>
  </si>
  <si>
    <t>Optional Call Date = 01/11/2008
Reg Call = No
Tax Call = No
Redemption Price = 100%</t>
  </si>
  <si>
    <t>Optional Call Date = 01/10/2013
Reg Call = No
Tax Call = No
Redemption Price = 100%</t>
  </si>
  <si>
    <t>Optional Call Date = 24/09/2021
Reg Call = Yes
Tax Call = Yes
Redemption Price = 100%</t>
  </si>
  <si>
    <t>Optional Call Date = 10/12/2021
Reg Call = Yes
Tax Call = Yes
Redemption Price = 100%</t>
  </si>
  <si>
    <t>Optional Call Date = 01/12/2021
Reg Call = Yes
Tax Call = Yes
Redemption Price = 100%</t>
  </si>
  <si>
    <t>Optional Call Date = 01/07/2021
Reg Call = Yes
Tax Call = Yes
Redemption Price = 100%</t>
  </si>
  <si>
    <t>Optional Call Date = 04/08/2021
Reg Call = Yes
Tax Call = Yes
Redemption Price = 100%</t>
  </si>
  <si>
    <t>Optional Call Date = 21/08/2021
Reg Call = Yes
Tax Call = Yes
Redemption Price = 100%</t>
  </si>
  <si>
    <t>Optional Call Date = 27/06/2021
Reg Call = Yes
Tax Call = Yes
Redemption Price = 100%</t>
  </si>
  <si>
    <t>Optional Call Date = 04/12/2020
Reg Call = Yes
Tax Call = Yes
Redemption Price = 100%</t>
  </si>
  <si>
    <t>$1.056</t>
  </si>
  <si>
    <t>`</t>
  </si>
  <si>
    <t>US53944YAE32</t>
  </si>
  <si>
    <t>XS1788982996</t>
  </si>
  <si>
    <t>LBCMAT130528</t>
  </si>
  <si>
    <t>LBCMAT120525</t>
  </si>
  <si>
    <t>LBCMAT110523</t>
  </si>
  <si>
    <t>Lloyds Bank Corporate Markets plc</t>
  </si>
  <si>
    <t>Optional Call Date = 07/09/2023
Reg Call = Yes
Tax Call = Yes
Redemption Price = 100%</t>
  </si>
  <si>
    <t>Optional Call Date = 25/05/2028
Reg Call = Yes
Tax Call = Yes
Redemption Price = 100%</t>
  </si>
  <si>
    <t>Optional Call Date = 25/05/2025
Reg Call = Yes
Tax Call = Yes
Redemption Price = 100%</t>
  </si>
  <si>
    <t>Optional Call Date = 25/05/2023
Reg Call = Yes
Tax Call = Yes
Redemption Price = 100%</t>
  </si>
  <si>
    <t>Optional Call Date =25/05/2028
Reg Call = Yes
Tax Call = Yes
Redemption Price = 100%</t>
  </si>
  <si>
    <t>Optional Call Date =25/05/2025
Reg Call = Yes
Tax Call = Yes
Redemption Price = 100%</t>
  </si>
  <si>
    <t>Optional Call Date =25/05/2023
Reg Call = Yes
Tax Call = Yes
Redemption Price = 100%</t>
  </si>
  <si>
    <t>3M EUR LIBOR +489bps</t>
  </si>
  <si>
    <t>3M USD LIBOR +420bps</t>
  </si>
  <si>
    <t>3M USD LIBOR +396bps</t>
  </si>
  <si>
    <t>3M EUR LIBOR +220bps</t>
  </si>
  <si>
    <t>3M USD LIBOR +239bps</t>
  </si>
  <si>
    <t>3M USD LIBOR +238bps</t>
  </si>
  <si>
    <t>Non- convertible</t>
  </si>
  <si>
    <t>LBCM01T20523</t>
  </si>
  <si>
    <t>LBCM02T20525</t>
  </si>
  <si>
    <t>LBCM03T20528</t>
  </si>
  <si>
    <t>Reconciliation:</t>
  </si>
  <si>
    <t>Lloyds Banking Group's fully loaded CET1 ratio falls below 7%</t>
  </si>
  <si>
    <t>Solo</t>
  </si>
  <si>
    <t>LBCM plc's fully loaded CET1 ratio falls below 7%</t>
  </si>
  <si>
    <t>Sub-consolidated</t>
  </si>
  <si>
    <t>English (subordination and waiver of right to set off governed by Scots law)</t>
  </si>
  <si>
    <t>New York (subordination and waiver of right to set off governed by Scots law)</t>
  </si>
  <si>
    <t>English (subordination provisions governed by Scots law)</t>
  </si>
  <si>
    <t>New York (subordination provisions governed by English law)</t>
  </si>
  <si>
    <t>New York (subordination provisions governed by Scots law)</t>
  </si>
  <si>
    <t>US539439AU36</t>
  </si>
  <si>
    <t>Optional Call Date = 27/09/2025
Reg Call = Yes
Tax Call = Yes
Redemption Price = 100%</t>
  </si>
  <si>
    <t>$0.821</t>
  </si>
  <si>
    <t>AMEND LINK TO CORRECT MONTH</t>
  </si>
  <si>
    <t>Lloyds Bank Plc's solo and/or sub-consolidated fully loaded CET1 ratio falls below 7%</t>
  </si>
  <si>
    <t>3a</t>
  </si>
  <si>
    <t>Means by which enforceable</t>
  </si>
  <si>
    <t>Contractual</t>
  </si>
  <si>
    <t>Statutory</t>
  </si>
  <si>
    <t>NA</t>
  </si>
  <si>
    <t>34a</t>
  </si>
  <si>
    <t>Type of subordination</t>
  </si>
  <si>
    <t>Structural</t>
  </si>
  <si>
    <t>US53944YAJ29</t>
  </si>
  <si>
    <t>Optional Call Date = 27/06/2026
Reg Call = Yes
Tax Call = Yes
Redemption Price = 100%</t>
  </si>
  <si>
    <t>$0.803</t>
  </si>
  <si>
    <t>Senior Hold Co</t>
  </si>
  <si>
    <t>Lloyds Banking Group</t>
  </si>
  <si>
    <t>JP582667AHC7</t>
  </si>
  <si>
    <t>JP582667AGC9</t>
  </si>
  <si>
    <t>JP582667AJ57</t>
  </si>
  <si>
    <t>JP582667BHC5</t>
  </si>
  <si>
    <t>JP582667BJ56</t>
  </si>
  <si>
    <t>XS1769598274</t>
  </si>
  <si>
    <t>XS1517181167</t>
  </si>
  <si>
    <t>XS1749378342</t>
  </si>
  <si>
    <t>JP582667BGC7</t>
  </si>
  <si>
    <t>JP582667CJ55</t>
  </si>
  <si>
    <t>Japanese (with UK bail in recognition language)</t>
  </si>
  <si>
    <t>English (waiver of right to set off governed by Scots law)</t>
  </si>
  <si>
    <t>Means by which enforceability requirement of Section 13 of the TLAC Term Sheet is achieved (for other TLAC-eligible instruments governed by foreign law)</t>
  </si>
  <si>
    <t>N</t>
  </si>
  <si>
    <t>Y</t>
  </si>
  <si>
    <t>15/01/2023 - Optional issuer call option, redeeming at par</t>
  </si>
  <si>
    <t>CH0429659607</t>
  </si>
  <si>
    <t>XS1681050610</t>
  </si>
  <si>
    <t>XS1517174626</t>
  </si>
  <si>
    <t>US539439AP41</t>
  </si>
  <si>
    <t>XS1757711665</t>
  </si>
  <si>
    <t>XS1699636574</t>
  </si>
  <si>
    <t>US539439AK53</t>
  </si>
  <si>
    <t>US539439AQ24</t>
  </si>
  <si>
    <t>AU3CB0247237</t>
  </si>
  <si>
    <t>AU3CB0253219</t>
  </si>
  <si>
    <t>New York with UK bail in recognition language</t>
  </si>
  <si>
    <t>NSW Australia with UK bail in recognition language</t>
  </si>
  <si>
    <t>07/11/2022 - Optional issuer call option, redeeming at par</t>
  </si>
  <si>
    <t>07/11/2027 - Optional issuer call option, redeeming at par</t>
  </si>
  <si>
    <t>US53944YAC75</t>
  </si>
  <si>
    <t>CAG5533WBW69</t>
  </si>
  <si>
    <t>US53944YAD58</t>
  </si>
  <si>
    <t>US539439AS89</t>
  </si>
  <si>
    <t>US53944YAF07</t>
  </si>
  <si>
    <t>US539439AT62</t>
  </si>
  <si>
    <t>AU3CB0251239</t>
  </si>
  <si>
    <t>AU3CB0248862</t>
  </si>
  <si>
    <t>AU3CB0253227</t>
  </si>
  <si>
    <t>US539439AR07</t>
  </si>
  <si>
    <t>AU3FN0038329</t>
  </si>
  <si>
    <t>AU3FN0041042</t>
  </si>
  <si>
    <t>US53944YAG89</t>
  </si>
  <si>
    <t>XS1633845158</t>
  </si>
  <si>
    <t>US53944YAH62</t>
  </si>
  <si>
    <t>JP582667AK54</t>
  </si>
  <si>
    <t>Japanese with UK bail in recognition language</t>
  </si>
  <si>
    <t>Liability - fair value option</t>
  </si>
  <si>
    <t>30/05/2024 - Optional issuer call option, redeeming at par</t>
  </si>
  <si>
    <t>3M AUD BBSW + 1.30%</t>
  </si>
  <si>
    <t>3M AUD BBSW + 1.40%</t>
  </si>
  <si>
    <t>3M LIBOR + 0.80%</t>
  </si>
  <si>
    <t>3M LIBOR + 0.78%</t>
  </si>
  <si>
    <t>Senior Internal MREL</t>
  </si>
  <si>
    <t>Lloyds Bank</t>
  </si>
  <si>
    <t>Senior Non Preferred</t>
  </si>
  <si>
    <t>Senior unsecured</t>
  </si>
  <si>
    <t xml:space="preserve"> Statutory </t>
  </si>
  <si>
    <t>Jersey with guarantee under English law</t>
  </si>
  <si>
    <t xml:space="preserve"> Contractual </t>
  </si>
  <si>
    <t>Undated Tier 2</t>
  </si>
  <si>
    <t>Prior to conversion trigger Undated Tier 2</t>
  </si>
  <si>
    <t>Dated Tier 2</t>
  </si>
  <si>
    <t>Not eligible</t>
  </si>
  <si>
    <t>6M USD Limean + 25bps</t>
  </si>
  <si>
    <t xml:space="preserve">NA </t>
  </si>
  <si>
    <t>12/03/19</t>
  </si>
  <si>
    <t>23/05/18</t>
  </si>
  <si>
    <t>Regulatory capital / MREL value (m)</t>
  </si>
  <si>
    <t>Fully or Partially</t>
  </si>
  <si>
    <t>At the discretion of UK Resolution Authority</t>
  </si>
  <si>
    <t>Optional at the discretion of UK Resolution Authority</t>
  </si>
  <si>
    <t>See below</t>
  </si>
  <si>
    <t xml:space="preserve">Statutory bail-in by UK resolution authority at point of non-viability </t>
  </si>
  <si>
    <t xml:space="preserve">Contractual right to write-down by UK resolution authority </t>
  </si>
  <si>
    <t xml:space="preserve">Convertible </t>
  </si>
  <si>
    <t xml:space="preserve">Contractual recognition of Statutory bail-in by UK resolution authority at point of non-viability </t>
  </si>
  <si>
    <t xml:space="preserve">CAPITAL INSTRUMENTS AND ELIGIBLE MREL LIABILITIES - </t>
  </si>
  <si>
    <t>MAIN FEATURES REPORT</t>
  </si>
  <si>
    <t>Capital Instruments AND Eligible MREL Liabilities - Main Features Report</t>
  </si>
  <si>
    <t>1.       Instruments that are recognised for both regulatory capital and MREL purposes</t>
  </si>
  <si>
    <t>2.       Instruments that are only recognised for regulatory capital purposes</t>
  </si>
  <si>
    <t>3.       Instruments that are only recognised for MREL purposes</t>
  </si>
  <si>
    <t>In addition the report identifies and provides a description of the main features of those instruments that are recognised as eligible MREL in accordance with the Bank of England's MREL framework.</t>
  </si>
  <si>
    <t>Assumptions on the regulatory treatment of the capital instruments and eligible MREL liabilities described herein reflect the Group's interpretation of current rules and guidance.</t>
  </si>
  <si>
    <t>This document is for information only and is not an offer of securities nor an invitation or recommendation to invest. No investor or prospective investor in the capital instruments described herein should rely upon the relevant description contained in this document and Lloyds Banking Group shall not be held liable for any inaccuracy or misstatement contained in this report. Investors or prospective investors should seek independent financial advice when making investment decisions with regard to any of the capital instruments featured herein.</t>
  </si>
  <si>
    <t>TOTAL</t>
  </si>
  <si>
    <t>US53944YAK91</t>
  </si>
  <si>
    <t>17/03/2022 - Optional issuer call option, redeeming at par</t>
  </si>
  <si>
    <t>3M LIBOR + 1.685%</t>
  </si>
  <si>
    <t>3M LIBOR + 1.0525%</t>
  </si>
  <si>
    <t>3M LIBOR + 0.8775%</t>
  </si>
  <si>
    <t>3M BBSW + 1.875%</t>
  </si>
  <si>
    <t>Tier 2 Dated subordinated</t>
  </si>
  <si>
    <t>dated</t>
  </si>
  <si>
    <t>N/A</t>
  </si>
  <si>
    <t>non-convertible</t>
  </si>
  <si>
    <t>No Waiver of
 Set Off Rights</t>
  </si>
  <si>
    <t>XS0109227552</t>
  </si>
  <si>
    <t>LB_MREL_4.05_03/24</t>
  </si>
  <si>
    <t>LB_MREL_0.974_05/25</t>
  </si>
  <si>
    <t>LBT2240326</t>
  </si>
  <si>
    <t>LB0003IM0823</t>
  </si>
  <si>
    <t>MREL</t>
  </si>
  <si>
    <t>LB0006IM0523</t>
  </si>
  <si>
    <t>LB0005IM1221</t>
  </si>
  <si>
    <t>LB0008IM0323</t>
  </si>
  <si>
    <t>LB0009IM0323</t>
  </si>
  <si>
    <t>September 2019 Amendments</t>
  </si>
  <si>
    <t>Issuer call subject to prior supervisory approval</t>
  </si>
  <si>
    <t>Statutory bail-in by UK resolution authority at point of non-viability</t>
  </si>
  <si>
    <t>Conditions for redemption</t>
  </si>
  <si>
    <t>Ineligible. Grandfathered to 2021</t>
  </si>
  <si>
    <t>Ineligible. Grandfathered as AT1 to 2021, and then as T2 to 2025</t>
  </si>
  <si>
    <t>Ineligible. Grandfathered to 2025</t>
  </si>
  <si>
    <t>Foreign law governed without contractual bail-in</t>
  </si>
  <si>
    <t>XS2080995405</t>
  </si>
  <si>
    <t>XS2078918781</t>
  </si>
  <si>
    <t>12/11/2024 - Optional issuer call option, redeeming at par</t>
  </si>
  <si>
    <t>LBCM plc</t>
  </si>
  <si>
    <t>IMLB0019</t>
  </si>
  <si>
    <t>IMLB0020</t>
  </si>
  <si>
    <t>IMLB0021</t>
  </si>
  <si>
    <t>IMLB0022</t>
  </si>
  <si>
    <t xml:space="preserve">N </t>
  </si>
  <si>
    <t>Optional call date 12/11/2024 @ par</t>
  </si>
  <si>
    <t>Optional call date 27/6/2020 @ par</t>
  </si>
  <si>
    <t>Optional call date 15/1/2023 @ par</t>
  </si>
  <si>
    <t>3M LIBOR + 1.484%</t>
  </si>
  <si>
    <t>3M LIBOR + 1.39%</t>
  </si>
  <si>
    <t>3M LIBOR + 1.34%</t>
  </si>
  <si>
    <t>3M BBSW + 2.18%</t>
  </si>
  <si>
    <t>3M LIBOR + 1.29%</t>
  </si>
  <si>
    <t>3M EURIBOR + 1.15%</t>
  </si>
  <si>
    <t>3M EURIBOR + 1.32%</t>
  </si>
  <si>
    <t>3M EURIBOR + 1.37%</t>
  </si>
  <si>
    <t>GBP 0</t>
  </si>
  <si>
    <t>LBT2300528</t>
  </si>
  <si>
    <t>LBT2150238</t>
  </si>
  <si>
    <t>LBCM0003IM0124</t>
  </si>
  <si>
    <t>BOSAT1191224</t>
  </si>
  <si>
    <t>LBAT1270925</t>
  </si>
  <si>
    <t>LBAT1271224</t>
  </si>
  <si>
    <t>Optional Call Date = 19/12/2024
Reg Call = Yes
Tax Call = Yes
Redemption Price = 100%</t>
  </si>
  <si>
    <t>Optional Call Date = 27/9/2025
Reg Call = Yes
Tax Call = Yes
Redemption Price = 100%</t>
  </si>
  <si>
    <t>Bank of Scotland Plc's solo fully loaded CET1 ratio falls below 7%</t>
  </si>
  <si>
    <t>IMLB0017</t>
  </si>
  <si>
    <t>IMLB0016</t>
  </si>
  <si>
    <t>IMLB0014</t>
  </si>
  <si>
    <t>IMLB0018</t>
  </si>
  <si>
    <t>IMLB0015</t>
  </si>
  <si>
    <t>Optional Call on any date between 27/12/2024 &amp; 27/06/25 inclusive
Reg Call = Yes
Tax Call = Yes
Redemption Price = 100%</t>
  </si>
  <si>
    <t>27/06/30 and every 5
years thereafter</t>
  </si>
  <si>
    <t>3M LIBOR + 1.0875%</t>
  </si>
  <si>
    <t>3M NIBOR + 1.69%</t>
  </si>
  <si>
    <t>3M CDOR + 1.605%</t>
  </si>
  <si>
    <t>3M LIBOR + 1.345%</t>
  </si>
  <si>
    <t>Tier 1</t>
  </si>
  <si>
    <t>IMLB0010</t>
  </si>
  <si>
    <t>IMLB0012</t>
  </si>
  <si>
    <t>IMLB0011</t>
  </si>
  <si>
    <t>IMLB0013</t>
  </si>
  <si>
    <t>15/1/2023 - Optional issuer call option, redeeming at par</t>
  </si>
  <si>
    <t>5/1/2023 - Optional issuer call option, redeeming at par</t>
  </si>
  <si>
    <t>LBCM plc's solo fully loaded CET1 ratio falls below 7%</t>
  </si>
  <si>
    <t>Issuer call</t>
  </si>
  <si>
    <t>XS2100771547</t>
  </si>
  <si>
    <t>15/01/2025 - Optional issuer call option, redeeming at par</t>
  </si>
  <si>
    <t>US539439AV19</t>
  </si>
  <si>
    <t>05/02/2025 - Optional issuer call option, redeeming at par</t>
  </si>
  <si>
    <t>USD 500</t>
  </si>
  <si>
    <t>USD 1,000</t>
  </si>
  <si>
    <t>GBP 757</t>
  </si>
  <si>
    <t>GBP 390</t>
  </si>
  <si>
    <t>3M LIBOR + 2.23%</t>
  </si>
  <si>
    <t>EUR 309</t>
  </si>
  <si>
    <t>Optional Call Date = 18/03/2025
Reg Call = Yes
Tax Call = Yes
Redemption Price = 100%</t>
  </si>
  <si>
    <t>EUR 441</t>
  </si>
  <si>
    <t>XS2138286229</t>
  </si>
  <si>
    <t>EUR 1,500</t>
  </si>
  <si>
    <t>06/07/2020 - Optional issuer call option, redeeming at par</t>
  </si>
  <si>
    <t>GBP 750</t>
  </si>
  <si>
    <t>3M USD LIBOR + 2.26%</t>
  </si>
  <si>
    <t>3M USD LIBOR + 3.2147%</t>
  </si>
  <si>
    <t>3M USD LIBOR + 0.975%</t>
  </si>
  <si>
    <t>LBT2180330</t>
  </si>
  <si>
    <t>LB0023IM0122</t>
  </si>
  <si>
    <t>LBCM10IM0621</t>
  </si>
  <si>
    <t>LBAT1270626</t>
  </si>
  <si>
    <t>31 MARCH 2020</t>
  </si>
  <si>
    <t>Supplement to Lloyds Banking Group 2020 Quarter 1 Pillar 3 Disclosures</t>
  </si>
  <si>
    <t xml:space="preserve">This Capital Instruments and Eligible MREL Liabilities- Main Features Report supplements the Lloyds Banking Group 2020 Pillar 3 Disclosures, available from www.lloydsbankinggroup.com/investors/financial-performance/. The report complies with the requirement under Article 437(1) of Regulation (EU) No.575/2013 (the "CRR") to provide a description of the main features of capital instruments issued by members of the Group. The information contained in this document has been compiled in accordance with the CRR (as amended by CRR 2 revisions applicable from June 2019), Commission Implementing Regulation (EU) No 1423/2013 ('Own Funds Disclosure'), Q&amp;A's published by the European Banking Authority and regulatory guidance published by the UK Prudential Regulation Authority. </t>
  </si>
  <si>
    <t>GBP 403</t>
  </si>
  <si>
    <t>IMBOS0001</t>
  </si>
  <si>
    <t>USD 1,863</t>
  </si>
  <si>
    <t>EUR 750</t>
  </si>
  <si>
    <t>GBP 663</t>
  </si>
  <si>
    <t>Optional Call Date = 27/06/2025
Reg Call = Yes
Tax Call = Yes
Redemption Price = 100%</t>
  </si>
  <si>
    <t>XS2148623106</t>
  </si>
  <si>
    <t>US53944YAL74</t>
  </si>
  <si>
    <t>US53944YAM57</t>
  </si>
  <si>
    <t>USD 1,500</t>
  </si>
  <si>
    <t>GBP 791</t>
  </si>
  <si>
    <t>09/07/2024 - Optional issuer call option, redeeming at par</t>
  </si>
  <si>
    <t>15/06/2022 - Optional issuer call option, redeeming at par</t>
  </si>
  <si>
    <t>01/04/2025 - Optional issuer call option, redeeming at par</t>
  </si>
  <si>
    <t>3M LIBOR + 1.2012%</t>
  </si>
  <si>
    <t>GBP 4</t>
  </si>
  <si>
    <t>GBP 150</t>
  </si>
  <si>
    <t>LBAT1270625</t>
  </si>
  <si>
    <t>LB0025IM0725</t>
  </si>
  <si>
    <t>LB0026IM0623</t>
  </si>
  <si>
    <t>BOS002IM0623</t>
  </si>
  <si>
    <t>LB0004IM0322</t>
  </si>
  <si>
    <t>Capital Instruments and Eligible MREL Liabilities - Main Features Report</t>
  </si>
  <si>
    <t>GBP 809</t>
  </si>
  <si>
    <t>3M USD LIBOR + 1.13%</t>
  </si>
  <si>
    <t>LB0027IM1124</t>
  </si>
  <si>
    <t>JPY 41,900</t>
  </si>
  <si>
    <t>XS2265524640</t>
  </si>
  <si>
    <t xml:space="preserve"> Sub-consolidated and Solo</t>
  </si>
  <si>
    <t>GBP 1,309</t>
  </si>
  <si>
    <t>GBP 915</t>
  </si>
  <si>
    <t>GBP 1,000</t>
  </si>
  <si>
    <t>USD 360</t>
  </si>
  <si>
    <t>GBP 394</t>
  </si>
  <si>
    <t>Optional Call Date = 27/03/2026
Reg Call = Yes
Tax Call = Yes
Redemption Price = 100%</t>
  </si>
  <si>
    <t>SONIA+4.95%</t>
  </si>
  <si>
    <t>SONIA + 2.10%</t>
  </si>
  <si>
    <t>GBP 134</t>
  </si>
  <si>
    <t>GBP 8</t>
  </si>
  <si>
    <t>GBP 18</t>
  </si>
  <si>
    <t>GBP 92</t>
  </si>
  <si>
    <t>EUR 639</t>
  </si>
  <si>
    <t>Optional Call Date = 03/12/2030
Reg Call = Yes
Tax Call = Yes
Redemption Price = 100%</t>
  </si>
  <si>
    <t>Optional Call Date = 16/06/26
Reg Call = Yes
Tax Call = Yes
Redemption Price = 100%</t>
  </si>
  <si>
    <t xml:space="preserve">GBP 0 </t>
  </si>
  <si>
    <t>BOSAT127032026</t>
  </si>
  <si>
    <t>LB0028IM1015</t>
  </si>
  <si>
    <t>LBT2031235A</t>
  </si>
  <si>
    <t>LBT2031235B</t>
  </si>
  <si>
    <t>BOST2160631</t>
  </si>
  <si>
    <t>IMLB0024</t>
  </si>
  <si>
    <t>11/05/2026 - Optional issuer call option, redeeming at par</t>
  </si>
  <si>
    <t>11/05/2023 - Optional issuer call option, redeeming at par</t>
  </si>
  <si>
    <t>US53944YAN31</t>
  </si>
  <si>
    <t>US53944YAP88</t>
  </si>
  <si>
    <t>31 MARCH 2021</t>
  </si>
  <si>
    <t>LBT2090148</t>
  </si>
  <si>
    <t>LB0029IM0527</t>
  </si>
  <si>
    <t>LB0030IM0524</t>
  </si>
  <si>
    <t>GBP 300</t>
  </si>
  <si>
    <t>GBP 56</t>
  </si>
  <si>
    <t>USD 375</t>
  </si>
  <si>
    <t>GBP 272</t>
  </si>
  <si>
    <t>USD 434</t>
  </si>
  <si>
    <t>GBP 1,494</t>
  </si>
  <si>
    <t>USD 1,675</t>
  </si>
  <si>
    <t>GBP 315</t>
  </si>
  <si>
    <t>GBP 1,351</t>
  </si>
  <si>
    <t>GBP 639</t>
  </si>
  <si>
    <t>GBP 1,214</t>
  </si>
  <si>
    <t>GBP 285</t>
  </si>
  <si>
    <t>GBP 760</t>
  </si>
  <si>
    <t>GBP 330</t>
  </si>
  <si>
    <t>EUR 250</t>
  </si>
  <si>
    <t>USD 400</t>
  </si>
  <si>
    <t>USD 350</t>
  </si>
  <si>
    <t>GBP 213</t>
  </si>
  <si>
    <t>GBP 290</t>
  </si>
  <si>
    <t>GBP 254</t>
  </si>
  <si>
    <t>GBP 1,088</t>
  </si>
  <si>
    <t>GBP 363</t>
  </si>
  <si>
    <t>GBP 500</t>
  </si>
  <si>
    <t>GBP 1,200</t>
  </si>
  <si>
    <t>USD 129</t>
  </si>
  <si>
    <t>USD 32</t>
  </si>
  <si>
    <t>USD 130</t>
  </si>
  <si>
    <t>USD 166</t>
  </si>
  <si>
    <t>GBP 14</t>
  </si>
  <si>
    <t>GBP 21</t>
  </si>
  <si>
    <t>GBP 100</t>
  </si>
  <si>
    <t>GBP 5</t>
  </si>
  <si>
    <t>GBP 94</t>
  </si>
  <si>
    <t>GBP 23</t>
  </si>
  <si>
    <t>GBP 120</t>
  </si>
  <si>
    <t>GBP 15</t>
  </si>
  <si>
    <t>GBP 10</t>
  </si>
  <si>
    <t>EUR 500</t>
  </si>
  <si>
    <t>GBP 9</t>
  </si>
  <si>
    <t>GBP 426</t>
  </si>
  <si>
    <t>EUR 175</t>
  </si>
  <si>
    <t>GBP 376</t>
  </si>
  <si>
    <t>GBP 149</t>
  </si>
  <si>
    <t>GBP 2,000</t>
  </si>
  <si>
    <t xml:space="preserve">USD </t>
  </si>
  <si>
    <t>USD 26</t>
  </si>
  <si>
    <t>USD 824</t>
  </si>
  <si>
    <t>USD 1,353</t>
  </si>
  <si>
    <t>GBP 725</t>
  </si>
  <si>
    <t xml:space="preserve">GBP </t>
  </si>
  <si>
    <t>GBP 19</t>
  </si>
  <si>
    <t>GBP 598</t>
  </si>
  <si>
    <t>GBP 981</t>
  </si>
  <si>
    <t>USD 1,328</t>
  </si>
  <si>
    <t>EUR 150</t>
  </si>
  <si>
    <t>USD 650</t>
  </si>
  <si>
    <t>GBP 597</t>
  </si>
  <si>
    <t>GBP 963</t>
  </si>
  <si>
    <t>GBP 128</t>
  </si>
  <si>
    <t>GBP 471</t>
  </si>
  <si>
    <t>JPY 31,300</t>
  </si>
  <si>
    <t>JPY 10,000</t>
  </si>
  <si>
    <t>GBP 205</t>
  </si>
  <si>
    <t>GBP 66</t>
  </si>
  <si>
    <t>GBP 263</t>
  </si>
  <si>
    <t>GBP 183</t>
  </si>
  <si>
    <t>USD 466</t>
  </si>
  <si>
    <t>EUR 160</t>
  </si>
  <si>
    <t>GBP 338</t>
  </si>
  <si>
    <t>GBP 136</t>
  </si>
  <si>
    <t>EUR 778</t>
  </si>
  <si>
    <t>JPY 19,100</t>
  </si>
  <si>
    <t>USD 1,250</t>
  </si>
  <si>
    <t>EUR 1,000</t>
  </si>
  <si>
    <t>GBP 544</t>
  </si>
  <si>
    <t>GBP 125</t>
  </si>
  <si>
    <t>GBP 275</t>
  </si>
  <si>
    <t>GBP 906</t>
  </si>
  <si>
    <t>GBP 852</t>
  </si>
  <si>
    <t>AUD 400</t>
  </si>
  <si>
    <t>AUD 250</t>
  </si>
  <si>
    <t>USD 2,250</t>
  </si>
  <si>
    <t>USD 1,750</t>
  </si>
  <si>
    <t>AUD 450</t>
  </si>
  <si>
    <t>JPY 37,800</t>
  </si>
  <si>
    <t>JPY 7,700</t>
  </si>
  <si>
    <t>EUR 1,250</t>
  </si>
  <si>
    <t>GBP 221</t>
  </si>
  <si>
    <t>GBP 138</t>
  </si>
  <si>
    <t>GBP 1,631</t>
  </si>
  <si>
    <t>GBP 1,269</t>
  </si>
  <si>
    <t>GBP 248</t>
  </si>
  <si>
    <t>GBP 51</t>
  </si>
  <si>
    <t>GBP 1,065</t>
  </si>
  <si>
    <t>NOK 1,000</t>
  </si>
  <si>
    <t>CAD 500</t>
  </si>
  <si>
    <t>AUD 425</t>
  </si>
  <si>
    <t>AUD 325</t>
  </si>
  <si>
    <t>AUD 150</t>
  </si>
  <si>
    <t>GBP 85</t>
  </si>
  <si>
    <t>GBP 288</t>
  </si>
  <si>
    <t>GBP 235</t>
  </si>
  <si>
    <t>GBP 179</t>
  </si>
  <si>
    <t>GBP 83</t>
  </si>
  <si>
    <t>JPY 131,900</t>
  </si>
  <si>
    <t>JPY 5,800</t>
  </si>
  <si>
    <t>CHF 415</t>
  </si>
  <si>
    <t>JPY 93,200</t>
  </si>
  <si>
    <t>GBP 865</t>
  </si>
  <si>
    <t>GBP 38</t>
  </si>
  <si>
    <t>GBP 362</t>
  </si>
  <si>
    <t>GBP 320</t>
  </si>
  <si>
    <t>GBP 611</t>
  </si>
  <si>
    <t>GBP 1,278</t>
  </si>
  <si>
    <t>USD 1,390</t>
  </si>
  <si>
    <t>GBP 1,008</t>
  </si>
  <si>
    <t>EUR 600</t>
  </si>
  <si>
    <t>EUR 300</t>
  </si>
  <si>
    <t>GBP 511</t>
  </si>
  <si>
    <t>GBP 256</t>
  </si>
  <si>
    <t>EUR 950</t>
  </si>
  <si>
    <t>GBP 261</t>
  </si>
  <si>
    <t>Supplement to Lloyds Banking Group 2021 Quarter 1 Interim Pillar 3 Report</t>
  </si>
  <si>
    <t>This Capital Instruments and Eligible MREL Liabilities - Main Features Report supplements the Lloyds Banking Group 2021 Quarter 1 Interim Pillar 3 Report, available from www.lloydsbankinggroup.com/investors/financial-downloads/. The report complies with the requirement under Article 437(1) of Regulation (EU) No.575/2013 (the "CRR") to provide a description of the main features of capital instruments issued by members of the Group. The information contained in this document has been compiled in accordance with the CRR (as amended by CRR II revisions applicable from June 2019), Commission Implementing Regulation (EU) No 1423/2013 ('Own Funds Disclosure'), Q&amp;A's published by the European Banking Authority and regulatory guidance published by the UK Prudential Regulation Authority. 
Under UK law, EU capital rules that existed on 31 December 2020 (including applicable Pillar 3 requirements) continue to apply to the Group following the end of the transition period for the UK's withdrawal from the European Union, subject to the temporary transitional powers (TTP) granted to the Prudential Regulation Authority (PRA) which extend until 31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</si>
</sst>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_-;\-* #,##0.00_-;_-* &quot;-&quot;??_-;_-@_-"/>
    <numFmt numFmtId="164" formatCode="&quot;$&quot;#,##0.00_);\(&quot;$&quot;#,##0.00\)"/>
    <numFmt numFmtId="165" formatCode="&quot;$&quot;#,##0_);[Red]\(&quot;$&quot;#,##0\)"/>
    <numFmt numFmtId="166" formatCode="&quot;$&quot;#,##0.00_);[Red]\(&quot;$&quot;#,##0.00\)"/>
    <numFmt numFmtId="167" formatCode="_(&quot;$&quot;* #,##0_);_(&quot;$&quot;* \(#,##0\);_(&quot;$&quot;* &quot;-&quot;_);_(@_)"/>
    <numFmt numFmtId="168" formatCode="0.000"/>
    <numFmt numFmtId="169" formatCode="_-[$€-2]* #,##0.00_-;\-[$€-2]* #,##0.00_-;_-[$€-2]* &quot;-&quot;??_-"/>
    <numFmt numFmtId="170" formatCode="0.0000%"/>
    <numFmt numFmtId="171" formatCode="#,##0\ &quot;DM&quot;;[Red]\-#,##0\ &quot;DM&quot;"/>
    <numFmt numFmtId="172" formatCode="#,##0.00\ &quot;DM&quot;;[Red]\-#,##0.00\ &quot;DM&quot;"/>
    <numFmt numFmtId="173" formatCode="[$-809]d\ mmmm\ yyyy"/>
    <numFmt numFmtId="174" formatCode="_-* #,##0_-;\-* #,##0_-;_-* &quot;-&quot;??_-;_-@_-"/>
    <numFmt numFmtId="175" formatCode="[$GBP]\ #,##0;\-[$GBP]\ #,##0"/>
    <numFmt numFmtId="176" formatCode="&quot;£&quot;#,##0.000;[Red]\-&quot;£&quot;#,##0.000"/>
    <numFmt numFmtId="177" formatCode="[$€-1809]#,##0.000;[Red]\-[$€-1809]#,##0.000"/>
    <numFmt numFmtId="178" formatCode="0.000%"/>
    <numFmt numFmtId="179" formatCode="_(* #,##0.00_);_(* \(#,##0.00\);_(* &quot;-&quot;??_);_(@_)"/>
  </numFmts>
  <fonts count="50" x14ac:knownFonts="1">
    <font>
      <sz val="11"/>
      <color theme="1"/>
      <name val="Calibri"/>
      <family val="2"/>
      <scheme val="minor"/>
    </font>
    <font>
      <sz val="11"/>
      <color theme="1"/>
      <name val="Calibri"/>
      <family val="2"/>
      <scheme val="minor"/>
    </font>
    <font>
      <sz val="10"/>
      <name val="Arial"/>
      <family val="2"/>
    </font>
    <font>
      <sz val="12"/>
      <name val="Arial"/>
      <family val="2"/>
    </font>
    <font>
      <b/>
      <i/>
      <sz val="10"/>
      <name val="Arial"/>
      <family val="2"/>
    </font>
    <font>
      <sz val="10"/>
      <name val="MS Sans Serif"/>
      <family val="2"/>
    </font>
    <font>
      <sz val="10"/>
      <color indexed="8"/>
      <name val="MS Sans Serif"/>
      <family val="2"/>
    </font>
    <font>
      <sz val="10"/>
      <name val="Helv"/>
    </font>
    <font>
      <sz val="8"/>
      <name val="Helv"/>
    </font>
    <font>
      <sz val="12"/>
      <name val="Arial Narrow"/>
      <family val="2"/>
    </font>
    <font>
      <i/>
      <sz val="10"/>
      <name val="Arial"/>
      <family val="2"/>
    </font>
    <font>
      <sz val="9"/>
      <color indexed="8"/>
      <name val="Arial"/>
      <family val="2"/>
    </font>
    <font>
      <sz val="11"/>
      <name val="Times New Roman"/>
      <family val="1"/>
    </font>
    <font>
      <sz val="10"/>
      <name val="Times New Roman"/>
      <family val="1"/>
    </font>
    <font>
      <b/>
      <sz val="10"/>
      <name val="Calibri"/>
      <family val="2"/>
      <scheme val="minor"/>
    </font>
    <font>
      <sz val="11"/>
      <color theme="1"/>
      <name val="Arial"/>
      <family val="2"/>
    </font>
    <font>
      <sz val="10"/>
      <color theme="1"/>
      <name val="Arial"/>
      <family val="2"/>
    </font>
    <font>
      <b/>
      <sz val="18"/>
      <color rgb="FF00864F"/>
      <name val="Arial"/>
      <family val="2"/>
    </font>
    <font>
      <b/>
      <sz val="26"/>
      <color rgb="FF00864F"/>
      <name val="Arial"/>
      <family val="2"/>
    </font>
    <font>
      <sz val="26"/>
      <color theme="1"/>
      <name val="Calibri"/>
      <family val="2"/>
      <scheme val="minor"/>
    </font>
    <font>
      <b/>
      <sz val="14"/>
      <color theme="1"/>
      <name val="Calibri"/>
      <family val="2"/>
      <scheme val="minor"/>
    </font>
    <font>
      <b/>
      <sz val="14"/>
      <color theme="1"/>
      <name val="Arial"/>
      <family val="2"/>
    </font>
    <font>
      <i/>
      <sz val="11"/>
      <color theme="1"/>
      <name val="Arial"/>
      <family val="2"/>
    </font>
    <font>
      <b/>
      <i/>
      <sz val="10"/>
      <color theme="1"/>
      <name val="Arial"/>
      <family val="2"/>
    </font>
    <font>
      <sz val="10"/>
      <color rgb="FF00864F"/>
      <name val="Arial"/>
      <family val="2"/>
    </font>
    <font>
      <sz val="12"/>
      <color theme="1"/>
      <name val="Calibri"/>
      <family val="2"/>
      <scheme val="minor"/>
    </font>
    <font>
      <b/>
      <sz val="16"/>
      <color rgb="FF00864F"/>
      <name val="Arial"/>
      <family val="2"/>
    </font>
    <font>
      <b/>
      <sz val="10"/>
      <color theme="0"/>
      <name val="Calibri"/>
      <family val="2"/>
      <scheme val="minor"/>
    </font>
    <font>
      <sz val="10"/>
      <color theme="1"/>
      <name val="Calibri"/>
      <family val="2"/>
      <scheme val="minor"/>
    </font>
    <font>
      <b/>
      <sz val="10"/>
      <color rgb="FFFF0000"/>
      <name val="Calibri"/>
      <family val="2"/>
      <scheme val="minor"/>
    </font>
    <font>
      <sz val="11"/>
      <name val="Calibri"/>
      <family val="2"/>
      <scheme val="minor"/>
    </font>
    <font>
      <b/>
      <sz val="10"/>
      <color rgb="FF00864F"/>
      <name val="Arial"/>
      <family val="2"/>
    </font>
    <font>
      <sz val="10"/>
      <color rgb="FFFF0000"/>
      <name val="Arial"/>
      <family val="2"/>
    </font>
    <font>
      <b/>
      <sz val="11"/>
      <color theme="1"/>
      <name val="Arial"/>
      <family val="2"/>
    </font>
    <font>
      <sz val="12"/>
      <color rgb="FFFF0000"/>
      <name val="Calibri"/>
      <family val="2"/>
      <scheme val="minor"/>
    </font>
    <font>
      <b/>
      <sz val="10"/>
      <color rgb="FFFF0000"/>
      <name val="Arial"/>
      <family val="2"/>
    </font>
    <font>
      <sz val="12"/>
      <color rgb="FF00864F"/>
      <name val="Arial"/>
      <family val="2"/>
    </font>
    <font>
      <sz val="10"/>
      <color rgb="FF00864F"/>
      <name val="Calibri"/>
      <family val="2"/>
      <scheme val="minor"/>
    </font>
    <font>
      <sz val="11"/>
      <color rgb="FF00864F"/>
      <name val="Calibri"/>
      <family val="2"/>
      <scheme val="minor"/>
    </font>
    <font>
      <sz val="11"/>
      <color rgb="FF00864F"/>
      <name val="Arial"/>
      <family val="2"/>
    </font>
    <font>
      <b/>
      <sz val="14"/>
      <name val="Arial"/>
      <family val="2"/>
    </font>
    <font>
      <sz val="11"/>
      <name val="Arial"/>
      <family val="2"/>
    </font>
    <font>
      <sz val="8"/>
      <name val="Arial"/>
      <family val="2"/>
    </font>
    <font>
      <u/>
      <sz val="8.5"/>
      <color indexed="12"/>
      <name val="Arial"/>
      <family val="2"/>
    </font>
    <font>
      <sz val="11"/>
      <color rgb="FFFF0000"/>
      <name val="Arial"/>
      <family val="2"/>
    </font>
    <font>
      <sz val="11"/>
      <color theme="0"/>
      <name val="Calibri"/>
      <family val="2"/>
      <scheme val="minor"/>
    </font>
    <font>
      <sz val="10"/>
      <color theme="0"/>
      <name val="Arial"/>
      <family val="2"/>
    </font>
    <font>
      <sz val="10"/>
      <color theme="0"/>
      <name val="Calibri"/>
      <family val="2"/>
      <scheme val="minor"/>
    </font>
    <font>
      <sz val="11"/>
      <color theme="0"/>
      <name val="Arial"/>
      <family val="2"/>
    </font>
    <font>
      <sz val="12"/>
      <color theme="1"/>
      <name val="Arial"/>
      <family val="2"/>
    </font>
  </fonts>
  <fills count="8">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8"/>
      </top>
      <bottom style="hair">
        <color indexed="8"/>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95">
    <xf numFmtId="0" fontId="0" fillId="0" borderId="0"/>
    <xf numFmtId="9"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lignment vertical="top"/>
    </xf>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7" fillId="0" borderId="0"/>
    <xf numFmtId="0" fontId="9" fillId="0" borderId="0"/>
    <xf numFmtId="0" fontId="6" fillId="0" borderId="0"/>
    <xf numFmtId="0" fontId="2" fillId="0" borderId="0"/>
    <xf numFmtId="0" fontId="8" fillId="0" borderId="0"/>
    <xf numFmtId="0" fontId="8" fillId="0" borderId="0"/>
    <xf numFmtId="0" fontId="2" fillId="0" borderId="0">
      <alignment horizontal="left" wrapText="1"/>
    </xf>
    <xf numFmtId="0" fontId="2" fillId="0" borderId="0"/>
    <xf numFmtId="0" fontId="8" fillId="0" borderId="0"/>
    <xf numFmtId="0" fontId="2" fillId="0" borderId="0"/>
    <xf numFmtId="0" fontId="2" fillId="0" borderId="0"/>
    <xf numFmtId="0" fontId="2" fillId="0" borderId="0">
      <alignment horizontal="left" wrapText="1"/>
    </xf>
    <xf numFmtId="0" fontId="2" fillId="0" borderId="0" applyNumberFormat="0" applyFill="0" applyBorder="0" applyAlignment="0" applyProtection="0"/>
    <xf numFmtId="0" fontId="6" fillId="0" borderId="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165"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0" fontId="12" fillId="0" borderId="0"/>
    <xf numFmtId="0" fontId="2" fillId="0" borderId="0">
      <alignment horizontal="left" vertical="top"/>
    </xf>
    <xf numFmtId="38" fontId="5" fillId="0" borderId="0" applyFont="0" applyFill="0" applyBorder="0" applyAlignment="0" applyProtection="0"/>
    <xf numFmtId="40" fontId="5"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lignment horizontal="right"/>
    </xf>
    <xf numFmtId="171" fontId="5" fillId="0" borderId="0" applyFont="0" applyFill="0" applyBorder="0" applyAlignment="0" applyProtection="0"/>
    <xf numFmtId="172" fontId="5" fillId="0" borderId="0" applyFont="0" applyFill="0" applyBorder="0" applyAlignment="0" applyProtection="0"/>
    <xf numFmtId="0" fontId="2" fillId="0" borderId="0">
      <alignment horizontal="center"/>
    </xf>
    <xf numFmtId="0" fontId="2" fillId="0" borderId="0"/>
    <xf numFmtId="0" fontId="6" fillId="0" borderId="0"/>
    <xf numFmtId="43" fontId="1" fillId="0" borderId="0" applyFont="0" applyFill="0" applyBorder="0" applyAlignment="0" applyProtection="0"/>
    <xf numFmtId="173" fontId="2" fillId="0" borderId="0"/>
    <xf numFmtId="173" fontId="2" fillId="0" borderId="0"/>
    <xf numFmtId="173" fontId="13" fillId="0" borderId="0">
      <alignment vertical="top"/>
    </xf>
    <xf numFmtId="173" fontId="13" fillId="0" borderId="0">
      <alignment vertical="top"/>
    </xf>
    <xf numFmtId="173" fontId="2" fillId="0" borderId="0"/>
    <xf numFmtId="173" fontId="2" fillId="0" borderId="0"/>
    <xf numFmtId="173" fontId="2" fillId="0" borderId="0" applyNumberFormat="0" applyFill="0" applyBorder="0" applyAlignment="0" applyProtection="0"/>
    <xf numFmtId="173" fontId="2" fillId="0" borderId="0" applyNumberFormat="0" applyFill="0" applyBorder="0" applyAlignment="0" applyProtection="0"/>
    <xf numFmtId="173" fontId="2" fillId="0" borderId="0">
      <alignment vertical="top"/>
    </xf>
    <xf numFmtId="173" fontId="2" fillId="0" borderId="0" applyNumberFormat="0" applyFill="0" applyBorder="0" applyAlignment="0" applyProtection="0"/>
    <xf numFmtId="173" fontId="2" fillId="0" borderId="0" applyNumberFormat="0" applyFill="0" applyBorder="0" applyAlignment="0" applyProtection="0"/>
    <xf numFmtId="173" fontId="2" fillId="0" borderId="0"/>
    <xf numFmtId="169" fontId="2" fillId="0" borderId="0"/>
    <xf numFmtId="169" fontId="2" fillId="0" borderId="0"/>
    <xf numFmtId="169" fontId="13" fillId="0" borderId="0">
      <alignment vertical="top"/>
    </xf>
    <xf numFmtId="169" fontId="13" fillId="0" borderId="0">
      <alignment vertical="top"/>
    </xf>
    <xf numFmtId="0" fontId="2" fillId="0" borderId="0" applyNumberFormat="0" applyFill="0" applyBorder="0" applyAlignment="0" applyProtection="0"/>
    <xf numFmtId="0" fontId="2" fillId="0" borderId="0" applyNumberFormat="0" applyFill="0" applyBorder="0" applyAlignment="0" applyProtection="0"/>
    <xf numFmtId="0" fontId="2" fillId="0" borderId="0">
      <alignment vertical="top"/>
    </xf>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79"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3" fillId="0" borderId="0" applyNumberFormat="0" applyFill="0" applyBorder="0" applyAlignment="0" applyProtection="0">
      <alignment vertical="top"/>
      <protection locked="0"/>
    </xf>
    <xf numFmtId="0" fontId="42" fillId="0" borderId="0"/>
    <xf numFmtId="0" fontId="1" fillId="0" borderId="0"/>
    <xf numFmtId="0" fontId="2" fillId="0" borderId="0"/>
    <xf numFmtId="0" fontId="42" fillId="0" borderId="0"/>
    <xf numFmtId="9" fontId="2" fillId="0" borderId="0" applyFont="0" applyFill="0" applyBorder="0" applyAlignment="0" applyProtection="0"/>
    <xf numFmtId="9" fontId="2" fillId="0" borderId="0" applyFont="0" applyFill="0" applyBorder="0" applyAlignment="0" applyProtection="0"/>
  </cellStyleXfs>
  <cellXfs count="266">
    <xf numFmtId="0" fontId="0" fillId="0" borderId="0" xfId="0"/>
    <xf numFmtId="0" fontId="0" fillId="0" borderId="0" xfId="0" applyFill="1"/>
    <xf numFmtId="0" fontId="18" fillId="0" borderId="0" xfId="0" applyFont="1" applyFill="1"/>
    <xf numFmtId="0" fontId="19" fillId="0" borderId="0" xfId="0" applyFont="1" applyFill="1"/>
    <xf numFmtId="0" fontId="14" fillId="0" borderId="0" xfId="0" applyFont="1" applyFill="1" applyAlignment="1">
      <alignment horizontal="center"/>
    </xf>
    <xf numFmtId="0" fontId="15" fillId="0" borderId="0" xfId="0" applyFont="1" applyFill="1"/>
    <xf numFmtId="0" fontId="21" fillId="0" borderId="9" xfId="0" applyFont="1" applyFill="1" applyBorder="1" applyAlignment="1"/>
    <xf numFmtId="0" fontId="15" fillId="0" borderId="9" xfId="0" applyFont="1" applyFill="1" applyBorder="1"/>
    <xf numFmtId="0" fontId="15" fillId="0" borderId="0" xfId="0" applyFont="1" applyFill="1" applyAlignment="1">
      <alignment vertical="center"/>
    </xf>
    <xf numFmtId="0" fontId="15" fillId="0" borderId="0" xfId="0" applyFont="1" applyFill="1" applyAlignment="1"/>
    <xf numFmtId="175" fontId="15" fillId="0" borderId="0" xfId="0" applyNumberFormat="1" applyFont="1" applyFill="1" applyAlignment="1">
      <alignment vertical="center"/>
    </xf>
    <xf numFmtId="170" fontId="15" fillId="0" borderId="0" xfId="1" applyNumberFormat="1" applyFont="1" applyFill="1" applyAlignment="1">
      <alignment vertical="center"/>
    </xf>
    <xf numFmtId="0" fontId="15" fillId="0" borderId="0" xfId="0" applyFont="1" applyFill="1" applyBorder="1"/>
    <xf numFmtId="0" fontId="2" fillId="0" borderId="6" xfId="0" applyFont="1" applyFill="1" applyBorder="1" applyAlignment="1">
      <alignment horizontal="center" vertical="center" wrapText="1"/>
    </xf>
    <xf numFmtId="0" fontId="2" fillId="0" borderId="0" xfId="0" applyFont="1" applyFill="1" applyAlignment="1">
      <alignment horizontal="center"/>
    </xf>
    <xf numFmtId="0" fontId="2" fillId="0" borderId="6" xfId="0" applyFont="1" applyFill="1" applyBorder="1" applyAlignment="1">
      <alignment horizontal="center" vertical="center"/>
    </xf>
    <xf numFmtId="0" fontId="22" fillId="0" borderId="0" xfId="0" applyFont="1" applyFill="1"/>
    <xf numFmtId="0" fontId="2" fillId="0" borderId="7" xfId="0" applyFont="1" applyFill="1" applyBorder="1" applyAlignment="1">
      <alignment horizontal="center"/>
    </xf>
    <xf numFmtId="175" fontId="2" fillId="0" borderId="6" xfId="55" applyNumberFormat="1" applyFont="1" applyFill="1" applyBorder="1" applyAlignment="1">
      <alignment horizontal="center" vertical="center"/>
    </xf>
    <xf numFmtId="174" fontId="2" fillId="0" borderId="8" xfId="55" applyNumberFormat="1" applyFont="1" applyFill="1" applyBorder="1" applyAlignment="1">
      <alignment horizontal="center" vertical="center"/>
    </xf>
    <xf numFmtId="174" fontId="2" fillId="0" borderId="4" xfId="55" applyNumberFormat="1" applyFont="1" applyFill="1" applyBorder="1" applyAlignment="1">
      <alignment horizontal="center" vertical="center"/>
    </xf>
    <xf numFmtId="170" fontId="2" fillId="0" borderId="6" xfId="1" applyNumberFormat="1" applyFont="1" applyFill="1" applyBorder="1" applyAlignment="1">
      <alignment horizontal="center" vertical="center" wrapText="1"/>
    </xf>
    <xf numFmtId="0" fontId="2" fillId="0" borderId="0" xfId="0" applyFont="1" applyFill="1" applyBorder="1" applyAlignment="1">
      <alignment horizontal="center"/>
    </xf>
    <xf numFmtId="0" fontId="15" fillId="0" borderId="0" xfId="0" applyFont="1" applyFill="1" applyBorder="1" applyAlignment="1">
      <alignment vertical="center"/>
    </xf>
    <xf numFmtId="0" fontId="2" fillId="0" borderId="9" xfId="0" applyFont="1" applyFill="1" applyBorder="1" applyAlignment="1">
      <alignment horizontal="center"/>
    </xf>
    <xf numFmtId="170" fontId="2" fillId="0" borderId="6" xfId="1" applyNumberFormat="1" applyFont="1" applyFill="1" applyBorder="1" applyAlignment="1">
      <alignment horizontal="center" vertical="center"/>
    </xf>
    <xf numFmtId="0" fontId="23" fillId="0" borderId="0" xfId="0" applyFont="1" applyFill="1" applyAlignment="1"/>
    <xf numFmtId="0" fontId="16" fillId="0" borderId="0" xfId="0" applyFont="1" applyFill="1" applyAlignment="1"/>
    <xf numFmtId="0" fontId="24" fillId="0" borderId="6" xfId="0" applyFont="1" applyFill="1" applyBorder="1" applyAlignment="1">
      <alignment horizontal="center" vertical="center"/>
    </xf>
    <xf numFmtId="0" fontId="24" fillId="0" borderId="6" xfId="0" applyFont="1" applyFill="1" applyBorder="1" applyAlignment="1">
      <alignment vertical="center"/>
    </xf>
    <xf numFmtId="0" fontId="4" fillId="0" borderId="7" xfId="0" applyFont="1" applyFill="1" applyBorder="1"/>
    <xf numFmtId="0" fontId="16" fillId="0" borderId="0" xfId="0" applyFont="1" applyFill="1"/>
    <xf numFmtId="0" fontId="24" fillId="0" borderId="8" xfId="0" applyFont="1" applyFill="1" applyBorder="1" applyAlignment="1">
      <alignment horizontal="center" vertical="center"/>
    </xf>
    <xf numFmtId="0" fontId="24" fillId="0" borderId="8" xfId="0" applyFont="1" applyFill="1" applyBorder="1" applyAlignment="1">
      <alignment vertical="center"/>
    </xf>
    <xf numFmtId="0" fontId="24" fillId="0" borderId="6" xfId="0" applyFont="1" applyFill="1" applyBorder="1" applyAlignment="1">
      <alignment vertical="center" wrapText="1"/>
    </xf>
    <xf numFmtId="170" fontId="24" fillId="0" borderId="6" xfId="1" applyNumberFormat="1" applyFont="1" applyFill="1" applyBorder="1" applyAlignment="1">
      <alignment vertical="center"/>
    </xf>
    <xf numFmtId="0" fontId="16" fillId="0" borderId="0" xfId="0" applyFont="1" applyFill="1" applyBorder="1"/>
    <xf numFmtId="0" fontId="24" fillId="0" borderId="0" xfId="0" applyFont="1" applyFill="1"/>
    <xf numFmtId="0" fontId="16" fillId="0" borderId="0" xfId="0" applyFont="1" applyFill="1" applyBorder="1" applyAlignment="1">
      <alignment vertical="center"/>
    </xf>
    <xf numFmtId="0" fontId="23" fillId="0" borderId="9" xfId="0" applyFont="1" applyFill="1" applyBorder="1" applyAlignment="1"/>
    <xf numFmtId="0" fontId="16" fillId="0" borderId="9" xfId="0" applyFont="1" applyFill="1" applyBorder="1" applyAlignment="1"/>
    <xf numFmtId="0" fontId="10" fillId="0" borderId="7" xfId="0" applyFont="1" applyFill="1" applyBorder="1"/>
    <xf numFmtId="0" fontId="16" fillId="0" borderId="10" xfId="0" applyFont="1" applyFill="1" applyBorder="1" applyAlignment="1">
      <alignment vertical="center"/>
    </xf>
    <xf numFmtId="0" fontId="16" fillId="0" borderId="10" xfId="0" applyFont="1" applyFill="1" applyBorder="1"/>
    <xf numFmtId="0" fontId="16" fillId="0" borderId="0" xfId="0" applyFont="1" applyFill="1" applyAlignment="1">
      <alignment vertical="center"/>
    </xf>
    <xf numFmtId="174" fontId="2" fillId="0" borderId="8" xfId="55" quotePrefix="1" applyNumberFormat="1" applyFont="1" applyFill="1" applyBorder="1" applyAlignment="1">
      <alignment horizontal="center" vertical="center"/>
    </xf>
    <xf numFmtId="0" fontId="25" fillId="0" borderId="0" xfId="0" applyFont="1" applyFill="1"/>
    <xf numFmtId="0" fontId="20" fillId="0" borderId="0" xfId="0" applyFont="1" applyFill="1" applyBorder="1" applyAlignment="1">
      <alignment vertical="center"/>
    </xf>
    <xf numFmtId="0" fontId="2" fillId="0" borderId="11" xfId="0" applyFont="1" applyFill="1" applyBorder="1" applyAlignment="1">
      <alignment horizontal="center" vertical="center" wrapText="1"/>
    </xf>
    <xf numFmtId="0" fontId="2" fillId="0" borderId="6" xfId="0" applyFont="1" applyFill="1" applyBorder="1" applyAlignment="1">
      <alignment horizontal="center"/>
    </xf>
    <xf numFmtId="0" fontId="16" fillId="0" borderId="6" xfId="0" applyFont="1" applyFill="1" applyBorder="1" applyAlignment="1">
      <alignment horizontal="center"/>
    </xf>
    <xf numFmtId="0" fontId="16" fillId="0" borderId="0" xfId="0" applyFont="1" applyAlignment="1">
      <alignment horizontal="center"/>
    </xf>
    <xf numFmtId="0" fontId="0" fillId="3" borderId="6" xfId="0" applyFill="1" applyBorder="1" applyAlignment="1">
      <alignment horizontal="center"/>
    </xf>
    <xf numFmtId="0" fontId="16" fillId="3" borderId="6" xfId="0" applyFont="1" applyFill="1" applyBorder="1" applyAlignment="1">
      <alignment horizontal="center"/>
    </xf>
    <xf numFmtId="174" fontId="16" fillId="3" borderId="6" xfId="55" applyNumberFormat="1" applyFont="1" applyFill="1" applyBorder="1" applyAlignment="1">
      <alignment horizontal="left" wrapText="1"/>
    </xf>
    <xf numFmtId="174" fontId="2" fillId="0" borderId="6" xfId="55" applyNumberFormat="1" applyFont="1" applyFill="1" applyBorder="1" applyAlignment="1">
      <alignment horizontal="left"/>
    </xf>
    <xf numFmtId="174" fontId="16" fillId="0" borderId="6" xfId="55" applyNumberFormat="1" applyFont="1" applyFill="1" applyBorder="1" applyAlignment="1">
      <alignment horizontal="left"/>
    </xf>
    <xf numFmtId="174" fontId="16" fillId="0" borderId="0" xfId="55" applyNumberFormat="1" applyFont="1" applyAlignment="1">
      <alignment horizontal="left"/>
    </xf>
    <xf numFmtId="168" fontId="2" fillId="0" borderId="6" xfId="0" applyNumberFormat="1" applyFont="1" applyFill="1" applyBorder="1" applyAlignment="1">
      <alignment horizontal="center" vertical="center"/>
    </xf>
    <xf numFmtId="174" fontId="2" fillId="0" borderId="11" xfId="55" applyNumberFormat="1" applyFont="1" applyFill="1" applyBorder="1" applyAlignment="1">
      <alignment horizontal="center" vertical="center"/>
    </xf>
    <xf numFmtId="0" fontId="0" fillId="2" borderId="0" xfId="0" applyFill="1"/>
    <xf numFmtId="0" fontId="26" fillId="0" borderId="0" xfId="0" applyFont="1" applyFill="1"/>
    <xf numFmtId="1" fontId="15" fillId="0" borderId="0" xfId="0" applyNumberFormat="1" applyFont="1" applyFill="1" applyAlignment="1">
      <alignment vertical="center"/>
    </xf>
    <xf numFmtId="37" fontId="15" fillId="0" borderId="0" xfId="0" applyNumberFormat="1" applyFont="1" applyFill="1"/>
    <xf numFmtId="0" fontId="0" fillId="2" borderId="0" xfId="0" applyFill="1" applyAlignment="1">
      <alignment vertical="top"/>
    </xf>
    <xf numFmtId="0" fontId="0" fillId="0" borderId="0" xfId="0" applyAlignment="1">
      <alignment vertical="top"/>
    </xf>
    <xf numFmtId="0" fontId="2" fillId="0" borderId="6" xfId="0" applyFont="1" applyFill="1" applyBorder="1" applyAlignment="1">
      <alignment horizontal="center" vertical="top" wrapText="1"/>
    </xf>
    <xf numFmtId="0" fontId="2" fillId="0" borderId="6" xfId="0" applyFont="1" applyFill="1" applyBorder="1" applyAlignment="1">
      <alignment horizontal="center" vertical="top"/>
    </xf>
    <xf numFmtId="0" fontId="0" fillId="0" borderId="0" xfId="0" applyFill="1" applyAlignment="1">
      <alignment horizontal="center"/>
    </xf>
    <xf numFmtId="0" fontId="15" fillId="0" borderId="0" xfId="0" applyFont="1" applyFill="1" applyAlignment="1">
      <alignment horizontal="center"/>
    </xf>
    <xf numFmtId="0" fontId="15" fillId="0" borderId="0" xfId="0" applyFont="1" applyFill="1" applyAlignment="1">
      <alignment horizontal="center" vertical="center"/>
    </xf>
    <xf numFmtId="170" fontId="15" fillId="0" borderId="0" xfId="1" applyNumberFormat="1" applyFont="1" applyFill="1" applyAlignment="1">
      <alignment horizontal="center" vertical="center"/>
    </xf>
    <xf numFmtId="175" fontId="15" fillId="0" borderId="0" xfId="0" applyNumberFormat="1" applyFont="1" applyFill="1" applyAlignment="1">
      <alignment horizontal="center" vertical="center"/>
    </xf>
    <xf numFmtId="174" fontId="15" fillId="0" borderId="0" xfId="55" applyNumberFormat="1" applyFont="1" applyFill="1"/>
    <xf numFmtId="0" fontId="16" fillId="0" borderId="0" xfId="0" applyFont="1" applyFill="1" applyBorder="1" applyAlignment="1">
      <alignment horizontal="center"/>
    </xf>
    <xf numFmtId="0" fontId="2" fillId="0" borderId="0" xfId="0" applyFont="1" applyFill="1"/>
    <xf numFmtId="174" fontId="15" fillId="0" borderId="0" xfId="55" applyNumberFormat="1" applyFont="1" applyFill="1" applyAlignment="1"/>
    <xf numFmtId="0" fontId="28" fillId="0" borderId="0" xfId="0" applyFont="1" applyFill="1"/>
    <xf numFmtId="0" fontId="31" fillId="0" borderId="0" xfId="0" applyFont="1" applyFill="1"/>
    <xf numFmtId="15" fontId="31" fillId="0" borderId="0" xfId="0" quotePrefix="1" applyNumberFormat="1" applyFont="1" applyFill="1"/>
    <xf numFmtId="0" fontId="31" fillId="0" borderId="0" xfId="0" applyFont="1" applyFill="1" applyAlignment="1">
      <alignment horizontal="left"/>
    </xf>
    <xf numFmtId="0" fontId="31" fillId="0" borderId="0" xfId="0" applyFont="1" applyFill="1" applyAlignment="1">
      <alignment horizontal="left" indent="1"/>
    </xf>
    <xf numFmtId="0" fontId="16" fillId="0" borderId="9" xfId="0" applyFont="1" applyFill="1" applyBorder="1"/>
    <xf numFmtId="0" fontId="32" fillId="0" borderId="0" xfId="0" applyFont="1" applyFill="1" applyAlignment="1">
      <alignment vertical="center"/>
    </xf>
    <xf numFmtId="170" fontId="16" fillId="0" borderId="0" xfId="1" applyNumberFormat="1" applyFont="1" applyFill="1" applyAlignment="1">
      <alignment vertical="center"/>
    </xf>
    <xf numFmtId="0" fontId="28" fillId="0" borderId="0" xfId="0" applyFont="1" applyFill="1" applyAlignment="1">
      <alignment horizontal="center"/>
    </xf>
    <xf numFmtId="177" fontId="2" fillId="0" borderId="6"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xf>
    <xf numFmtId="0" fontId="2" fillId="0" borderId="8" xfId="0" applyFont="1" applyFill="1" applyBorder="1" applyAlignment="1">
      <alignment horizontal="center" vertical="center"/>
    </xf>
    <xf numFmtId="0" fontId="16" fillId="0" borderId="6" xfId="0" applyFont="1" applyFill="1" applyBorder="1" applyAlignment="1">
      <alignment horizontal="center" vertical="center"/>
    </xf>
    <xf numFmtId="0" fontId="2" fillId="0" borderId="11" xfId="0" quotePrefix="1" applyFont="1" applyFill="1" applyBorder="1" applyAlignment="1">
      <alignment horizontal="center" vertical="center"/>
    </xf>
    <xf numFmtId="0" fontId="24" fillId="0" borderId="11" xfId="0" applyFont="1" applyFill="1" applyBorder="1" applyAlignment="1">
      <alignment horizontal="center" vertical="center"/>
    </xf>
    <xf numFmtId="0" fontId="24" fillId="0" borderId="11" xfId="0" quotePrefix="1" applyFont="1" applyFill="1" applyBorder="1" applyAlignment="1">
      <alignment vertical="center"/>
    </xf>
    <xf numFmtId="174" fontId="2" fillId="0" borderId="6" xfId="55" quotePrefix="1" applyNumberFormat="1" applyFont="1" applyFill="1" applyBorder="1" applyAlignment="1">
      <alignment horizontal="center" vertical="center"/>
    </xf>
    <xf numFmtId="168" fontId="2" fillId="0" borderId="11" xfId="55" applyNumberFormat="1" applyFont="1" applyFill="1" applyBorder="1" applyAlignment="1">
      <alignment horizontal="center" vertical="center"/>
    </xf>
    <xf numFmtId="0" fontId="33" fillId="0" borderId="0" xfId="0" applyFont="1" applyFill="1" applyAlignment="1">
      <alignment horizontal="center"/>
    </xf>
    <xf numFmtId="0" fontId="34" fillId="0" borderId="0" xfId="0" quotePrefix="1" applyFont="1" applyFill="1"/>
    <xf numFmtId="175" fontId="2" fillId="0" borderId="8" xfId="55" applyNumberFormat="1" applyFont="1" applyFill="1" applyBorder="1" applyAlignment="1">
      <alignment horizontal="center" vertical="center"/>
    </xf>
    <xf numFmtId="175" fontId="2" fillId="0" borderId="11" xfId="55" applyNumberFormat="1" applyFont="1" applyFill="1" applyBorder="1" applyAlignment="1">
      <alignment horizontal="center" vertical="center"/>
    </xf>
    <xf numFmtId="15" fontId="17" fillId="0" borderId="0" xfId="0" quotePrefix="1" applyNumberFormat="1" applyFont="1" applyFill="1"/>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175" fontId="2" fillId="0" borderId="0" xfId="55" applyNumberFormat="1" applyFont="1" applyFill="1" applyBorder="1" applyAlignment="1">
      <alignment horizontal="center" vertical="center"/>
    </xf>
    <xf numFmtId="174" fontId="2" fillId="0" borderId="0" xfId="55" applyNumberFormat="1" applyFont="1" applyFill="1" applyBorder="1" applyAlignment="1">
      <alignment horizontal="center" vertical="center"/>
    </xf>
    <xf numFmtId="14" fontId="2" fillId="0" borderId="0" xfId="0" applyNumberFormat="1" applyFont="1" applyFill="1" applyBorder="1" applyAlignment="1">
      <alignment horizontal="center" vertical="center"/>
    </xf>
    <xf numFmtId="170" fontId="2" fillId="0" borderId="0" xfId="1" applyNumberFormat="1" applyFont="1" applyFill="1" applyBorder="1" applyAlignment="1">
      <alignment horizontal="center" vertical="center" wrapText="1"/>
    </xf>
    <xf numFmtId="0" fontId="16" fillId="0" borderId="0" xfId="0" applyFont="1" applyFill="1" applyBorder="1" applyAlignment="1">
      <alignment horizontal="center" vertical="center"/>
    </xf>
    <xf numFmtId="0" fontId="4" fillId="0" borderId="9" xfId="0" applyFont="1" applyFill="1" applyBorder="1"/>
    <xf numFmtId="0" fontId="15" fillId="0" borderId="2" xfId="0" applyFont="1" applyFill="1" applyBorder="1" applyAlignment="1">
      <alignment vertical="center"/>
    </xf>
    <xf numFmtId="0" fontId="30" fillId="0" borderId="0" xfId="0" applyFont="1" applyFill="1" applyBorder="1" applyAlignment="1">
      <alignment horizontal="center"/>
    </xf>
    <xf numFmtId="174" fontId="15" fillId="0" borderId="0" xfId="0" applyNumberFormat="1" applyFont="1" applyFill="1" applyAlignment="1">
      <alignment horizontal="center"/>
    </xf>
    <xf numFmtId="0" fontId="15" fillId="0" borderId="10" xfId="0" applyFont="1" applyFill="1" applyBorder="1" applyAlignment="1">
      <alignment vertical="center"/>
    </xf>
    <xf numFmtId="0" fontId="15" fillId="0" borderId="10" xfId="0" applyFont="1" applyFill="1" applyBorder="1" applyAlignment="1">
      <alignment horizontal="right" vertical="center"/>
    </xf>
    <xf numFmtId="174" fontId="15" fillId="0" borderId="15" xfId="55" applyNumberFormat="1" applyFont="1" applyFill="1" applyBorder="1" applyAlignment="1">
      <alignment horizontal="right" vertical="center"/>
    </xf>
    <xf numFmtId="174" fontId="15" fillId="0" borderId="0" xfId="55" applyNumberFormat="1" applyFont="1" applyFill="1" applyBorder="1" applyAlignment="1">
      <alignment horizontal="center" vertical="center"/>
    </xf>
    <xf numFmtId="174" fontId="15" fillId="0" borderId="3" xfId="55" applyNumberFormat="1" applyFont="1" applyFill="1" applyBorder="1" applyAlignment="1">
      <alignment vertical="center"/>
    </xf>
    <xf numFmtId="0" fontId="16" fillId="0" borderId="2" xfId="0" applyFont="1" applyFill="1" applyBorder="1" applyAlignment="1">
      <alignment vertical="center"/>
    </xf>
    <xf numFmtId="0" fontId="15" fillId="0" borderId="0" xfId="0" applyFont="1" applyFill="1" applyBorder="1" applyAlignment="1">
      <alignment horizontal="center" vertical="center"/>
    </xf>
    <xf numFmtId="174" fontId="15" fillId="0" borderId="3" xfId="55" applyNumberFormat="1" applyFont="1" applyFill="1" applyBorder="1"/>
    <xf numFmtId="0" fontId="15" fillId="0" borderId="0" xfId="0" applyFont="1" applyFill="1" applyBorder="1" applyAlignment="1">
      <alignment horizontal="right" vertical="center"/>
    </xf>
    <xf numFmtId="174" fontId="15" fillId="0" borderId="3" xfId="55" applyNumberFormat="1" applyFont="1" applyFill="1" applyBorder="1" applyAlignment="1">
      <alignment horizontal="right" vertical="center"/>
    </xf>
    <xf numFmtId="0" fontId="16" fillId="0" borderId="12" xfId="0" applyFont="1" applyFill="1" applyBorder="1"/>
    <xf numFmtId="174" fontId="15" fillId="0" borderId="9" xfId="55" applyNumberFormat="1" applyFont="1" applyFill="1" applyBorder="1" applyAlignment="1">
      <alignment vertical="center"/>
    </xf>
    <xf numFmtId="37" fontId="15" fillId="0" borderId="9" xfId="0" applyNumberFormat="1" applyFont="1" applyFill="1" applyBorder="1"/>
    <xf numFmtId="174" fontId="15" fillId="0" borderId="13" xfId="55" applyNumberFormat="1" applyFont="1" applyFill="1" applyBorder="1"/>
    <xf numFmtId="0" fontId="33" fillId="0" borderId="16" xfId="0" applyFont="1" applyFill="1" applyBorder="1" applyAlignment="1">
      <alignment vertical="center"/>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0" xfId="0" applyFont="1" applyFill="1" applyAlignment="1">
      <alignment horizontal="left" vertical="top" wrapText="1"/>
    </xf>
    <xf numFmtId="0" fontId="2" fillId="0" borderId="1" xfId="0" applyFont="1" applyFill="1" applyBorder="1" applyAlignment="1">
      <alignment horizontal="center" vertical="center" wrapText="1"/>
    </xf>
    <xf numFmtId="175" fontId="2" fillId="0" borderId="1" xfId="55"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170" fontId="2" fillId="0" borderId="1" xfId="1" applyNumberFormat="1" applyFont="1" applyFill="1" applyBorder="1" applyAlignment="1">
      <alignment horizontal="center" vertical="center" wrapText="1"/>
    </xf>
    <xf numFmtId="3" fontId="2" fillId="0" borderId="11" xfId="0" quotePrefix="1" applyNumberFormat="1" applyFont="1" applyFill="1" applyBorder="1" applyAlignment="1">
      <alignment horizontal="center" vertical="center"/>
    </xf>
    <xf numFmtId="0" fontId="2" fillId="5" borderId="0" xfId="0" applyFont="1" applyFill="1" applyAlignment="1">
      <alignment horizontal="center"/>
    </xf>
    <xf numFmtId="0" fontId="0" fillId="5" borderId="0" xfId="0" applyFont="1" applyFill="1" applyAlignment="1">
      <alignment horizontal="center"/>
    </xf>
    <xf numFmtId="0" fontId="28" fillId="5" borderId="0" xfId="0" applyFont="1" applyFill="1" applyAlignment="1">
      <alignment horizontal="center"/>
    </xf>
    <xf numFmtId="0" fontId="2" fillId="5" borderId="9" xfId="0" applyFont="1" applyFill="1" applyBorder="1" applyAlignment="1">
      <alignment horizontal="center"/>
    </xf>
    <xf numFmtId="0" fontId="37" fillId="0" borderId="0" xfId="0" applyFont="1" applyFill="1"/>
    <xf numFmtId="0" fontId="38" fillId="0" borderId="0" xfId="0" applyFont="1" applyFill="1"/>
    <xf numFmtId="0" fontId="38" fillId="0" borderId="0" xfId="0" applyFont="1" applyFill="1" applyAlignment="1">
      <alignment horizontal="center"/>
    </xf>
    <xf numFmtId="174" fontId="39" fillId="0" borderId="0" xfId="55" applyNumberFormat="1" applyFont="1" applyFill="1"/>
    <xf numFmtId="0" fontId="33" fillId="0" borderId="2" xfId="0" applyFont="1" applyFill="1" applyBorder="1" applyAlignment="1">
      <alignment vertical="center"/>
    </xf>
    <xf numFmtId="0" fontId="2" fillId="0" borderId="14" xfId="0" applyFont="1" applyFill="1" applyBorder="1" applyAlignment="1">
      <alignment horizontal="center" vertical="center" wrapText="1"/>
    </xf>
    <xf numFmtId="0" fontId="2" fillId="0" borderId="14" xfId="0" applyFont="1" applyFill="1" applyBorder="1" applyAlignment="1">
      <alignment horizontal="center" vertical="center"/>
    </xf>
    <xf numFmtId="175" fontId="2" fillId="0" borderId="14" xfId="55" applyNumberFormat="1" applyFont="1" applyFill="1" applyBorder="1" applyAlignment="1">
      <alignment horizontal="center" vertical="center"/>
    </xf>
    <xf numFmtId="174" fontId="2" fillId="0" borderId="16" xfId="55" applyNumberFormat="1" applyFont="1" applyFill="1" applyBorder="1" applyAlignment="1">
      <alignment horizontal="center" vertical="center"/>
    </xf>
    <xf numFmtId="174" fontId="2" fillId="0" borderId="12" xfId="55" applyNumberFormat="1" applyFont="1" applyFill="1" applyBorder="1" applyAlignment="1">
      <alignment horizontal="center" vertical="center"/>
    </xf>
    <xf numFmtId="14" fontId="2" fillId="0" borderId="14" xfId="0" applyNumberFormat="1" applyFont="1" applyFill="1" applyBorder="1" applyAlignment="1">
      <alignment horizontal="center" vertical="center"/>
    </xf>
    <xf numFmtId="174" fontId="2" fillId="0" borderId="0" xfId="55" quotePrefix="1" applyNumberFormat="1" applyFont="1" applyFill="1" applyBorder="1" applyAlignment="1">
      <alignment horizontal="center" vertical="center"/>
    </xf>
    <xf numFmtId="0" fontId="21" fillId="0" borderId="0" xfId="0" applyFont="1" applyFill="1" applyBorder="1" applyAlignment="1"/>
    <xf numFmtId="0" fontId="33" fillId="0" borderId="0" xfId="0" applyFont="1" applyFill="1" applyBorder="1" applyAlignment="1">
      <alignment vertical="center"/>
    </xf>
    <xf numFmtId="174" fontId="15" fillId="0" borderId="0" xfId="55" applyNumberFormat="1" applyFont="1" applyFill="1" applyBorder="1" applyAlignment="1">
      <alignment horizontal="right" vertical="center"/>
    </xf>
    <xf numFmtId="174" fontId="15" fillId="0" borderId="0" xfId="55" applyNumberFormat="1" applyFont="1" applyFill="1" applyBorder="1"/>
    <xf numFmtId="0" fontId="30" fillId="0" borderId="0" xfId="0" applyFont="1" applyFill="1"/>
    <xf numFmtId="0" fontId="41" fillId="0" borderId="0" xfId="0" applyFont="1" applyFill="1" applyBorder="1"/>
    <xf numFmtId="0" fontId="24" fillId="0" borderId="0" xfId="0" applyFont="1" applyFill="1" applyBorder="1" applyAlignment="1">
      <alignment vertical="center"/>
    </xf>
    <xf numFmtId="178" fontId="2" fillId="0" borderId="6" xfId="0" applyNumberFormat="1" applyFont="1" applyFill="1" applyBorder="1" applyAlignment="1">
      <alignment horizontal="center" vertical="center" wrapText="1"/>
    </xf>
    <xf numFmtId="178" fontId="2" fillId="0" borderId="6" xfId="0" applyNumberFormat="1" applyFont="1" applyFill="1" applyBorder="1" applyAlignment="1">
      <alignment horizontal="center" vertical="center"/>
    </xf>
    <xf numFmtId="0" fontId="40" fillId="0" borderId="0" xfId="0" applyFont="1" applyFill="1" applyBorder="1" applyAlignment="1">
      <alignment vertical="center"/>
    </xf>
    <xf numFmtId="14" fontId="2" fillId="0" borderId="9" xfId="0" applyNumberFormat="1" applyFont="1" applyFill="1" applyBorder="1" applyAlignment="1">
      <alignment horizontal="center" vertical="center" wrapText="1"/>
    </xf>
    <xf numFmtId="0" fontId="21" fillId="0" borderId="0" xfId="0" applyFont="1" applyFill="1" applyBorder="1" applyAlignment="1">
      <alignment vertical="center"/>
    </xf>
    <xf numFmtId="0" fontId="24" fillId="0" borderId="10" xfId="0" applyFont="1" applyFill="1" applyBorder="1" applyAlignment="1">
      <alignment horizontal="center" vertical="center"/>
    </xf>
    <xf numFmtId="14" fontId="2" fillId="0" borderId="9" xfId="0" applyNumberFormat="1" applyFont="1" applyFill="1" applyBorder="1" applyAlignment="1">
      <alignment horizontal="center" vertical="center"/>
    </xf>
    <xf numFmtId="14" fontId="2" fillId="0" borderId="10" xfId="0" applyNumberFormat="1" applyFont="1" applyFill="1" applyBorder="1" applyAlignment="1">
      <alignment horizontal="center" vertical="center" wrapText="1"/>
    </xf>
    <xf numFmtId="0" fontId="30" fillId="6" borderId="0" xfId="0" applyFont="1" applyFill="1" applyAlignment="1">
      <alignment horizontal="center"/>
    </xf>
    <xf numFmtId="0" fontId="2" fillId="6" borderId="0" xfId="0" applyFont="1" applyFill="1" applyAlignment="1">
      <alignment horizontal="center"/>
    </xf>
    <xf numFmtId="0" fontId="16" fillId="0" borderId="0" xfId="0" applyFont="1" applyFill="1"/>
    <xf numFmtId="0" fontId="24" fillId="0" borderId="6" xfId="0" applyFont="1" applyFill="1" applyBorder="1" applyAlignment="1">
      <alignment horizontal="center" vertical="center"/>
    </xf>
    <xf numFmtId="0" fontId="24" fillId="0" borderId="6" xfId="0" applyFont="1" applyFill="1" applyBorder="1" applyAlignment="1">
      <alignment vertical="center"/>
    </xf>
    <xf numFmtId="0" fontId="2" fillId="0" borderId="6" xfId="0" applyFont="1" applyFill="1" applyBorder="1" applyAlignment="1">
      <alignment horizontal="center" vertical="center" wrapText="1"/>
    </xf>
    <xf numFmtId="0" fontId="4" fillId="0" borderId="7" xfId="0" applyFont="1" applyFill="1" applyBorder="1"/>
    <xf numFmtId="0" fontId="24" fillId="0" borderId="8" xfId="0" applyFont="1" applyFill="1" applyBorder="1" applyAlignment="1">
      <alignment horizontal="center" vertical="center"/>
    </xf>
    <xf numFmtId="0" fontId="24" fillId="0" borderId="8" xfId="0" applyFont="1" applyFill="1" applyBorder="1" applyAlignment="1">
      <alignment vertical="center"/>
    </xf>
    <xf numFmtId="0" fontId="24" fillId="0" borderId="11" xfId="0" applyFont="1" applyFill="1" applyBorder="1" applyAlignment="1">
      <alignment horizontal="center" vertical="center"/>
    </xf>
    <xf numFmtId="0" fontId="24" fillId="0" borderId="11" xfId="0" quotePrefix="1" applyFont="1" applyFill="1" applyBorder="1" applyAlignment="1">
      <alignment vertical="center"/>
    </xf>
    <xf numFmtId="0" fontId="24" fillId="0" borderId="6" xfId="0" applyFont="1" applyFill="1" applyBorder="1" applyAlignment="1">
      <alignment vertical="center" wrapText="1"/>
    </xf>
    <xf numFmtId="170" fontId="24" fillId="0" borderId="6" xfId="1" applyNumberFormat="1" applyFont="1" applyFill="1" applyBorder="1" applyAlignment="1">
      <alignment vertical="center"/>
    </xf>
    <xf numFmtId="14" fontId="2" fillId="0" borderId="6" xfId="0" applyNumberFormat="1" applyFont="1" applyFill="1" applyBorder="1" applyAlignment="1">
      <alignment horizontal="center" vertical="center"/>
    </xf>
    <xf numFmtId="14" fontId="2" fillId="0" borderId="6" xfId="0" applyNumberFormat="1" applyFont="1" applyFill="1" applyBorder="1" applyAlignment="1">
      <alignment horizontal="center" vertical="center" wrapText="1"/>
    </xf>
    <xf numFmtId="0" fontId="4" fillId="0" borderId="9" xfId="0" applyFont="1" applyFill="1" applyBorder="1"/>
    <xf numFmtId="174" fontId="2" fillId="0" borderId="6" xfId="55" applyNumberFormat="1" applyFont="1" applyFill="1" applyBorder="1" applyAlignment="1">
      <alignment horizontal="center" vertical="center" wrapText="1"/>
    </xf>
    <xf numFmtId="0" fontId="16" fillId="0" borderId="0" xfId="0" applyFont="1" applyFill="1" applyBorder="1" applyAlignment="1"/>
    <xf numFmtId="0" fontId="2" fillId="5" borderId="0" xfId="0" applyFont="1" applyFill="1" applyBorder="1" applyAlignment="1">
      <alignment horizontal="center"/>
    </xf>
    <xf numFmtId="0" fontId="23" fillId="0" borderId="0" xfId="0" applyFont="1" applyFill="1" applyBorder="1" applyAlignment="1"/>
    <xf numFmtId="0" fontId="15" fillId="0" borderId="0" xfId="0" applyFont="1" applyFill="1" applyBorder="1" applyAlignment="1"/>
    <xf numFmtId="0" fontId="36" fillId="0" borderId="0" xfId="0" applyFont="1" applyFill="1" applyAlignment="1">
      <alignment vertical="top" wrapText="1"/>
    </xf>
    <xf numFmtId="0" fontId="30" fillId="0" borderId="0" xfId="0" applyFont="1" applyFill="1" applyAlignment="1">
      <alignment horizontal="center"/>
    </xf>
    <xf numFmtId="0" fontId="24" fillId="0" borderId="0" xfId="0" applyFont="1" applyFill="1" applyBorder="1" applyAlignment="1">
      <alignment horizontal="center" vertical="center"/>
    </xf>
    <xf numFmtId="14" fontId="2" fillId="0" borderId="0" xfId="0" applyNumberFormat="1" applyFont="1" applyFill="1" applyBorder="1" applyAlignment="1">
      <alignment horizontal="center" vertical="center" wrapText="1"/>
    </xf>
    <xf numFmtId="0" fontId="15" fillId="0" borderId="16" xfId="0" applyFont="1" applyFill="1" applyBorder="1" applyAlignment="1">
      <alignment horizontal="right" vertical="center"/>
    </xf>
    <xf numFmtId="0" fontId="15" fillId="0" borderId="2" xfId="0" applyFont="1" applyFill="1" applyBorder="1" applyAlignment="1">
      <alignment horizontal="right" vertical="center"/>
    </xf>
    <xf numFmtId="174" fontId="15" fillId="0" borderId="2" xfId="55" applyNumberFormat="1" applyFont="1" applyFill="1" applyBorder="1" applyAlignment="1">
      <alignment horizontal="center" vertical="center"/>
    </xf>
    <xf numFmtId="174" fontId="15" fillId="0" borderId="12" xfId="55" applyNumberFormat="1" applyFont="1" applyFill="1" applyBorder="1" applyAlignment="1">
      <alignment horizontal="center" vertical="center"/>
    </xf>
    <xf numFmtId="0" fontId="33" fillId="0" borderId="0"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18" xfId="0" applyFont="1" applyFill="1" applyBorder="1" applyAlignment="1">
      <alignment vertical="center" wrapText="1"/>
    </xf>
    <xf numFmtId="14" fontId="2" fillId="0" borderId="18" xfId="0" applyNumberFormat="1" applyFont="1" applyFill="1" applyBorder="1" applyAlignment="1">
      <alignment horizontal="center" vertical="center"/>
    </xf>
    <xf numFmtId="0" fontId="24" fillId="0" borderId="18" xfId="0" applyFont="1" applyFill="1" applyBorder="1" applyAlignment="1">
      <alignment vertical="center"/>
    </xf>
    <xf numFmtId="174" fontId="2" fillId="0" borderId="0" xfId="55"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wrapText="1"/>
    </xf>
    <xf numFmtId="0" fontId="2" fillId="0" borderId="18" xfId="0" applyFont="1" applyFill="1" applyBorder="1" applyAlignment="1">
      <alignment horizontal="center"/>
    </xf>
    <xf numFmtId="38" fontId="44" fillId="0" borderId="0" xfId="0" applyNumberFormat="1" applyFont="1" applyFill="1" applyAlignment="1"/>
    <xf numFmtId="0" fontId="2" fillId="0" borderId="18" xfId="0" applyFont="1" applyFill="1" applyBorder="1" applyAlignment="1">
      <alignment horizontal="center" vertical="center" wrapText="1"/>
    </xf>
    <xf numFmtId="0" fontId="2" fillId="0" borderId="18" xfId="0" applyFont="1" applyFill="1" applyBorder="1" applyAlignment="1">
      <alignment horizontal="center" vertical="center"/>
    </xf>
    <xf numFmtId="175" fontId="2" fillId="0" borderId="18" xfId="55" applyNumberFormat="1" applyFont="1" applyFill="1" applyBorder="1" applyAlignment="1">
      <alignment horizontal="center" vertical="center"/>
    </xf>
    <xf numFmtId="170" fontId="2" fillId="0" borderId="18" xfId="1" applyNumberFormat="1" applyFont="1" applyFill="1" applyBorder="1" applyAlignment="1">
      <alignment horizontal="center" vertical="center" wrapText="1"/>
    </xf>
    <xf numFmtId="0" fontId="2" fillId="0" borderId="0" xfId="0" applyFont="1" applyFill="1" applyBorder="1" applyAlignment="1">
      <alignment horizontal="center" wrapText="1"/>
    </xf>
    <xf numFmtId="14" fontId="16" fillId="0" borderId="17" xfId="0" applyNumberFormat="1" applyFont="1" applyFill="1" applyBorder="1" applyAlignment="1">
      <alignment horizontal="center"/>
    </xf>
    <xf numFmtId="170" fontId="2" fillId="0" borderId="18" xfId="1" applyNumberFormat="1" applyFont="1" applyFill="1" applyBorder="1" applyAlignment="1">
      <alignment horizontal="center" vertical="center"/>
    </xf>
    <xf numFmtId="10" fontId="2" fillId="0" borderId="6" xfId="55" applyNumberFormat="1" applyFont="1" applyFill="1" applyBorder="1" applyAlignment="1">
      <alignment horizontal="center" vertical="center" wrapText="1"/>
    </xf>
    <xf numFmtId="170" fontId="24" fillId="0" borderId="18" xfId="1" applyNumberFormat="1" applyFont="1" applyFill="1" applyBorder="1" applyAlignment="1">
      <alignment vertical="center"/>
    </xf>
    <xf numFmtId="174" fontId="2" fillId="0" borderId="18" xfId="55" quotePrefix="1" applyNumberFormat="1" applyFont="1" applyFill="1" applyBorder="1" applyAlignment="1">
      <alignment horizontal="center" vertical="center"/>
    </xf>
    <xf numFmtId="0" fontId="16" fillId="0" borderId="18" xfId="0" applyFont="1" applyFill="1" applyBorder="1" applyAlignment="1">
      <alignment horizontal="center" vertical="center"/>
    </xf>
    <xf numFmtId="176" fontId="2" fillId="0" borderId="18" xfId="0" applyNumberFormat="1" applyFont="1" applyFill="1" applyBorder="1" applyAlignment="1">
      <alignment horizontal="center" vertical="center"/>
    </xf>
    <xf numFmtId="14" fontId="2" fillId="0" borderId="18" xfId="0" applyNumberFormat="1" applyFont="1" applyFill="1" applyBorder="1" applyAlignment="1">
      <alignment horizontal="center" vertical="center" wrapText="1"/>
    </xf>
    <xf numFmtId="168" fontId="2" fillId="0" borderId="18" xfId="0" applyNumberFormat="1" applyFont="1" applyFill="1" applyBorder="1" applyAlignment="1">
      <alignment horizontal="center" vertical="center"/>
    </xf>
    <xf numFmtId="174" fontId="2" fillId="0" borderId="18" xfId="55" applyNumberFormat="1" applyFont="1" applyFill="1" applyBorder="1" applyAlignment="1">
      <alignment horizontal="center" vertical="center" wrapText="1"/>
    </xf>
    <xf numFmtId="178" fontId="2" fillId="0" borderId="18" xfId="0" applyNumberFormat="1" applyFont="1" applyFill="1" applyBorder="1" applyAlignment="1">
      <alignment horizontal="center" vertical="center"/>
    </xf>
    <xf numFmtId="178" fontId="2" fillId="0" borderId="18" xfId="0" applyNumberFormat="1" applyFont="1" applyFill="1" applyBorder="1" applyAlignment="1">
      <alignment horizontal="center" vertical="center" wrapText="1"/>
    </xf>
    <xf numFmtId="10" fontId="2" fillId="0" borderId="18" xfId="55" applyNumberFormat="1" applyFont="1" applyFill="1" applyBorder="1" applyAlignment="1">
      <alignment horizontal="center" vertical="center" wrapText="1"/>
    </xf>
    <xf numFmtId="175" fontId="2" fillId="0" borderId="17" xfId="55" applyNumberFormat="1" applyFont="1" applyFill="1" applyBorder="1" applyAlignment="1">
      <alignment horizontal="center" vertical="center"/>
    </xf>
    <xf numFmtId="0" fontId="16" fillId="0" borderId="0" xfId="0" applyFont="1" applyFill="1" applyAlignment="1">
      <alignment horizontal="center" vertical="center"/>
    </xf>
    <xf numFmtId="0" fontId="16" fillId="4" borderId="18" xfId="0" applyFont="1" applyFill="1" applyBorder="1" applyAlignment="1">
      <alignment horizontal="center" vertical="center"/>
    </xf>
    <xf numFmtId="0" fontId="2" fillId="4" borderId="18" xfId="0" applyFont="1" applyFill="1" applyBorder="1" applyAlignment="1">
      <alignment horizontal="center" vertical="center" wrapText="1"/>
    </xf>
    <xf numFmtId="0" fontId="16" fillId="5" borderId="18" xfId="0" applyFont="1" applyFill="1" applyBorder="1" applyAlignment="1">
      <alignment horizontal="center" vertical="center"/>
    </xf>
    <xf numFmtId="0" fontId="2" fillId="5" borderId="18" xfId="0" applyFont="1" applyFill="1" applyBorder="1" applyAlignment="1">
      <alignment horizontal="center" vertical="center" wrapText="1"/>
    </xf>
    <xf numFmtId="0" fontId="16" fillId="7" borderId="18" xfId="0" applyFont="1" applyFill="1" applyBorder="1" applyAlignment="1">
      <alignment horizontal="center" vertical="center"/>
    </xf>
    <xf numFmtId="175" fontId="2" fillId="0" borderId="15" xfId="55" applyNumberFormat="1" applyFont="1" applyFill="1" applyBorder="1" applyAlignment="1">
      <alignment horizontal="center" vertical="center"/>
    </xf>
    <xf numFmtId="14" fontId="16" fillId="0" borderId="18" xfId="0" applyNumberFormat="1" applyFont="1" applyFill="1" applyBorder="1" applyAlignment="1">
      <alignment horizontal="center" vertical="center" wrapText="1"/>
    </xf>
    <xf numFmtId="14" fontId="16" fillId="0" borderId="17" xfId="0" applyNumberFormat="1" applyFont="1" applyFill="1" applyBorder="1" applyAlignment="1">
      <alignment horizontal="center" vertical="center"/>
    </xf>
    <xf numFmtId="43" fontId="2" fillId="0" borderId="18" xfId="55" applyNumberFormat="1" applyFont="1" applyFill="1" applyBorder="1" applyAlignment="1">
      <alignment horizontal="center" vertical="center" wrapText="1"/>
    </xf>
    <xf numFmtId="14" fontId="2" fillId="0" borderId="7" xfId="0" applyNumberFormat="1" applyFont="1" applyFill="1" applyBorder="1" applyAlignment="1">
      <alignment horizontal="center" vertical="center"/>
    </xf>
    <xf numFmtId="174" fontId="2" fillId="0" borderId="11" xfId="55" applyNumberFormat="1" applyFont="1" applyFill="1" applyBorder="1" applyAlignment="1">
      <alignment horizontal="center" vertical="center" wrapText="1"/>
    </xf>
    <xf numFmtId="0" fontId="2" fillId="5" borderId="0" xfId="0" applyFont="1" applyFill="1" applyAlignment="1">
      <alignment horizontal="center" vertical="center"/>
    </xf>
    <xf numFmtId="0" fontId="16" fillId="5" borderId="9" xfId="0" applyFont="1" applyFill="1" applyBorder="1" applyAlignment="1">
      <alignment horizontal="center" vertical="center"/>
    </xf>
    <xf numFmtId="0" fontId="2" fillId="0" borderId="10" xfId="0" applyFont="1" applyFill="1" applyBorder="1" applyAlignment="1">
      <alignment horizontal="center" vertical="center" wrapText="1"/>
    </xf>
    <xf numFmtId="0" fontId="16" fillId="7" borderId="9" xfId="0" applyFont="1" applyFill="1" applyBorder="1" applyAlignment="1">
      <alignment horizontal="center" vertical="center"/>
    </xf>
    <xf numFmtId="174" fontId="35" fillId="4" borderId="8" xfId="55" applyNumberFormat="1" applyFont="1" applyFill="1" applyBorder="1" applyAlignment="1">
      <alignment horizontal="center" vertical="center"/>
    </xf>
    <xf numFmtId="174" fontId="35" fillId="4" borderId="11" xfId="55" applyNumberFormat="1" applyFont="1" applyFill="1" applyBorder="1" applyAlignment="1">
      <alignment horizontal="center" vertical="center"/>
    </xf>
    <xf numFmtId="174" fontId="35" fillId="4" borderId="17" xfId="55" applyNumberFormat="1" applyFont="1" applyFill="1" applyBorder="1" applyAlignment="1">
      <alignment horizontal="center" vertical="center"/>
    </xf>
    <xf numFmtId="0" fontId="35" fillId="5" borderId="9" xfId="0" applyFont="1" applyFill="1" applyBorder="1" applyAlignment="1">
      <alignment horizontal="center" vertical="center"/>
    </xf>
    <xf numFmtId="177" fontId="2" fillId="0" borderId="18" xfId="0" applyNumberFormat="1" applyFont="1" applyFill="1" applyBorder="1" applyAlignment="1">
      <alignment horizontal="center" vertical="center"/>
    </xf>
    <xf numFmtId="0" fontId="46" fillId="0" borderId="9" xfId="0" applyFont="1" applyFill="1" applyBorder="1" applyAlignment="1">
      <alignment horizontal="center"/>
    </xf>
    <xf numFmtId="0" fontId="46" fillId="0" borderId="0" xfId="0" applyFont="1" applyFill="1" applyAlignment="1">
      <alignment horizontal="center"/>
    </xf>
    <xf numFmtId="0" fontId="46" fillId="0" borderId="0" xfId="0" applyFont="1" applyFill="1" applyBorder="1" applyAlignment="1">
      <alignment horizontal="center"/>
    </xf>
    <xf numFmtId="0" fontId="45" fillId="0" borderId="0" xfId="0" applyFont="1" applyFill="1" applyAlignment="1">
      <alignment horizontal="center"/>
    </xf>
    <xf numFmtId="0" fontId="46" fillId="0" borderId="0" xfId="0" applyFont="1" applyFill="1" applyBorder="1" applyAlignment="1">
      <alignment horizontal="center" vertical="center"/>
    </xf>
    <xf numFmtId="0" fontId="47" fillId="0" borderId="0" xfId="0" applyFont="1" applyFill="1" applyAlignment="1">
      <alignment horizontal="center"/>
    </xf>
    <xf numFmtId="0" fontId="45" fillId="0" borderId="0" xfId="0" applyFont="1" applyFill="1" applyBorder="1" applyAlignment="1">
      <alignment horizontal="center"/>
    </xf>
    <xf numFmtId="0" fontId="46" fillId="0" borderId="0" xfId="0" applyFont="1" applyFill="1" applyBorder="1" applyAlignment="1">
      <alignment horizontal="center" vertical="center" wrapText="1"/>
    </xf>
    <xf numFmtId="0" fontId="27" fillId="0" borderId="0" xfId="0" applyFont="1" applyFill="1" applyAlignment="1">
      <alignment horizontal="center"/>
    </xf>
    <xf numFmtId="0" fontId="24" fillId="0" borderId="10" xfId="0" applyFont="1" applyFill="1" applyBorder="1" applyAlignment="1">
      <alignment vertical="center"/>
    </xf>
    <xf numFmtId="0" fontId="2" fillId="0" borderId="10" xfId="0" applyFont="1" applyFill="1" applyBorder="1" applyAlignment="1">
      <alignment horizontal="center"/>
    </xf>
    <xf numFmtId="0" fontId="14" fillId="0" borderId="9" xfId="0" applyFont="1" applyFill="1" applyBorder="1" applyAlignment="1">
      <alignment horizontal="center"/>
    </xf>
    <xf numFmtId="0" fontId="16" fillId="0" borderId="11" xfId="0" applyFont="1" applyFill="1" applyBorder="1" applyAlignment="1">
      <alignment horizontal="center" vertical="center"/>
    </xf>
    <xf numFmtId="0" fontId="48" fillId="0" borderId="0" xfId="0" applyFont="1" applyFill="1" applyAlignment="1">
      <alignment horizontal="center"/>
    </xf>
    <xf numFmtId="0" fontId="48" fillId="0" borderId="0" xfId="0" applyFont="1" applyFill="1"/>
    <xf numFmtId="174" fontId="48" fillId="0" borderId="0" xfId="55" applyNumberFormat="1" applyFont="1" applyFill="1" applyAlignment="1">
      <alignment horizontal="center"/>
    </xf>
    <xf numFmtId="0" fontId="29" fillId="0" borderId="0" xfId="0" applyFont="1" applyFill="1" applyAlignment="1">
      <alignment horizontal="center"/>
    </xf>
    <xf numFmtId="0" fontId="48" fillId="0" borderId="0" xfId="0" applyFont="1" applyFill="1" applyAlignment="1">
      <alignment horizontal="center" vertical="center"/>
    </xf>
    <xf numFmtId="0" fontId="49" fillId="0" borderId="0" xfId="0" applyFont="1" applyFill="1"/>
    <xf numFmtId="0" fontId="36" fillId="0" borderId="0" xfId="0" applyFont="1" applyFill="1" applyAlignment="1">
      <alignment horizontal="left" vertical="top" wrapText="1"/>
    </xf>
    <xf numFmtId="0" fontId="15" fillId="0" borderId="2" xfId="0" applyFont="1" applyFill="1" applyBorder="1" applyAlignment="1">
      <alignment horizontal="center" vertical="center" wrapText="1"/>
    </xf>
    <xf numFmtId="0" fontId="15" fillId="0" borderId="0" xfId="0" applyFont="1" applyFill="1" applyBorder="1" applyAlignment="1">
      <alignment horizontal="center" vertical="center" wrapText="1"/>
    </xf>
  </cellXfs>
  <cellStyles count="95">
    <cellStyle name=" 1" xfId="2"/>
    <cellStyle name=" 1 2" xfId="57"/>
    <cellStyle name=" 1 2 2" xfId="69"/>
    <cellStyle name=" 1 3" xfId="68"/>
    <cellStyle name=" 1 4" xfId="56"/>
    <cellStyle name=" 2" xfId="3"/>
    <cellStyle name=" 2 2" xfId="70"/>
    <cellStyle name=" 2 3" xfId="58"/>
    <cellStyle name=" 3" xfId="4"/>
    <cellStyle name=" 3 2" xfId="71"/>
    <cellStyle name=" 3 3" xfId="59"/>
    <cellStyle name=" 4" xfId="5"/>
    <cellStyle name=" 4 2" xfId="72"/>
    <cellStyle name=" 4 3" xfId="62"/>
    <cellStyle name=" 5" xfId="6"/>
    <cellStyle name=" 5 2" xfId="73"/>
    <cellStyle name=" 5 3" xfId="63"/>
    <cellStyle name=" 6" xfId="7"/>
    <cellStyle name=" 6 2" xfId="74"/>
    <cellStyle name=" 6 3" xfId="64"/>
    <cellStyle name=" 7" xfId="8"/>
    <cellStyle name=" 7 2" xfId="75"/>
    <cellStyle name=" 7 3" xfId="65"/>
    <cellStyle name=" 8" xfId="9"/>
    <cellStyle name=" 8 2" xfId="76"/>
    <cellStyle name=" 8 3" xfId="66"/>
    <cellStyle name=" _x0007_LÓ_x0018_ÄþÍN^NuNVþˆHÁ_x0001__x0018_(n" xfId="53"/>
    <cellStyle name=" _x0007_LÓ_x0018_ÄþÍN^NuNVþˆHÁ_x0001__x0018_(n 2" xfId="77"/>
    <cellStyle name=" _x0007_LÓ_x0018_ÄþÍN^NuNVþˆHÁ_x0001__x0018_(n 3" xfId="67"/>
    <cellStyle name="%_ECA " xfId="10"/>
    <cellStyle name="_050722 - HR Data " xfId="78"/>
    <cellStyle name="_2120587L.xls Chart 1_ECA " xfId="11"/>
    <cellStyle name="_2120587L.xls Chart 1-1_ECA " xfId="12"/>
    <cellStyle name="_2120587L.xls Chart 1-2_ECA " xfId="13"/>
    <cellStyle name="_2120587L.xls Chart 1-3_ECA " xfId="14"/>
    <cellStyle name="_2120587L.xls Chart 2_ECA " xfId="15"/>
    <cellStyle name="_2120587L.xls Chart 2-1_ECA " xfId="16"/>
    <cellStyle name="_3010065L_ECA " xfId="17"/>
    <cellStyle name="_4070790L_ECA " xfId="18"/>
    <cellStyle name="_4090121L_ECA " xfId="19"/>
    <cellStyle name="_AFS Ratings " xfId="20"/>
    <cellStyle name="_Appendix-29 tables -- May 19_ECA " xfId="21"/>
    <cellStyle name="_Book1_Q2MTP 2010-2014 " xfId="22"/>
    <cellStyle name="_BOS Reconciliations  June - KPMG Draft 3 " xfId="23"/>
    <cellStyle name="_BOSIAL May05 SIOD Upload Template " xfId="60"/>
    <cellStyle name="_BS Journal " xfId="24"/>
    <cellStyle name="_BS Journal 281 " xfId="25"/>
    <cellStyle name="_DATA " xfId="26"/>
    <cellStyle name="_Data_Q2MTP 2010-2014 " xfId="27"/>
    <cellStyle name="_Mapping " xfId="28"/>
    <cellStyle name="_Oct DATA " xfId="29"/>
    <cellStyle name="_Q2MTP 2010-2014 " xfId="30"/>
    <cellStyle name="_Rating MTM Report  " xfId="31"/>
    <cellStyle name="_Sheet1_Adj V - HSH Loss " xfId="32"/>
    <cellStyle name="_SIOD Bosial Input Template - Dec - revised for IAS adjustments_BOSIAL May05 SIOD Upload Template " xfId="61"/>
    <cellStyle name="_Summary " xfId="54"/>
    <cellStyle name="_Suspended Coupon PV Test 101209 (2)_ECA " xfId="33"/>
    <cellStyle name="_Table_auxiliary_Seaview Cashflows_ECA " xfId="34"/>
    <cellStyle name="_Table_PANCAKE_ECA " xfId="35"/>
    <cellStyle name="_Table_Seaview - Master List of (04_Oct_09)1_Seaview Cashflows_ECA " xfId="36"/>
    <cellStyle name="ÅëÈ­ [0]_´ë¿ìÃâÇÏ¿äÃ» " xfId="37"/>
    <cellStyle name="ÅëÈ­_´ë¿ìÃâÇÏ¿äÃ» " xfId="38"/>
    <cellStyle name="ÄÞ¸¶ [0]_´ë¿ìÃâÇÏ¿äÃ» " xfId="39"/>
    <cellStyle name="ÄÞ¸¶_´ë¿ìÃâÇÏ¿äÃ» " xfId="40"/>
    <cellStyle name="Ç¥ÁØ_´ë¿ìÃâÇÏ¿äÃ» " xfId="41"/>
    <cellStyle name="Comma" xfId="55" builtinId="3"/>
    <cellStyle name="Comma 2" xfId="81"/>
    <cellStyle name="Comma 2 2" xfId="82"/>
    <cellStyle name="Comma 2 3" xfId="83"/>
    <cellStyle name="Comma 3" xfId="84"/>
    <cellStyle name="Comma 3 2" xfId="85"/>
    <cellStyle name="Comma 4" xfId="86"/>
    <cellStyle name="Comma 4 2" xfId="87"/>
    <cellStyle name="Comma 5" xfId="80"/>
    <cellStyle name="date_ Pies " xfId="42"/>
    <cellStyle name="Dezimal [0]_Bayer Kennz. 2_Tabelle1 " xfId="43"/>
    <cellStyle name="Dezimal_Bayer Kennz. 2_Tabelle1 " xfId="44"/>
    <cellStyle name="Hyperlink 2" xfId="88"/>
    <cellStyle name="Millares [0]_2AV_M_M " xfId="45"/>
    <cellStyle name="Millares_2AV_M_M " xfId="46"/>
    <cellStyle name="Moneda [0]_2AV_M_M " xfId="47"/>
    <cellStyle name="Moneda_2AV_M_M " xfId="48"/>
    <cellStyle name="Normal" xfId="0" builtinId="0"/>
    <cellStyle name="Normal 2" xfId="89"/>
    <cellStyle name="Normal 3" xfId="90"/>
    <cellStyle name="Normal 4" xfId="91"/>
    <cellStyle name="Normal 5" xfId="79"/>
    <cellStyle name="Normal 8" xfId="92"/>
    <cellStyle name="Output (1dpx)_ Pies " xfId="49"/>
    <cellStyle name="Percent" xfId="1" builtinId="5"/>
    <cellStyle name="Percent 2" xfId="93"/>
    <cellStyle name="Percent 2 2" xfId="94"/>
    <cellStyle name="Währung [0]_Bayer Kennz. 2_Tabelle1 " xfId="50"/>
    <cellStyle name="Währung_Bayer Kennz. 2_Tabelle1 " xfId="51"/>
    <cellStyle name="YearE_ Pies " xfId="52"/>
  </cellStyles>
  <dxfs count="0"/>
  <tableStyles count="0" defaultTableStyle="TableStyleMedium9" defaultPivotStyle="PivotStyleLight16"/>
  <colors>
    <mruColors>
      <color rgb="FFFCD5B4"/>
      <color rgb="FF00864F"/>
      <color rgb="FF621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9524</xdr:colOff>
      <xdr:row>1</xdr:row>
      <xdr:rowOff>57150</xdr:rowOff>
    </xdr:from>
    <xdr:to>
      <xdr:col>2</xdr:col>
      <xdr:colOff>1447800</xdr:colOff>
      <xdr:row>10</xdr:row>
      <xdr:rowOff>139494</xdr:rowOff>
    </xdr:to>
    <xdr:pic>
      <xdr:nvPicPr>
        <xdr:cNvPr id="2" name="Picture 1" descr="LBG_vm_fc_p_c.png">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stretch>
          <a:fillRect/>
        </a:stretch>
      </xdr:blipFill>
      <xdr:spPr>
        <a:xfrm>
          <a:off x="504824" y="295275"/>
          <a:ext cx="1438276" cy="1809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9\09.%20September\IRR\Capital+\Subdebt\Sub%20debt%20Reg%20Value%20Report%20Sep-19%20incl%20T2%20changes%20v5%20-%20Final%2028.1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lobal.Lloydstsb.Com\File3\GC&amp;RR_Protected\2020\09.%20September\IRR\Capital%20+\LBG\LBG%20Model%20-%20September%202020%20-%20Capital%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lobal.Lloydstsb.Com\File3\GC&amp;RR_Protected\2020\09.%20September\IRR\Capital%20+\Lloyds%20Solo\Lloyds%20Solo%20-%20Model%20File%20-%20Cap+%20-%20Sep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lobal.Lloydstsb.Com\File3\GC&amp;RR_Protected\2020\09.%20September\IRR\Capital%20+\LBCM\LBCM%20Model%20-%20September%202020%20Cap+.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lobal.Lloydstsb.Com\File3\GC&amp;RR_Protected\2020\09.%20September\IRR\Capital%20+\BOS%20Solo\BOS%20Solo%20-%20Model%20File%20-%20September%202020%20-%20Cap+.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C&amp;RR_Protected/2021/03.%20March/Pillar%203/Capital%20Instruments%20Report/Sub-debt%20file/Sub%20debt%20Reg%20Value%20Report%20Mar%201.2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for Hedge adjs)"/>
      <sheetName val="Hedging Breakdown - May"/>
      <sheetName val="Hedging Breakdown - September"/>
      <sheetName val="FX Analysis Summary"/>
      <sheetName val="Summary"/>
      <sheetName val="Summary_GC&amp;RR"/>
      <sheetName val="Movement"/>
      <sheetName val="1. LBG GROUP"/>
      <sheetName val="2. Lloyds Solo"/>
      <sheetName val="3. BOS Solo"/>
      <sheetName val="4. RFB"/>
      <sheetName val="5. HBOS Group"/>
      <sheetName val="6. BOS Group"/>
      <sheetName val="7. LBCM"/>
      <sheetName val="GDRS v Reg Rep"/>
      <sheetName val="Rec at LBG Group Level"/>
      <sheetName val="ALL"/>
      <sheetName val="356 Extracts"/>
      <sheetName val="GDRS Groups (Not Used)"/>
      <sheetName val="Internal Holdings"/>
      <sheetName val="Balance Sheet Rec"/>
      <sheetName val="LBG (GDRS)"/>
      <sheetName val="LB Group (GDRS)"/>
      <sheetName val="LB Solo (GDRS)"/>
      <sheetName val="HBOS Group (GDRS)"/>
      <sheetName val="BOS Group (GDRS)"/>
      <sheetName val="BOS Solo (GDRS)"/>
      <sheetName val="LBCM (GDRS)"/>
      <sheetName val="LBG Group Snr"/>
      <sheetName val="Dynamo"/>
      <sheetName val="M pivot"/>
      <sheetName val="Masterlist"/>
      <sheetName val="FX"/>
      <sheetName val="Balance Sheet Rec (GCRR)"/>
      <sheetName val="Change Log"/>
      <sheetName val="TLAC1"/>
      <sheetName val="9. List Options"/>
    </sheetNames>
    <sheetDataSet>
      <sheetData sheetId="0"/>
      <sheetData sheetId="1"/>
      <sheetData sheetId="2"/>
      <sheetData sheetId="3"/>
      <sheetData sheetId="4"/>
      <sheetData sheetId="5"/>
      <sheetData sheetId="6"/>
      <sheetData sheetId="7">
        <row r="1">
          <cell r="B1">
            <v>43738</v>
          </cell>
        </row>
      </sheetData>
      <sheetData sheetId="8">
        <row r="1">
          <cell r="B1">
            <v>43738</v>
          </cell>
        </row>
      </sheetData>
      <sheetData sheetId="9">
        <row r="1">
          <cell r="B1">
            <v>43738</v>
          </cell>
        </row>
      </sheetData>
      <sheetData sheetId="10"/>
      <sheetData sheetId="11"/>
      <sheetData sheetId="12"/>
      <sheetData sheetId="13">
        <row r="1">
          <cell r="B1">
            <v>43738</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3">
          <cell r="C3">
            <v>43678</v>
          </cell>
        </row>
      </sheetData>
      <sheetData sheetId="33"/>
      <sheetData sheetId="34"/>
      <sheetData sheetId="35"/>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Input"/>
      <sheetName val="Change Log"/>
      <sheetName val="General Data"/>
      <sheetName val="Transitional Plan"/>
      <sheetName val="Cognos_Office_Connection_Cache"/>
      <sheetName val="FL Plan"/>
      <sheetName val="Reserves"/>
      <sheetName val="Deductions"/>
      <sheetName val="SI DTA &amp; T'hold"/>
      <sheetName val="Risk Data"/>
      <sheetName val="Subdebt"/>
      <sheetName val="Minimums"/>
      <sheetName val="Basel I Floor"/>
      <sheetName val="ECN Limit Monitoring"/>
    </sheetNames>
    <sheetDataSet>
      <sheetData sheetId="0"/>
      <sheetData sheetId="1"/>
      <sheetData sheetId="2"/>
      <sheetData sheetId="3">
        <row r="23">
          <cell r="J23">
            <v>7044.01457314258</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Input"/>
      <sheetName val="Change Log"/>
      <sheetName val="General Data"/>
      <sheetName val="Transitional Plan"/>
      <sheetName val="FL Plan"/>
      <sheetName val="Reserves"/>
      <sheetName val="Deductions"/>
      <sheetName val="SI DTA &amp; T'hold"/>
      <sheetName val="Risk Data"/>
      <sheetName val="Subdebt"/>
      <sheetName val="Basel I Floor"/>
      <sheetName val="Minimums"/>
      <sheetName val="ECN Limit Monitoring"/>
    </sheetNames>
    <sheetDataSet>
      <sheetData sheetId="0"/>
      <sheetData sheetId="1"/>
      <sheetData sheetId="2"/>
      <sheetData sheetId="3">
        <row r="23">
          <cell r="J23">
            <v>1574.5466494799998</v>
          </cell>
        </row>
      </sheetData>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Input"/>
      <sheetName val="Change Log"/>
      <sheetName val="General Data"/>
      <sheetName val="Transitional Plan"/>
      <sheetName val="FL Plan"/>
      <sheetName val="Reserves"/>
      <sheetName val="Deductions"/>
      <sheetName val="SI DTA &amp; T'hold"/>
      <sheetName val="Risk Data"/>
      <sheetName val="Subdebt"/>
      <sheetName val="Minimums"/>
      <sheetName val="Basel I Floor"/>
      <sheetName val="ECN Limit Monitoring"/>
    </sheetNames>
    <sheetDataSet>
      <sheetData sheetId="0"/>
      <sheetData sheetId="1"/>
      <sheetData sheetId="2"/>
      <sheetData sheetId="3">
        <row r="23">
          <cell r="J23">
            <v>120.05</v>
          </cell>
        </row>
      </sheetData>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Input"/>
      <sheetName val="Change Log"/>
      <sheetName val="General Data"/>
      <sheetName val="Transitional Plan"/>
      <sheetName val="FL Plan"/>
      <sheetName val="Reserves"/>
      <sheetName val="Cognos_Office_Connection_Cache"/>
      <sheetName val="Deductions"/>
      <sheetName val="SI DTA &amp; T'hold"/>
      <sheetName val="Risk Data"/>
      <sheetName val="Subdebt"/>
      <sheetName val="Basel I Floor"/>
      <sheetName val="Minimums"/>
      <sheetName val="ECN Limit Monitoring"/>
    </sheetNames>
    <sheetDataSet>
      <sheetData sheetId="0"/>
      <sheetData sheetId="1"/>
      <sheetData sheetId="2"/>
      <sheetData sheetId="3">
        <row r="23">
          <cell r="J23">
            <v>5847.0840548900005</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dging Breakdown - May"/>
      <sheetName val="Summary_GC&amp;RR"/>
      <sheetName val="Summary table"/>
      <sheetName val="Static"/>
      <sheetName val="Hedging Breakdown - October"/>
      <sheetName val="Hedging Breakdown - November"/>
      <sheetName val="Hedge Movements December"/>
      <sheetName val="Rates"/>
      <sheetName val="FX Analysis"/>
      <sheetName val="Hedge Mvmnts (Apr)"/>
      <sheetName val="Hedge Mvmnts (May)"/>
      <sheetName val="caps"/>
      <sheetName val="Change Log"/>
      <sheetName val="FX Analysis Summary"/>
      <sheetName val="Summary"/>
      <sheetName val="Movement"/>
      <sheetName val="Summary commentary"/>
      <sheetName val="1. LBG GROUP"/>
      <sheetName val="2. Lloyds Solo"/>
      <sheetName val="3. BOS Solo"/>
      <sheetName val="4. RFB"/>
      <sheetName val="5. HBOS Group"/>
      <sheetName val="6. BOS Group"/>
      <sheetName val="7. LBCM"/>
      <sheetName val="Balance Sheet Rec (GCRR)"/>
      <sheetName val="GDRS v Reg Rep"/>
      <sheetName val="Rec at LBG Group Level"/>
      <sheetName val="ALL"/>
      <sheetName val="356 Extracts"/>
      <sheetName val="GDRS Groups (Not Used)"/>
      <sheetName val="Internal Holdings"/>
      <sheetName val="Balance Sheet Rec"/>
      <sheetName val="LBG (GDRS)"/>
      <sheetName val="LB Group (GDRS)"/>
      <sheetName val="LB Solo (GDRS)"/>
      <sheetName val="HBOS Group (GDRS)"/>
      <sheetName val="BOS Group (GDRS)"/>
      <sheetName val="BOS Solo (GDRS)"/>
      <sheetName val="LBCM (GDRS)"/>
      <sheetName val="LBG Group Snr"/>
      <sheetName val="Dynamo"/>
      <sheetName val="Masterlist"/>
      <sheetName val="M pivot"/>
      <sheetName val="FX"/>
      <sheetName val="TLAC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B1">
            <v>44286</v>
          </cell>
          <cell r="X1" t="str">
            <v>GF AT1</v>
          </cell>
          <cell r="Y1" t="str">
            <v>FC AT1</v>
          </cell>
          <cell r="AB1" t="str">
            <v>GF T2</v>
          </cell>
          <cell r="AC1" t="str">
            <v>FC T2</v>
          </cell>
          <cell r="AK1" t="str">
            <v>No</v>
          </cell>
          <cell r="AL1" t="str">
            <v>Yes</v>
          </cell>
          <cell r="AM1" t="str">
            <v>Yes</v>
          </cell>
          <cell r="AP1" t="str">
            <v>No</v>
          </cell>
          <cell r="AQ1" t="str">
            <v>Yes</v>
          </cell>
          <cell r="AR1" t="str">
            <v>Yes</v>
          </cell>
          <cell r="BC1">
            <v>44561</v>
          </cell>
        </row>
        <row r="2">
          <cell r="Y2" t="str">
            <v>Original CAP</v>
          </cell>
          <cell r="Z2">
            <v>5509000000</v>
          </cell>
          <cell r="AC2" t="str">
            <v>Original CAP</v>
          </cell>
          <cell r="AD2">
            <v>14334000000</v>
          </cell>
        </row>
        <row r="3">
          <cell r="Y3" t="str">
            <v>% of Cap</v>
          </cell>
          <cell r="Z3">
            <v>0.1</v>
          </cell>
          <cell r="AC3" t="str">
            <v>% of Cap</v>
          </cell>
          <cell r="AD3">
            <v>0.1</v>
          </cell>
        </row>
        <row r="4">
          <cell r="D4" t="str">
            <v>For Grandfathering calculation</v>
          </cell>
          <cell r="AI4">
            <v>40744</v>
          </cell>
        </row>
        <row r="5">
          <cell r="M5" t="str">
            <v>Values</v>
          </cell>
          <cell r="Y5" t="str">
            <v>Cap</v>
          </cell>
          <cell r="Z5">
            <v>550900000</v>
          </cell>
          <cell r="AC5" t="str">
            <v>Cap</v>
          </cell>
          <cell r="AD5">
            <v>1433400000</v>
          </cell>
          <cell r="AG5" t="str">
            <v>Grandfathered Instruments</v>
          </cell>
          <cell r="AK5" t="str">
            <v>AT1</v>
          </cell>
          <cell r="AO5" t="str">
            <v>T2</v>
          </cell>
        </row>
        <row r="6">
          <cell r="C6" t="str">
            <v>ISIN</v>
          </cell>
          <cell r="D6" t="str">
            <v>Maturity Date</v>
          </cell>
          <cell r="E6" t="str">
            <v>Call Date</v>
          </cell>
          <cell r="F6" t="str">
            <v>Expected Redemption Date</v>
          </cell>
          <cell r="G6" t="str">
            <v>Step-Up?</v>
          </cell>
          <cell r="H6" t="str">
            <v>RC Flag</v>
          </cell>
          <cell r="I6" t="str">
            <v>Maturity (For Reg Amortisation)</v>
          </cell>
          <cell r="J6" t="str">
            <v>Issuer</v>
          </cell>
          <cell r="K6" t="str">
            <v>Holding Entity</v>
          </cell>
          <cell r="L6" t="str">
            <v>Notional (in CCY)</v>
          </cell>
          <cell r="M6" t="str">
            <v>Sum of Accounting Value</v>
          </cell>
          <cell r="N6" t="str">
            <v>Sum of Accrued Int</v>
          </cell>
          <cell r="O6" t="str">
            <v>Sum of Clean Book Value (exclude accrued int)</v>
          </cell>
          <cell r="P6" t="str">
            <v>Sum of ECN Derivative</v>
          </cell>
          <cell r="Q6" t="str">
            <v>Sum of Clean Book value including ECN Derivative</v>
          </cell>
          <cell r="R6" t="str">
            <v>Sum of Amortisation</v>
          </cell>
          <cell r="S6" t="str">
            <v>Sum of Final Regulatory Value</v>
          </cell>
          <cell r="T6" t="str">
            <v>Connected Lending Adj</v>
          </cell>
          <cell r="U6" t="str">
            <v>Sum of Reg value post-connected lending</v>
          </cell>
          <cell r="V6" t="str">
            <v>Concatenate for Lookup</v>
          </cell>
          <cell r="W6" t="str">
            <v>AT1 eligibility</v>
          </cell>
          <cell r="X6" t="str">
            <v>Subject to AT1 Cap</v>
          </cell>
          <cell r="Y6" t="str">
            <v>Fully count AT1</v>
          </cell>
          <cell r="Z6" t="str">
            <v>Count as AT1</v>
          </cell>
          <cell r="AA6" t="str">
            <v>T2 Eligibility</v>
          </cell>
          <cell r="AB6" t="str">
            <v>Subject to T2 Cap</v>
          </cell>
          <cell r="AC6" t="str">
            <v>Fully count T2</v>
          </cell>
          <cell r="AD6" t="str">
            <v>Count as T2</v>
          </cell>
          <cell r="AF6" t="str">
            <v>T2 Eligibility GF2</v>
          </cell>
          <cell r="AG6" t="str">
            <v>Instruments with a call and Incentive to redeem</v>
          </cell>
          <cell r="AH6" t="str">
            <v>1st Call after reporting date</v>
          </cell>
          <cell r="AI6" t="str">
            <v>1st Call prior to July '11</v>
          </cell>
          <cell r="AK6" t="str">
            <v>No call and incentive to redeem</v>
          </cell>
          <cell r="AL6" t="str">
            <v>Call after reporting date</v>
          </cell>
          <cell r="AM6" t="str">
            <v>Call prior to or on 20/7/11</v>
          </cell>
          <cell r="AO6" t="str">
            <v>T1 in excess of Cap</v>
          </cell>
          <cell r="AP6" t="str">
            <v>No call and incentive to redeem</v>
          </cell>
          <cell r="AQ6" t="str">
            <v>Call after reporting date</v>
          </cell>
          <cell r="AR6" t="str">
            <v>Call prior to or on 20/7/11</v>
          </cell>
          <cell r="AS6" t="str">
            <v>issue date</v>
          </cell>
          <cell r="AT6" t="str">
            <v>CCY</v>
          </cell>
          <cell r="AU6" t="str">
            <v>Subject to AT1 Cap (CCY)</v>
          </cell>
          <cell r="AV6" t="str">
            <v>Subject to T2 Cap (CCY)</v>
          </cell>
          <cell r="AW6" t="str">
            <v>Fully count T2 (CCY)</v>
          </cell>
          <cell r="AY6" t="str">
            <v>Governed under non-EEA law without a contractual bail-in clause?</v>
          </cell>
          <cell r="AZ6" t="str">
            <v>Hold co issued?</v>
          </cell>
          <cell r="BA6" t="str">
            <v>Effecive maturity date</v>
          </cell>
          <cell r="BC6" t="str">
            <v xml:space="preserve"> MREL eligible SD </v>
          </cell>
        </row>
        <row r="7">
          <cell r="C7" t="str">
            <v>XS0292269544</v>
          </cell>
          <cell r="D7">
            <v>42815</v>
          </cell>
          <cell r="E7" t="str">
            <v>N/A</v>
          </cell>
          <cell r="F7">
            <v>42815</v>
          </cell>
          <cell r="G7" t="str">
            <v>Yes</v>
          </cell>
          <cell r="H7" t="str">
            <v>CLT2HBS006</v>
          </cell>
          <cell r="I7">
            <v>42815</v>
          </cell>
          <cell r="J7" t="str">
            <v>HBOS</v>
          </cell>
          <cell r="K7" t="str">
            <v>External</v>
          </cell>
          <cell r="L7">
            <v>0</v>
          </cell>
          <cell r="M7">
            <v>0</v>
          </cell>
          <cell r="N7">
            <v>0</v>
          </cell>
          <cell r="O7">
            <v>0</v>
          </cell>
          <cell r="Q7">
            <v>0</v>
          </cell>
          <cell r="R7">
            <v>0</v>
          </cell>
          <cell r="S7">
            <v>0</v>
          </cell>
          <cell r="U7">
            <v>0</v>
          </cell>
          <cell r="V7" t="str">
            <v>XS0292269544External</v>
          </cell>
          <cell r="W7" t="str">
            <v>DNC</v>
          </cell>
          <cell r="X7">
            <v>0</v>
          </cell>
          <cell r="Y7">
            <v>0</v>
          </cell>
          <cell r="Z7">
            <v>0</v>
          </cell>
          <cell r="AA7" t="str">
            <v>DNC</v>
          </cell>
          <cell r="AB7">
            <v>0</v>
          </cell>
          <cell r="AC7">
            <v>0</v>
          </cell>
          <cell r="AD7">
            <v>0</v>
          </cell>
          <cell r="AF7" t="str">
            <v>DNC</v>
          </cell>
          <cell r="AG7" t="str">
            <v>Yes</v>
          </cell>
          <cell r="AH7" t="str">
            <v>Yes</v>
          </cell>
          <cell r="AI7" t="str">
            <v>No</v>
          </cell>
          <cell r="AK7">
            <v>0</v>
          </cell>
          <cell r="AL7">
            <v>0</v>
          </cell>
          <cell r="AM7">
            <v>0</v>
          </cell>
          <cell r="AO7">
            <v>0</v>
          </cell>
          <cell r="AP7">
            <v>0</v>
          </cell>
          <cell r="AQ7">
            <v>0</v>
          </cell>
          <cell r="AR7">
            <v>0</v>
          </cell>
          <cell r="AT7" t="b">
            <v>1</v>
          </cell>
          <cell r="AU7" t="e">
            <v>#N/A</v>
          </cell>
          <cell r="AV7" t="e">
            <v>#N/A</v>
          </cell>
          <cell r="AW7" t="e">
            <v>#N/A</v>
          </cell>
          <cell r="AY7" t="str">
            <v>No</v>
          </cell>
          <cell r="AZ7" t="str">
            <v>No</v>
          </cell>
          <cell r="BA7">
            <v>42815</v>
          </cell>
          <cell r="BC7">
            <v>0</v>
          </cell>
        </row>
        <row r="8">
          <cell r="C8" t="str">
            <v>XS0192560653</v>
          </cell>
          <cell r="D8">
            <v>42614</v>
          </cell>
          <cell r="E8" t="str">
            <v>N/A</v>
          </cell>
          <cell r="F8">
            <v>42614</v>
          </cell>
          <cell r="G8" t="str">
            <v>Yes</v>
          </cell>
          <cell r="H8" t="str">
            <v>CLT2HBS010</v>
          </cell>
          <cell r="I8">
            <v>42614</v>
          </cell>
          <cell r="J8" t="str">
            <v>HBOS</v>
          </cell>
          <cell r="K8" t="str">
            <v>External</v>
          </cell>
          <cell r="L8">
            <v>0</v>
          </cell>
          <cell r="M8">
            <v>0</v>
          </cell>
          <cell r="N8">
            <v>0</v>
          </cell>
          <cell r="O8">
            <v>0</v>
          </cell>
          <cell r="Q8">
            <v>0</v>
          </cell>
          <cell r="R8">
            <v>0</v>
          </cell>
          <cell r="S8">
            <v>0</v>
          </cell>
          <cell r="U8">
            <v>0</v>
          </cell>
          <cell r="V8" t="str">
            <v>XS0192560653External</v>
          </cell>
          <cell r="W8" t="str">
            <v>DNC</v>
          </cell>
          <cell r="X8">
            <v>0</v>
          </cell>
          <cell r="Y8">
            <v>0</v>
          </cell>
          <cell r="Z8">
            <v>0</v>
          </cell>
          <cell r="AA8" t="str">
            <v>DNC</v>
          </cell>
          <cell r="AB8">
            <v>0</v>
          </cell>
          <cell r="AC8">
            <v>0</v>
          </cell>
          <cell r="AD8">
            <v>0</v>
          </cell>
          <cell r="AF8" t="str">
            <v>DNC</v>
          </cell>
          <cell r="AG8" t="str">
            <v>Yes</v>
          </cell>
          <cell r="AH8" t="str">
            <v>Yes</v>
          </cell>
          <cell r="AI8" t="str">
            <v>No</v>
          </cell>
          <cell r="AK8">
            <v>0</v>
          </cell>
          <cell r="AL8">
            <v>0</v>
          </cell>
          <cell r="AM8">
            <v>0</v>
          </cell>
          <cell r="AO8">
            <v>0</v>
          </cell>
          <cell r="AP8">
            <v>0</v>
          </cell>
          <cell r="AQ8">
            <v>0</v>
          </cell>
          <cell r="AR8">
            <v>0</v>
          </cell>
          <cell r="AT8" t="b">
            <v>1</v>
          </cell>
          <cell r="AU8" t="e">
            <v>#N/A</v>
          </cell>
          <cell r="AV8" t="e">
            <v>#N/A</v>
          </cell>
          <cell r="AW8" t="e">
            <v>#N/A</v>
          </cell>
          <cell r="AY8">
            <v>0</v>
          </cell>
          <cell r="AZ8" t="str">
            <v>No</v>
          </cell>
          <cell r="BA8">
            <v>42614</v>
          </cell>
          <cell r="BC8">
            <v>0</v>
          </cell>
        </row>
        <row r="9">
          <cell r="C9" t="str">
            <v>XS0304201790</v>
          </cell>
          <cell r="D9">
            <v>42984</v>
          </cell>
          <cell r="E9" t="str">
            <v>N/A</v>
          </cell>
          <cell r="F9">
            <v>42984</v>
          </cell>
          <cell r="G9" t="str">
            <v>Yes</v>
          </cell>
          <cell r="H9" t="str">
            <v>CLT2HBS009</v>
          </cell>
          <cell r="I9">
            <v>42984</v>
          </cell>
          <cell r="J9" t="str">
            <v>HBOS</v>
          </cell>
          <cell r="K9" t="str">
            <v>External</v>
          </cell>
          <cell r="L9">
            <v>0</v>
          </cell>
          <cell r="M9">
            <v>0</v>
          </cell>
          <cell r="N9">
            <v>0</v>
          </cell>
          <cell r="O9">
            <v>0</v>
          </cell>
          <cell r="Q9">
            <v>0</v>
          </cell>
          <cell r="R9">
            <v>0</v>
          </cell>
          <cell r="S9">
            <v>0</v>
          </cell>
          <cell r="U9">
            <v>0</v>
          </cell>
          <cell r="V9" t="str">
            <v>XS0304201790External</v>
          </cell>
          <cell r="W9" t="str">
            <v>DNC</v>
          </cell>
          <cell r="X9">
            <v>0</v>
          </cell>
          <cell r="Y9">
            <v>0</v>
          </cell>
          <cell r="Z9">
            <v>0</v>
          </cell>
          <cell r="AA9" t="str">
            <v>DNC</v>
          </cell>
          <cell r="AB9">
            <v>0</v>
          </cell>
          <cell r="AC9">
            <v>0</v>
          </cell>
          <cell r="AD9">
            <v>0</v>
          </cell>
          <cell r="AF9" t="str">
            <v>DNC</v>
          </cell>
          <cell r="AG9" t="str">
            <v>Yes</v>
          </cell>
          <cell r="AH9" t="str">
            <v>Yes</v>
          </cell>
          <cell r="AI9" t="str">
            <v>No</v>
          </cell>
          <cell r="AK9">
            <v>0</v>
          </cell>
          <cell r="AL9">
            <v>0</v>
          </cell>
          <cell r="AM9">
            <v>0</v>
          </cell>
          <cell r="AO9">
            <v>0</v>
          </cell>
          <cell r="AP9">
            <v>0</v>
          </cell>
          <cell r="AQ9">
            <v>0</v>
          </cell>
          <cell r="AR9">
            <v>0</v>
          </cell>
          <cell r="AT9" t="b">
            <v>1</v>
          </cell>
          <cell r="AU9" t="e">
            <v>#N/A</v>
          </cell>
          <cell r="AV9" t="e">
            <v>#N/A</v>
          </cell>
          <cell r="AW9" t="e">
            <v>#N/A</v>
          </cell>
          <cell r="AY9" t="str">
            <v>No</v>
          </cell>
          <cell r="AZ9" t="str">
            <v>No</v>
          </cell>
          <cell r="BA9">
            <v>42984</v>
          </cell>
          <cell r="BC9">
            <v>0</v>
          </cell>
        </row>
        <row r="10">
          <cell r="C10" t="str">
            <v>XS0269136163</v>
          </cell>
          <cell r="D10">
            <v>42643</v>
          </cell>
          <cell r="E10" t="str">
            <v>N/A</v>
          </cell>
          <cell r="F10">
            <v>42643</v>
          </cell>
          <cell r="G10" t="str">
            <v>Yes</v>
          </cell>
          <cell r="H10" t="str">
            <v>CLT2HBS005</v>
          </cell>
          <cell r="I10">
            <v>42643</v>
          </cell>
          <cell r="J10" t="str">
            <v>HBOS</v>
          </cell>
          <cell r="K10" t="str">
            <v>External</v>
          </cell>
          <cell r="L10">
            <v>0</v>
          </cell>
          <cell r="M10">
            <v>0</v>
          </cell>
          <cell r="N10">
            <v>0</v>
          </cell>
          <cell r="O10">
            <v>0</v>
          </cell>
          <cell r="Q10">
            <v>0</v>
          </cell>
          <cell r="R10">
            <v>0</v>
          </cell>
          <cell r="S10">
            <v>0</v>
          </cell>
          <cell r="U10">
            <v>0</v>
          </cell>
          <cell r="V10" t="str">
            <v>XS0269136163External</v>
          </cell>
          <cell r="W10" t="str">
            <v>DNC</v>
          </cell>
          <cell r="X10">
            <v>0</v>
          </cell>
          <cell r="Y10">
            <v>0</v>
          </cell>
          <cell r="Z10">
            <v>0</v>
          </cell>
          <cell r="AA10" t="str">
            <v>DNC</v>
          </cell>
          <cell r="AB10">
            <v>0</v>
          </cell>
          <cell r="AC10">
            <v>0</v>
          </cell>
          <cell r="AD10">
            <v>0</v>
          </cell>
          <cell r="AF10" t="str">
            <v>DNC</v>
          </cell>
          <cell r="AG10" t="str">
            <v>Yes</v>
          </cell>
          <cell r="AH10" t="str">
            <v>Yes</v>
          </cell>
          <cell r="AI10" t="str">
            <v>No</v>
          </cell>
          <cell r="AK10">
            <v>0</v>
          </cell>
          <cell r="AL10">
            <v>0</v>
          </cell>
          <cell r="AM10">
            <v>0</v>
          </cell>
          <cell r="AO10">
            <v>0</v>
          </cell>
          <cell r="AP10">
            <v>0</v>
          </cell>
          <cell r="AQ10">
            <v>0</v>
          </cell>
          <cell r="AR10">
            <v>0</v>
          </cell>
          <cell r="AT10" t="b">
            <v>1</v>
          </cell>
          <cell r="AU10" t="e">
            <v>#N/A</v>
          </cell>
          <cell r="AV10" t="e">
            <v>#N/A</v>
          </cell>
          <cell r="AW10" t="e">
            <v>#N/A</v>
          </cell>
          <cell r="AY10">
            <v>0</v>
          </cell>
          <cell r="AZ10" t="str">
            <v>No</v>
          </cell>
          <cell r="BA10">
            <v>42643</v>
          </cell>
          <cell r="BC10">
            <v>0</v>
          </cell>
        </row>
        <row r="11">
          <cell r="C11" t="str">
            <v>XS0324964666</v>
          </cell>
          <cell r="D11">
            <v>44377</v>
          </cell>
          <cell r="E11" t="str">
            <v>N/A</v>
          </cell>
          <cell r="F11">
            <v>44377</v>
          </cell>
          <cell r="G11" t="str">
            <v>No</v>
          </cell>
          <cell r="H11" t="str">
            <v>CLT2HBS018</v>
          </cell>
          <cell r="I11">
            <v>44377</v>
          </cell>
          <cell r="J11" t="str">
            <v>HBOS</v>
          </cell>
          <cell r="K11" t="str">
            <v>External</v>
          </cell>
          <cell r="L11">
            <v>159999999.99748001</v>
          </cell>
          <cell r="M11">
            <v>142787596.43000001</v>
          </cell>
          <cell r="N11">
            <v>5513359.8300000001</v>
          </cell>
          <cell r="O11">
            <v>137274236.59999999</v>
          </cell>
          <cell r="Q11">
            <v>137274236.59999999</v>
          </cell>
          <cell r="R11">
            <v>130433078.03997809</v>
          </cell>
          <cell r="S11">
            <v>6841158.5600219052</v>
          </cell>
          <cell r="U11">
            <v>6841158.5600219052</v>
          </cell>
          <cell r="V11" t="str">
            <v>XS0324964666External</v>
          </cell>
          <cell r="W11" t="str">
            <v>DNC</v>
          </cell>
          <cell r="X11">
            <v>0</v>
          </cell>
          <cell r="Y11">
            <v>0</v>
          </cell>
          <cell r="Z11">
            <v>0</v>
          </cell>
          <cell r="AA11" t="str">
            <v>GF T2</v>
          </cell>
          <cell r="AB11">
            <v>6841158.5600219052</v>
          </cell>
          <cell r="AC11">
            <v>0</v>
          </cell>
          <cell r="AD11">
            <v>4001703.0671059825</v>
          </cell>
          <cell r="AF11" t="str">
            <v>DNC</v>
          </cell>
          <cell r="AG11" t="str">
            <v>No</v>
          </cell>
          <cell r="AH11" t="str">
            <v>N/A</v>
          </cell>
          <cell r="AI11" t="str">
            <v>N/A</v>
          </cell>
          <cell r="AK11">
            <v>0</v>
          </cell>
          <cell r="AL11">
            <v>0</v>
          </cell>
          <cell r="AM11">
            <v>0</v>
          </cell>
          <cell r="AO11">
            <v>0</v>
          </cell>
          <cell r="AP11">
            <v>6841158.5600219052</v>
          </cell>
          <cell r="AQ11">
            <v>0</v>
          </cell>
          <cell r="AR11">
            <v>0</v>
          </cell>
          <cell r="AT11" t="b">
            <v>1</v>
          </cell>
          <cell r="AU11" t="e">
            <v>#N/A</v>
          </cell>
          <cell r="AV11" t="e">
            <v>#N/A</v>
          </cell>
          <cell r="AW11" t="e">
            <v>#N/A</v>
          </cell>
          <cell r="AY11" t="str">
            <v>No</v>
          </cell>
          <cell r="AZ11" t="str">
            <v>No</v>
          </cell>
          <cell r="BA11">
            <v>44377</v>
          </cell>
          <cell r="BC11">
            <v>0</v>
          </cell>
        </row>
        <row r="12">
          <cell r="C12" t="str">
            <v>US4041A2AF14 / US4041A3AG79</v>
          </cell>
          <cell r="D12">
            <v>48884</v>
          </cell>
          <cell r="E12" t="str">
            <v>N/A</v>
          </cell>
          <cell r="F12">
            <v>48884</v>
          </cell>
          <cell r="G12" t="str">
            <v>No</v>
          </cell>
          <cell r="H12" t="str">
            <v>CLT2HBS022</v>
          </cell>
          <cell r="I12">
            <v>48884</v>
          </cell>
          <cell r="J12" t="str">
            <v>HBOS</v>
          </cell>
          <cell r="K12" t="str">
            <v>External</v>
          </cell>
          <cell r="L12">
            <v>466112999.9967519</v>
          </cell>
          <cell r="M12">
            <v>371583296.87</v>
          </cell>
          <cell r="N12">
            <v>8449157.8300000001</v>
          </cell>
          <cell r="O12">
            <v>363134139.04000002</v>
          </cell>
          <cell r="Q12">
            <v>363134139.04000002</v>
          </cell>
          <cell r="R12">
            <v>0</v>
          </cell>
          <cell r="S12">
            <v>363134139.04000002</v>
          </cell>
          <cell r="U12">
            <v>363134139.04000002</v>
          </cell>
          <cell r="V12" t="str">
            <v>US4041A2AF14 / US4041A3AG79External</v>
          </cell>
          <cell r="W12" t="str">
            <v>DNC</v>
          </cell>
          <cell r="X12">
            <v>0</v>
          </cell>
          <cell r="Y12">
            <v>0</v>
          </cell>
          <cell r="Z12">
            <v>0</v>
          </cell>
          <cell r="AA12" t="str">
            <v>GF T2</v>
          </cell>
          <cell r="AB12">
            <v>363134139.04000002</v>
          </cell>
          <cell r="AC12">
            <v>0</v>
          </cell>
          <cell r="AD12">
            <v>212413582.46820191</v>
          </cell>
          <cell r="AF12" t="str">
            <v>DNC</v>
          </cell>
          <cell r="AG12" t="str">
            <v>No</v>
          </cell>
          <cell r="AH12" t="str">
            <v>N/A</v>
          </cell>
          <cell r="AI12" t="str">
            <v>N/A</v>
          </cell>
          <cell r="AK12">
            <v>0</v>
          </cell>
          <cell r="AL12">
            <v>0</v>
          </cell>
          <cell r="AM12">
            <v>0</v>
          </cell>
          <cell r="AO12">
            <v>0</v>
          </cell>
          <cell r="AP12">
            <v>363134139.04000002</v>
          </cell>
          <cell r="AQ12">
            <v>0</v>
          </cell>
          <cell r="AR12">
            <v>0</v>
          </cell>
          <cell r="AT12" t="b">
            <v>1</v>
          </cell>
          <cell r="AU12" t="e">
            <v>#N/A</v>
          </cell>
          <cell r="AV12" t="e">
            <v>#N/A</v>
          </cell>
          <cell r="AW12" t="e">
            <v>#N/A</v>
          </cell>
          <cell r="AY12" t="str">
            <v>Yes</v>
          </cell>
          <cell r="AZ12" t="str">
            <v>No</v>
          </cell>
          <cell r="BA12">
            <v>48884</v>
          </cell>
          <cell r="BC12">
            <v>0</v>
          </cell>
        </row>
        <row r="13">
          <cell r="C13" t="str">
            <v>US4041A2AH79/US4041A3AH52</v>
          </cell>
          <cell r="D13">
            <v>43241</v>
          </cell>
          <cell r="E13" t="str">
            <v>N/A</v>
          </cell>
          <cell r="F13">
            <v>43241</v>
          </cell>
          <cell r="G13" t="str">
            <v>No</v>
          </cell>
          <cell r="H13" t="str">
            <v>CLT2HBS019</v>
          </cell>
          <cell r="I13">
            <v>43241</v>
          </cell>
          <cell r="J13" t="str">
            <v>HBOS</v>
          </cell>
          <cell r="K13" t="str">
            <v>External</v>
          </cell>
          <cell r="L13">
            <v>0</v>
          </cell>
          <cell r="M13">
            <v>0</v>
          </cell>
          <cell r="N13">
            <v>0</v>
          </cell>
          <cell r="O13">
            <v>0</v>
          </cell>
          <cell r="Q13">
            <v>0</v>
          </cell>
          <cell r="R13">
            <v>0</v>
          </cell>
          <cell r="S13">
            <v>0</v>
          </cell>
          <cell r="U13">
            <v>0</v>
          </cell>
          <cell r="V13" t="str">
            <v>US4041A2AH79/US4041A3AH52External</v>
          </cell>
          <cell r="W13" t="str">
            <v>DNC</v>
          </cell>
          <cell r="X13">
            <v>0</v>
          </cell>
          <cell r="Y13">
            <v>0</v>
          </cell>
          <cell r="Z13">
            <v>0</v>
          </cell>
          <cell r="AA13" t="str">
            <v>GF T2</v>
          </cell>
          <cell r="AB13">
            <v>0</v>
          </cell>
          <cell r="AC13">
            <v>0</v>
          </cell>
          <cell r="AD13">
            <v>0</v>
          </cell>
          <cell r="AF13" t="str">
            <v>DNC</v>
          </cell>
          <cell r="AG13" t="str">
            <v>No</v>
          </cell>
          <cell r="AH13" t="str">
            <v>N/A</v>
          </cell>
          <cell r="AI13" t="str">
            <v>N/A</v>
          </cell>
          <cell r="AK13">
            <v>0</v>
          </cell>
          <cell r="AL13">
            <v>0</v>
          </cell>
          <cell r="AM13">
            <v>0</v>
          </cell>
          <cell r="AO13">
            <v>0</v>
          </cell>
          <cell r="AP13">
            <v>0</v>
          </cell>
          <cell r="AQ13">
            <v>0</v>
          </cell>
          <cell r="AR13">
            <v>0</v>
          </cell>
          <cell r="AT13" t="b">
            <v>1</v>
          </cell>
          <cell r="AU13" t="e">
            <v>#N/A</v>
          </cell>
          <cell r="AV13" t="e">
            <v>#N/A</v>
          </cell>
          <cell r="AW13" t="e">
            <v>#N/A</v>
          </cell>
          <cell r="AY13" t="str">
            <v>Yes</v>
          </cell>
          <cell r="AZ13" t="str">
            <v>No</v>
          </cell>
          <cell r="BA13">
            <v>43241</v>
          </cell>
          <cell r="BC13">
            <v>0</v>
          </cell>
        </row>
        <row r="14">
          <cell r="C14" t="str">
            <v>XS0100515336</v>
          </cell>
          <cell r="D14">
            <v>43693</v>
          </cell>
          <cell r="E14" t="str">
            <v>N/A</v>
          </cell>
          <cell r="F14">
            <v>43693</v>
          </cell>
          <cell r="G14" t="str">
            <v>No</v>
          </cell>
          <cell r="H14" t="str">
            <v>CLT2BOS001</v>
          </cell>
          <cell r="I14">
            <v>43693</v>
          </cell>
          <cell r="J14" t="str">
            <v>BOS</v>
          </cell>
          <cell r="K14" t="str">
            <v>External</v>
          </cell>
          <cell r="L14">
            <v>0</v>
          </cell>
          <cell r="M14">
            <v>0</v>
          </cell>
          <cell r="N14">
            <v>0</v>
          </cell>
          <cell r="O14">
            <v>0</v>
          </cell>
          <cell r="Q14">
            <v>0</v>
          </cell>
          <cell r="R14">
            <v>0</v>
          </cell>
          <cell r="S14">
            <v>0</v>
          </cell>
          <cell r="U14">
            <v>0</v>
          </cell>
          <cell r="V14" t="str">
            <v>XS0100515336External</v>
          </cell>
          <cell r="W14" t="str">
            <v>DNC</v>
          </cell>
          <cell r="X14">
            <v>0</v>
          </cell>
          <cell r="Y14">
            <v>0</v>
          </cell>
          <cell r="Z14">
            <v>0</v>
          </cell>
          <cell r="AA14" t="str">
            <v>FC T2</v>
          </cell>
          <cell r="AB14">
            <v>0</v>
          </cell>
          <cell r="AC14">
            <v>0</v>
          </cell>
          <cell r="AD14">
            <v>0</v>
          </cell>
          <cell r="AF14" t="str">
            <v>DNC</v>
          </cell>
          <cell r="AG14" t="str">
            <v>No</v>
          </cell>
          <cell r="AH14" t="str">
            <v>N/A</v>
          </cell>
          <cell r="AI14" t="str">
            <v>N/A</v>
          </cell>
          <cell r="AK14">
            <v>0</v>
          </cell>
          <cell r="AL14">
            <v>0</v>
          </cell>
          <cell r="AM14">
            <v>0</v>
          </cell>
          <cell r="AO14">
            <v>0</v>
          </cell>
          <cell r="AP14">
            <v>0</v>
          </cell>
          <cell r="AQ14">
            <v>0</v>
          </cell>
          <cell r="AR14">
            <v>0</v>
          </cell>
          <cell r="AT14" t="b">
            <v>1</v>
          </cell>
          <cell r="AU14" t="e">
            <v>#N/A</v>
          </cell>
          <cell r="AV14" t="e">
            <v>#N/A</v>
          </cell>
          <cell r="AW14" t="e">
            <v>#N/A</v>
          </cell>
          <cell r="AY14" t="str">
            <v>No</v>
          </cell>
          <cell r="AZ14" t="str">
            <v>No</v>
          </cell>
          <cell r="BA14">
            <v>43693</v>
          </cell>
          <cell r="BC14">
            <v>0</v>
          </cell>
        </row>
        <row r="15">
          <cell r="C15" t="str">
            <v>XS0355554717</v>
          </cell>
          <cell r="D15">
            <v>45024</v>
          </cell>
          <cell r="E15" t="str">
            <v>N/A</v>
          </cell>
          <cell r="F15">
            <v>45024</v>
          </cell>
          <cell r="G15" t="str">
            <v>No</v>
          </cell>
          <cell r="H15" t="str">
            <v>CLT2HBS020</v>
          </cell>
          <cell r="I15">
            <v>45024</v>
          </cell>
          <cell r="J15" t="str">
            <v>HBOS</v>
          </cell>
          <cell r="K15" t="str">
            <v>External</v>
          </cell>
          <cell r="L15">
            <v>175000000.00237998</v>
          </cell>
          <cell r="M15">
            <v>172492226.72</v>
          </cell>
          <cell r="N15">
            <v>10336643.25</v>
          </cell>
          <cell r="O15">
            <v>162155583.47</v>
          </cell>
          <cell r="Q15">
            <v>162155583.47</v>
          </cell>
          <cell r="R15">
            <v>96618441.848499447</v>
          </cell>
          <cell r="S15">
            <v>65537141.621500544</v>
          </cell>
          <cell r="U15">
            <v>65537141.621500544</v>
          </cell>
          <cell r="V15" t="str">
            <v>XS0355554717External</v>
          </cell>
          <cell r="W15" t="str">
            <v>DNC</v>
          </cell>
          <cell r="X15">
            <v>0</v>
          </cell>
          <cell r="Y15">
            <v>0</v>
          </cell>
          <cell r="Z15">
            <v>0</v>
          </cell>
          <cell r="AA15" t="str">
            <v>GF T2</v>
          </cell>
          <cell r="AB15">
            <v>65537141.621500544</v>
          </cell>
          <cell r="AC15">
            <v>0</v>
          </cell>
          <cell r="AD15">
            <v>38335638.376912303</v>
          </cell>
          <cell r="AF15" t="str">
            <v>DNC</v>
          </cell>
          <cell r="AG15" t="str">
            <v>No</v>
          </cell>
          <cell r="AH15" t="str">
            <v>N/A</v>
          </cell>
          <cell r="AI15" t="str">
            <v>N/A</v>
          </cell>
          <cell r="AK15">
            <v>0</v>
          </cell>
          <cell r="AL15">
            <v>0</v>
          </cell>
          <cell r="AM15">
            <v>0</v>
          </cell>
          <cell r="AO15">
            <v>0</v>
          </cell>
          <cell r="AP15">
            <v>65537141.621500544</v>
          </cell>
          <cell r="AQ15">
            <v>0</v>
          </cell>
          <cell r="AR15">
            <v>0</v>
          </cell>
          <cell r="AT15" t="b">
            <v>1</v>
          </cell>
          <cell r="AU15" t="e">
            <v>#N/A</v>
          </cell>
          <cell r="AV15" t="e">
            <v>#N/A</v>
          </cell>
          <cell r="AW15" t="e">
            <v>#N/A</v>
          </cell>
          <cell r="AY15" t="str">
            <v>No</v>
          </cell>
          <cell r="AZ15" t="str">
            <v>No</v>
          </cell>
          <cell r="BA15">
            <v>45024</v>
          </cell>
          <cell r="BC15">
            <v>38335638.376912303</v>
          </cell>
        </row>
        <row r="16">
          <cell r="C16" t="str">
            <v>XS0214965534</v>
          </cell>
          <cell r="D16">
            <v>47560</v>
          </cell>
          <cell r="E16">
            <v>45734</v>
          </cell>
          <cell r="F16">
            <v>45734</v>
          </cell>
          <cell r="G16" t="str">
            <v>Yes</v>
          </cell>
          <cell r="H16" t="str">
            <v>CLT2HBS017</v>
          </cell>
          <cell r="I16">
            <v>47560</v>
          </cell>
          <cell r="J16" t="str">
            <v>HBOS</v>
          </cell>
          <cell r="K16" t="str">
            <v>External</v>
          </cell>
          <cell r="L16">
            <v>440912000.00384003</v>
          </cell>
          <cell r="M16">
            <v>364175603.62</v>
          </cell>
          <cell r="N16">
            <v>648233.55000000005</v>
          </cell>
          <cell r="O16">
            <v>363527370.06999999</v>
          </cell>
          <cell r="Q16">
            <v>363527370.06999999</v>
          </cell>
          <cell r="R16">
            <v>0</v>
          </cell>
          <cell r="S16">
            <v>363527370.06999999</v>
          </cell>
          <cell r="U16">
            <v>363527370.06999999</v>
          </cell>
          <cell r="V16" t="str">
            <v>XS0214965534External</v>
          </cell>
          <cell r="W16" t="str">
            <v>DNC</v>
          </cell>
          <cell r="X16">
            <v>0</v>
          </cell>
          <cell r="Y16">
            <v>0</v>
          </cell>
          <cell r="Z16">
            <v>0</v>
          </cell>
          <cell r="AA16" t="str">
            <v>GF T2</v>
          </cell>
          <cell r="AB16">
            <v>363527370.06999999</v>
          </cell>
          <cell r="AC16">
            <v>0</v>
          </cell>
          <cell r="AD16">
            <v>212643601.08347386</v>
          </cell>
          <cell r="AF16" t="str">
            <v>DNC</v>
          </cell>
          <cell r="AG16" t="str">
            <v>Yes</v>
          </cell>
          <cell r="AH16" t="str">
            <v>Yes</v>
          </cell>
          <cell r="AI16" t="str">
            <v>No</v>
          </cell>
          <cell r="AK16">
            <v>0</v>
          </cell>
          <cell r="AL16">
            <v>0</v>
          </cell>
          <cell r="AM16">
            <v>0</v>
          </cell>
          <cell r="AO16">
            <v>0</v>
          </cell>
          <cell r="AP16">
            <v>0</v>
          </cell>
          <cell r="AQ16">
            <v>363527370.06999999</v>
          </cell>
          <cell r="AR16">
            <v>0</v>
          </cell>
          <cell r="AT16" t="b">
            <v>1</v>
          </cell>
          <cell r="AU16" t="e">
            <v>#N/A</v>
          </cell>
          <cell r="AV16" t="e">
            <v>#N/A</v>
          </cell>
          <cell r="AW16" t="e">
            <v>#N/A</v>
          </cell>
          <cell r="AY16" t="str">
            <v>No</v>
          </cell>
          <cell r="AZ16" t="str">
            <v>No</v>
          </cell>
          <cell r="BA16">
            <v>45734</v>
          </cell>
          <cell r="BC16">
            <v>212643601.08347386</v>
          </cell>
        </row>
        <row r="17">
          <cell r="C17" t="str">
            <v>XS1788982996</v>
          </cell>
          <cell r="D17">
            <v>47003</v>
          </cell>
          <cell r="E17">
            <v>45176</v>
          </cell>
          <cell r="F17">
            <v>45176</v>
          </cell>
          <cell r="G17" t="str">
            <v>No</v>
          </cell>
          <cell r="H17" t="str">
            <v>CLT2LBG029</v>
          </cell>
          <cell r="I17">
            <v>47003</v>
          </cell>
          <cell r="J17" t="str">
            <v>LBG</v>
          </cell>
          <cell r="K17" t="str">
            <v>External</v>
          </cell>
          <cell r="L17">
            <v>749999999.99845994</v>
          </cell>
          <cell r="M17">
            <v>658170229.96999991</v>
          </cell>
          <cell r="N17">
            <v>6309654.3899999997</v>
          </cell>
          <cell r="O17">
            <v>651860575.57999992</v>
          </cell>
          <cell r="Q17">
            <v>651860575.57999992</v>
          </cell>
          <cell r="R17">
            <v>0</v>
          </cell>
          <cell r="S17">
            <v>651860575.57999992</v>
          </cell>
          <cell r="U17">
            <v>651860575.57999992</v>
          </cell>
          <cell r="V17" t="str">
            <v>XS1788982996External</v>
          </cell>
          <cell r="W17" t="str">
            <v>DNC</v>
          </cell>
          <cell r="X17">
            <v>0</v>
          </cell>
          <cell r="Y17">
            <v>0</v>
          </cell>
          <cell r="Z17">
            <v>0</v>
          </cell>
          <cell r="AA17" t="str">
            <v>FC T2</v>
          </cell>
          <cell r="AB17">
            <v>0</v>
          </cell>
          <cell r="AC17">
            <v>651860575.57999992</v>
          </cell>
          <cell r="AD17">
            <v>651860575.57999992</v>
          </cell>
          <cell r="AF17" t="str">
            <v>DNC</v>
          </cell>
          <cell r="AG17" t="str">
            <v>No</v>
          </cell>
          <cell r="AH17" t="str">
            <v>N/A</v>
          </cell>
          <cell r="AI17" t="str">
            <v>N/A</v>
          </cell>
          <cell r="AK17">
            <v>0</v>
          </cell>
          <cell r="AL17">
            <v>0</v>
          </cell>
          <cell r="AM17">
            <v>0</v>
          </cell>
          <cell r="AO17">
            <v>0</v>
          </cell>
          <cell r="AP17">
            <v>0</v>
          </cell>
          <cell r="AQ17">
            <v>0</v>
          </cell>
          <cell r="AR17">
            <v>0</v>
          </cell>
          <cell r="AT17" t="e">
            <v>#N/A</v>
          </cell>
          <cell r="AU17" t="e">
            <v>#N/A</v>
          </cell>
          <cell r="AV17" t="e">
            <v>#N/A</v>
          </cell>
          <cell r="AW17" t="e">
            <v>#N/A</v>
          </cell>
          <cell r="AY17" t="str">
            <v>No</v>
          </cell>
          <cell r="AZ17" t="str">
            <v>Yes</v>
          </cell>
          <cell r="BA17">
            <v>47003</v>
          </cell>
          <cell r="BC17">
            <v>651860575.57999992</v>
          </cell>
        </row>
        <row r="18">
          <cell r="C18" t="str">
            <v>XS0119742103</v>
          </cell>
          <cell r="D18">
            <v>44169</v>
          </cell>
          <cell r="E18" t="str">
            <v>N/A</v>
          </cell>
          <cell r="F18">
            <v>44169</v>
          </cell>
          <cell r="G18" t="str">
            <v>No</v>
          </cell>
          <cell r="H18" t="str">
            <v>CLT2LTB001</v>
          </cell>
          <cell r="I18">
            <v>44169</v>
          </cell>
          <cell r="J18" t="str">
            <v>Lloyds Bank</v>
          </cell>
          <cell r="K18" t="str">
            <v>External</v>
          </cell>
          <cell r="L18">
            <v>0</v>
          </cell>
          <cell r="M18">
            <v>0</v>
          </cell>
          <cell r="N18">
            <v>0</v>
          </cell>
          <cell r="O18">
            <v>0</v>
          </cell>
          <cell r="Q18">
            <v>0</v>
          </cell>
          <cell r="R18">
            <v>0</v>
          </cell>
          <cell r="S18">
            <v>0</v>
          </cell>
          <cell r="U18">
            <v>0</v>
          </cell>
          <cell r="V18" t="str">
            <v>XS0119742103External</v>
          </cell>
          <cell r="W18" t="str">
            <v>DNC</v>
          </cell>
          <cell r="X18">
            <v>0</v>
          </cell>
          <cell r="Y18">
            <v>0</v>
          </cell>
          <cell r="Z18">
            <v>0</v>
          </cell>
          <cell r="AA18" t="str">
            <v>FC T2</v>
          </cell>
          <cell r="AB18">
            <v>0</v>
          </cell>
          <cell r="AC18">
            <v>0</v>
          </cell>
          <cell r="AD18">
            <v>0</v>
          </cell>
          <cell r="AF18" t="str">
            <v>DNC</v>
          </cell>
          <cell r="AG18" t="str">
            <v>No</v>
          </cell>
          <cell r="AH18" t="str">
            <v>N/A</v>
          </cell>
          <cell r="AI18" t="str">
            <v>N/A</v>
          </cell>
          <cell r="AK18">
            <v>0</v>
          </cell>
          <cell r="AL18">
            <v>0</v>
          </cell>
          <cell r="AM18">
            <v>0</v>
          </cell>
          <cell r="AO18">
            <v>0</v>
          </cell>
          <cell r="AP18">
            <v>0</v>
          </cell>
          <cell r="AQ18">
            <v>0</v>
          </cell>
          <cell r="AR18">
            <v>0</v>
          </cell>
          <cell r="AT18" t="b">
            <v>1</v>
          </cell>
          <cell r="AU18" t="e">
            <v>#N/A</v>
          </cell>
          <cell r="AV18" t="e">
            <v>#N/A</v>
          </cell>
          <cell r="AW18" t="e">
            <v>#N/A</v>
          </cell>
          <cell r="AY18" t="str">
            <v>No</v>
          </cell>
          <cell r="AZ18" t="str">
            <v>No</v>
          </cell>
          <cell r="BA18">
            <v>44169</v>
          </cell>
          <cell r="BC18">
            <v>0</v>
          </cell>
        </row>
        <row r="19">
          <cell r="C19" t="str">
            <v>XS0744444588</v>
          </cell>
          <cell r="D19">
            <v>45334</v>
          </cell>
          <cell r="E19">
            <v>43508</v>
          </cell>
          <cell r="F19">
            <v>43508</v>
          </cell>
          <cell r="G19" t="str">
            <v>No</v>
          </cell>
          <cell r="H19" t="str">
            <v>CLT2LTB106</v>
          </cell>
          <cell r="I19">
            <v>45334</v>
          </cell>
          <cell r="J19" t="str">
            <v>Lloyds Bank</v>
          </cell>
          <cell r="K19" t="str">
            <v>External</v>
          </cell>
          <cell r="L19">
            <v>0</v>
          </cell>
          <cell r="M19">
            <v>0</v>
          </cell>
          <cell r="N19">
            <v>0</v>
          </cell>
          <cell r="O19">
            <v>0</v>
          </cell>
          <cell r="Q19">
            <v>0</v>
          </cell>
          <cell r="R19">
            <v>0</v>
          </cell>
          <cell r="S19">
            <v>0</v>
          </cell>
          <cell r="U19">
            <v>0</v>
          </cell>
          <cell r="V19" t="str">
            <v>XS0744444588External</v>
          </cell>
          <cell r="W19" t="str">
            <v>DNC</v>
          </cell>
          <cell r="X19">
            <v>0</v>
          </cell>
          <cell r="Y19">
            <v>0</v>
          </cell>
          <cell r="Z19">
            <v>0</v>
          </cell>
          <cell r="AA19" t="str">
            <v>DNC</v>
          </cell>
          <cell r="AB19">
            <v>0</v>
          </cell>
          <cell r="AC19">
            <v>0</v>
          </cell>
          <cell r="AD19">
            <v>0</v>
          </cell>
          <cell r="AF19" t="str">
            <v>DNC</v>
          </cell>
          <cell r="AG19" t="str">
            <v>No</v>
          </cell>
          <cell r="AH19" t="str">
            <v>N/A</v>
          </cell>
          <cell r="AI19" t="str">
            <v>N/A</v>
          </cell>
          <cell r="AK19">
            <v>0</v>
          </cell>
          <cell r="AL19">
            <v>0</v>
          </cell>
          <cell r="AM19">
            <v>0</v>
          </cell>
          <cell r="AO19">
            <v>0</v>
          </cell>
          <cell r="AP19">
            <v>0</v>
          </cell>
          <cell r="AQ19">
            <v>0</v>
          </cell>
          <cell r="AR19">
            <v>0</v>
          </cell>
          <cell r="AT19" t="b">
            <v>1</v>
          </cell>
          <cell r="AU19" t="e">
            <v>#N/A</v>
          </cell>
          <cell r="AV19" t="e">
            <v>#N/A</v>
          </cell>
          <cell r="AW19" t="e">
            <v>#N/A</v>
          </cell>
          <cell r="AY19" t="str">
            <v>No</v>
          </cell>
          <cell r="AZ19" t="str">
            <v>No</v>
          </cell>
          <cell r="BA19">
            <v>45334</v>
          </cell>
          <cell r="BC19">
            <v>0</v>
          </cell>
        </row>
        <row r="20">
          <cell r="C20" t="str">
            <v>CA539473AP32</v>
          </cell>
          <cell r="D20">
            <v>44546</v>
          </cell>
          <cell r="E20">
            <v>42720</v>
          </cell>
          <cell r="F20">
            <v>42720</v>
          </cell>
          <cell r="G20" t="str">
            <v>No</v>
          </cell>
          <cell r="H20" t="str">
            <v>CLT2LTB104</v>
          </cell>
          <cell r="I20">
            <v>44546</v>
          </cell>
          <cell r="J20" t="str">
            <v>Lloyds Bank</v>
          </cell>
          <cell r="K20" t="str">
            <v>External</v>
          </cell>
          <cell r="L20">
            <v>0</v>
          </cell>
          <cell r="M20">
            <v>0</v>
          </cell>
          <cell r="N20">
            <v>0</v>
          </cell>
          <cell r="O20">
            <v>0</v>
          </cell>
          <cell r="Q20">
            <v>0</v>
          </cell>
          <cell r="R20">
            <v>0</v>
          </cell>
          <cell r="S20">
            <v>0</v>
          </cell>
          <cell r="U20">
            <v>0</v>
          </cell>
          <cell r="V20" t="str">
            <v>CA539473AP32External</v>
          </cell>
          <cell r="W20" t="str">
            <v>DNC</v>
          </cell>
          <cell r="X20">
            <v>0</v>
          </cell>
          <cell r="Y20">
            <v>0</v>
          </cell>
          <cell r="Z20">
            <v>0</v>
          </cell>
          <cell r="AA20" t="str">
            <v>DNC</v>
          </cell>
          <cell r="AB20">
            <v>0</v>
          </cell>
          <cell r="AC20">
            <v>0</v>
          </cell>
          <cell r="AD20">
            <v>0</v>
          </cell>
          <cell r="AF20" t="str">
            <v>DNC</v>
          </cell>
          <cell r="AG20" t="str">
            <v>No</v>
          </cell>
          <cell r="AH20" t="str">
            <v>N/A</v>
          </cell>
          <cell r="AI20" t="str">
            <v>N/A</v>
          </cell>
          <cell r="AK20">
            <v>0</v>
          </cell>
          <cell r="AL20">
            <v>0</v>
          </cell>
          <cell r="AM20">
            <v>0</v>
          </cell>
          <cell r="AO20">
            <v>0</v>
          </cell>
          <cell r="AP20">
            <v>0</v>
          </cell>
          <cell r="AQ20">
            <v>0</v>
          </cell>
          <cell r="AR20">
            <v>0</v>
          </cell>
          <cell r="AT20" t="b">
            <v>1</v>
          </cell>
          <cell r="AU20" t="e">
            <v>#N/A</v>
          </cell>
          <cell r="AV20" t="e">
            <v>#N/A</v>
          </cell>
          <cell r="AW20" t="e">
            <v>#N/A</v>
          </cell>
          <cell r="AY20" t="str">
            <v>No</v>
          </cell>
          <cell r="AZ20" t="str">
            <v>No</v>
          </cell>
          <cell r="BA20">
            <v>44546</v>
          </cell>
          <cell r="BC20">
            <v>0</v>
          </cell>
        </row>
        <row r="21">
          <cell r="C21" t="str">
            <v>XS0717735582</v>
          </cell>
          <cell r="D21">
            <v>44546</v>
          </cell>
          <cell r="E21">
            <v>42720</v>
          </cell>
          <cell r="F21">
            <v>42720</v>
          </cell>
          <cell r="G21" t="str">
            <v>No</v>
          </cell>
          <cell r="H21" t="str">
            <v>CLT2LTB102</v>
          </cell>
          <cell r="I21">
            <v>44546</v>
          </cell>
          <cell r="J21" t="str">
            <v>Lloyds Bank</v>
          </cell>
          <cell r="K21" t="str">
            <v>External</v>
          </cell>
          <cell r="L21">
            <v>0</v>
          </cell>
          <cell r="M21">
            <v>0</v>
          </cell>
          <cell r="N21">
            <v>0</v>
          </cell>
          <cell r="O21">
            <v>0</v>
          </cell>
          <cell r="Q21">
            <v>0</v>
          </cell>
          <cell r="R21">
            <v>0</v>
          </cell>
          <cell r="S21">
            <v>0</v>
          </cell>
          <cell r="U21">
            <v>0</v>
          </cell>
          <cell r="V21" t="str">
            <v>XS0717735582External</v>
          </cell>
          <cell r="W21" t="str">
            <v>DNC</v>
          </cell>
          <cell r="X21">
            <v>0</v>
          </cell>
          <cell r="Y21">
            <v>0</v>
          </cell>
          <cell r="Z21">
            <v>0</v>
          </cell>
          <cell r="AA21" t="str">
            <v>DNC</v>
          </cell>
          <cell r="AB21">
            <v>0</v>
          </cell>
          <cell r="AC21">
            <v>0</v>
          </cell>
          <cell r="AD21">
            <v>0</v>
          </cell>
          <cell r="AF21" t="str">
            <v>DNC</v>
          </cell>
          <cell r="AG21" t="str">
            <v>No</v>
          </cell>
          <cell r="AH21" t="str">
            <v>N/A</v>
          </cell>
          <cell r="AI21" t="str">
            <v>N/A</v>
          </cell>
          <cell r="AK21">
            <v>0</v>
          </cell>
          <cell r="AL21">
            <v>0</v>
          </cell>
          <cell r="AM21">
            <v>0</v>
          </cell>
          <cell r="AO21">
            <v>0</v>
          </cell>
          <cell r="AP21">
            <v>0</v>
          </cell>
          <cell r="AQ21">
            <v>0</v>
          </cell>
          <cell r="AR21">
            <v>0</v>
          </cell>
          <cell r="AT21" t="b">
            <v>1</v>
          </cell>
          <cell r="AU21" t="e">
            <v>#N/A</v>
          </cell>
          <cell r="AV21" t="e">
            <v>#N/A</v>
          </cell>
          <cell r="AW21" t="e">
            <v>#N/A</v>
          </cell>
          <cell r="AY21" t="str">
            <v>No</v>
          </cell>
          <cell r="AZ21" t="str">
            <v>No</v>
          </cell>
          <cell r="BA21">
            <v>44546</v>
          </cell>
          <cell r="BC21">
            <v>0</v>
          </cell>
        </row>
        <row r="22">
          <cell r="C22" t="str">
            <v>XS0717735400</v>
          </cell>
          <cell r="D22">
            <v>44546</v>
          </cell>
          <cell r="E22">
            <v>42720</v>
          </cell>
          <cell r="F22">
            <v>42720</v>
          </cell>
          <cell r="G22" t="str">
            <v>No</v>
          </cell>
          <cell r="H22" t="str">
            <v>CLT2LTB101</v>
          </cell>
          <cell r="I22">
            <v>44546</v>
          </cell>
          <cell r="J22" t="str">
            <v>Lloyds Bank</v>
          </cell>
          <cell r="K22" t="str">
            <v>External</v>
          </cell>
          <cell r="L22">
            <v>0</v>
          </cell>
          <cell r="M22">
            <v>0</v>
          </cell>
          <cell r="N22">
            <v>0</v>
          </cell>
          <cell r="O22">
            <v>0</v>
          </cell>
          <cell r="Q22">
            <v>0</v>
          </cell>
          <cell r="R22">
            <v>0</v>
          </cell>
          <cell r="S22">
            <v>0</v>
          </cell>
          <cell r="U22">
            <v>0</v>
          </cell>
          <cell r="V22" t="str">
            <v>XS0717735400External</v>
          </cell>
          <cell r="W22" t="str">
            <v>DNC</v>
          </cell>
          <cell r="X22">
            <v>0</v>
          </cell>
          <cell r="Y22">
            <v>0</v>
          </cell>
          <cell r="Z22">
            <v>0</v>
          </cell>
          <cell r="AA22" t="str">
            <v>DNC</v>
          </cell>
          <cell r="AB22">
            <v>0</v>
          </cell>
          <cell r="AC22">
            <v>0</v>
          </cell>
          <cell r="AD22">
            <v>0</v>
          </cell>
          <cell r="AF22" t="str">
            <v>DNC</v>
          </cell>
          <cell r="AG22" t="str">
            <v>No</v>
          </cell>
          <cell r="AH22" t="str">
            <v>N/A</v>
          </cell>
          <cell r="AI22" t="str">
            <v>N/A</v>
          </cell>
          <cell r="AK22">
            <v>0</v>
          </cell>
          <cell r="AL22">
            <v>0</v>
          </cell>
          <cell r="AM22">
            <v>0</v>
          </cell>
          <cell r="AO22">
            <v>0</v>
          </cell>
          <cell r="AP22">
            <v>0</v>
          </cell>
          <cell r="AQ22">
            <v>0</v>
          </cell>
          <cell r="AR22">
            <v>0</v>
          </cell>
          <cell r="AT22" t="b">
            <v>1</v>
          </cell>
          <cell r="AU22" t="e">
            <v>#N/A</v>
          </cell>
          <cell r="AV22" t="e">
            <v>#N/A</v>
          </cell>
          <cell r="AW22" t="e">
            <v>#N/A</v>
          </cell>
          <cell r="AY22" t="str">
            <v>No</v>
          </cell>
          <cell r="AZ22" t="str">
            <v>No</v>
          </cell>
          <cell r="BA22">
            <v>44546</v>
          </cell>
          <cell r="BC22">
            <v>0</v>
          </cell>
        </row>
        <row r="23">
          <cell r="C23" t="str">
            <v>US53944YAE32</v>
          </cell>
          <cell r="D23">
            <v>54066</v>
          </cell>
          <cell r="E23" t="str">
            <v>N/A</v>
          </cell>
          <cell r="F23">
            <v>54066</v>
          </cell>
          <cell r="G23" t="str">
            <v>No</v>
          </cell>
          <cell r="H23" t="str">
            <v>CLT2LBG028</v>
          </cell>
          <cell r="I23">
            <v>54066</v>
          </cell>
          <cell r="J23" t="str">
            <v>LBG</v>
          </cell>
          <cell r="K23" t="str">
            <v>External</v>
          </cell>
          <cell r="L23">
            <v>1500000000.0067565</v>
          </cell>
          <cell r="M23">
            <v>1198112433.3900001</v>
          </cell>
          <cell r="N23">
            <v>10761544.99</v>
          </cell>
          <cell r="O23">
            <v>1187350888.4000001</v>
          </cell>
          <cell r="Q23">
            <v>1187350888.4000001</v>
          </cell>
          <cell r="R23">
            <v>0</v>
          </cell>
          <cell r="S23">
            <v>1187350888.4000001</v>
          </cell>
          <cell r="U23">
            <v>1187350888.4000001</v>
          </cell>
          <cell r="V23" t="str">
            <v>US53944YAE32External</v>
          </cell>
          <cell r="W23" t="str">
            <v>DNC</v>
          </cell>
          <cell r="X23">
            <v>0</v>
          </cell>
          <cell r="Y23">
            <v>0</v>
          </cell>
          <cell r="Z23">
            <v>0</v>
          </cell>
          <cell r="AA23" t="str">
            <v>FC T2</v>
          </cell>
          <cell r="AB23">
            <v>0</v>
          </cell>
          <cell r="AC23">
            <v>1187350888.4000001</v>
          </cell>
          <cell r="AD23">
            <v>1187350888.4000001</v>
          </cell>
          <cell r="AF23" t="str">
            <v>DNC</v>
          </cell>
          <cell r="AG23" t="str">
            <v>No</v>
          </cell>
          <cell r="AH23" t="str">
            <v>N/A</v>
          </cell>
          <cell r="AI23" t="str">
            <v>N/A</v>
          </cell>
          <cell r="AK23">
            <v>0</v>
          </cell>
          <cell r="AL23">
            <v>0</v>
          </cell>
          <cell r="AM23">
            <v>0</v>
          </cell>
          <cell r="AO23">
            <v>0</v>
          </cell>
          <cell r="AP23">
            <v>0</v>
          </cell>
          <cell r="AQ23">
            <v>0</v>
          </cell>
          <cell r="AR23">
            <v>0</v>
          </cell>
          <cell r="AT23" t="e">
            <v>#N/A</v>
          </cell>
          <cell r="AU23" t="e">
            <v>#N/A</v>
          </cell>
          <cell r="AV23" t="e">
            <v>#N/A</v>
          </cell>
          <cell r="AW23" t="e">
            <v>#N/A</v>
          </cell>
          <cell r="AY23" t="str">
            <v>No</v>
          </cell>
          <cell r="AZ23" t="str">
            <v>Yes</v>
          </cell>
          <cell r="BA23">
            <v>54066</v>
          </cell>
          <cell r="BC23">
            <v>1187350888.4000001</v>
          </cell>
        </row>
        <row r="24">
          <cell r="C24" t="str">
            <v>US539439AH25</v>
          </cell>
          <cell r="D24">
            <v>46001</v>
          </cell>
          <cell r="E24" t="str">
            <v>N/A</v>
          </cell>
          <cell r="F24">
            <v>46001</v>
          </cell>
          <cell r="G24" t="str">
            <v>No</v>
          </cell>
          <cell r="H24" t="str">
            <v>CLT2LBG027T</v>
          </cell>
          <cell r="I24">
            <v>46001</v>
          </cell>
          <cell r="J24" t="str">
            <v>LBG</v>
          </cell>
          <cell r="K24" t="str">
            <v>External</v>
          </cell>
          <cell r="L24">
            <v>25678999.999315001</v>
          </cell>
          <cell r="M24">
            <v>17565446.370000001</v>
          </cell>
          <cell r="N24">
            <v>263048.52</v>
          </cell>
          <cell r="O24">
            <v>17302397.850000001</v>
          </cell>
          <cell r="Q24">
            <v>17302397.850000001</v>
          </cell>
          <cell r="R24">
            <v>1051788.6973439213</v>
          </cell>
          <cell r="S24">
            <v>16250609.15265608</v>
          </cell>
          <cell r="U24">
            <v>16250609.15265608</v>
          </cell>
          <cell r="V24" t="str">
            <v>US539439AH25External</v>
          </cell>
          <cell r="W24" t="str">
            <v>DNC</v>
          </cell>
          <cell r="X24">
            <v>0</v>
          </cell>
          <cell r="Y24">
            <v>0</v>
          </cell>
          <cell r="Z24">
            <v>0</v>
          </cell>
          <cell r="AA24" t="str">
            <v>FC T2</v>
          </cell>
          <cell r="AB24">
            <v>0</v>
          </cell>
          <cell r="AC24">
            <v>16250609.15265608</v>
          </cell>
          <cell r="AD24">
            <v>16250609.15265608</v>
          </cell>
          <cell r="AF24" t="str">
            <v>DNC</v>
          </cell>
          <cell r="AG24" t="str">
            <v>No</v>
          </cell>
          <cell r="AH24" t="str">
            <v>N/A</v>
          </cell>
          <cell r="AI24" t="str">
            <v>N/A</v>
          </cell>
          <cell r="AK24">
            <v>0</v>
          </cell>
          <cell r="AL24">
            <v>0</v>
          </cell>
          <cell r="AM24">
            <v>0</v>
          </cell>
          <cell r="AO24">
            <v>0</v>
          </cell>
          <cell r="AP24">
            <v>0</v>
          </cell>
          <cell r="AQ24">
            <v>0</v>
          </cell>
          <cell r="AR24">
            <v>0</v>
          </cell>
          <cell r="AT24" t="e">
            <v>#N/A</v>
          </cell>
          <cell r="AU24" t="e">
            <v>#N/A</v>
          </cell>
          <cell r="AV24" t="e">
            <v>#N/A</v>
          </cell>
          <cell r="AW24" t="e">
            <v>#N/A</v>
          </cell>
          <cell r="AY24" t="str">
            <v>No</v>
          </cell>
          <cell r="AZ24" t="str">
            <v>Yes</v>
          </cell>
          <cell r="BA24">
            <v>46001</v>
          </cell>
          <cell r="BC24">
            <v>17302397.850000001</v>
          </cell>
        </row>
        <row r="25">
          <cell r="C25" t="str">
            <v>US539439AM10</v>
          </cell>
          <cell r="D25">
            <v>46001</v>
          </cell>
          <cell r="E25" t="str">
            <v>N/A</v>
          </cell>
          <cell r="F25">
            <v>46001</v>
          </cell>
          <cell r="G25" t="str">
            <v>No</v>
          </cell>
          <cell r="H25" t="str">
            <v>CLT2LBG027</v>
          </cell>
          <cell r="I25">
            <v>46001</v>
          </cell>
          <cell r="J25" t="str">
            <v>LBG</v>
          </cell>
          <cell r="K25" t="str">
            <v>External</v>
          </cell>
          <cell r="L25">
            <v>1327685000.000797</v>
          </cell>
          <cell r="M25">
            <v>963207205.39999998</v>
          </cell>
          <cell r="N25">
            <v>13600435.33</v>
          </cell>
          <cell r="O25">
            <v>949606770.06999993</v>
          </cell>
          <cell r="Q25">
            <v>949606770.06999993</v>
          </cell>
          <cell r="R25">
            <v>57725274.631856561</v>
          </cell>
          <cell r="S25">
            <v>891881495.43814337</v>
          </cell>
          <cell r="U25">
            <v>891881495.43814337</v>
          </cell>
          <cell r="V25" t="str">
            <v>US539439AM10External</v>
          </cell>
          <cell r="W25" t="str">
            <v>DNC</v>
          </cell>
          <cell r="X25">
            <v>0</v>
          </cell>
          <cell r="Y25">
            <v>0</v>
          </cell>
          <cell r="Z25">
            <v>0</v>
          </cell>
          <cell r="AA25" t="str">
            <v>FC T2</v>
          </cell>
          <cell r="AB25">
            <v>0</v>
          </cell>
          <cell r="AC25">
            <v>891881495.43814337</v>
          </cell>
          <cell r="AD25">
            <v>891881495.43814337</v>
          </cell>
          <cell r="AF25" t="str">
            <v>DNC</v>
          </cell>
          <cell r="AG25" t="str">
            <v>No</v>
          </cell>
          <cell r="AH25" t="str">
            <v>N/A</v>
          </cell>
          <cell r="AI25" t="str">
            <v>N/A</v>
          </cell>
          <cell r="AK25">
            <v>0</v>
          </cell>
          <cell r="AL25">
            <v>0</v>
          </cell>
          <cell r="AM25">
            <v>0</v>
          </cell>
          <cell r="AO25">
            <v>0</v>
          </cell>
          <cell r="AP25">
            <v>0</v>
          </cell>
          <cell r="AQ25">
            <v>0</v>
          </cell>
          <cell r="AR25">
            <v>0</v>
          </cell>
          <cell r="AT25" t="e">
            <v>#N/A</v>
          </cell>
          <cell r="AU25" t="e">
            <v>#N/A</v>
          </cell>
          <cell r="AV25" t="e">
            <v>#N/A</v>
          </cell>
          <cell r="AW25" t="e">
            <v>#N/A</v>
          </cell>
          <cell r="AY25" t="str">
            <v>No</v>
          </cell>
          <cell r="AZ25" t="str">
            <v>Yes</v>
          </cell>
          <cell r="BA25">
            <v>46001</v>
          </cell>
          <cell r="BC25">
            <v>949606770.06999993</v>
          </cell>
        </row>
        <row r="26">
          <cell r="C26" t="str">
            <v>US53944YAB92</v>
          </cell>
          <cell r="D26">
            <v>46105</v>
          </cell>
          <cell r="E26" t="str">
            <v>N/A</v>
          </cell>
          <cell r="F26">
            <v>46105</v>
          </cell>
          <cell r="G26" t="str">
            <v>No</v>
          </cell>
          <cell r="H26" t="str">
            <v>CT2LBG0001</v>
          </cell>
          <cell r="I26">
            <v>46105</v>
          </cell>
          <cell r="J26" t="str">
            <v>LBG</v>
          </cell>
          <cell r="K26" t="str">
            <v>External</v>
          </cell>
          <cell r="L26">
            <v>1500000000.0067565</v>
          </cell>
          <cell r="M26">
            <v>1121997113.3399999</v>
          </cell>
          <cell r="N26">
            <v>983381.31</v>
          </cell>
          <cell r="O26">
            <v>1121013732.03</v>
          </cell>
          <cell r="Q26">
            <v>1121013732.03</v>
          </cell>
          <cell r="R26">
            <v>4297423.9453504086</v>
          </cell>
          <cell r="S26">
            <v>1116716308.0846496</v>
          </cell>
          <cell r="U26">
            <v>1116716308.0846496</v>
          </cell>
          <cell r="V26" t="str">
            <v>US53944YAB92External</v>
          </cell>
          <cell r="W26" t="str">
            <v>DNC</v>
          </cell>
          <cell r="X26">
            <v>0</v>
          </cell>
          <cell r="Y26">
            <v>0</v>
          </cell>
          <cell r="Z26">
            <v>0</v>
          </cell>
          <cell r="AA26" t="str">
            <v>FC T2</v>
          </cell>
          <cell r="AB26">
            <v>0</v>
          </cell>
          <cell r="AC26">
            <v>1116716308.0846496</v>
          </cell>
          <cell r="AD26">
            <v>1116716308.0846496</v>
          </cell>
          <cell r="AF26" t="str">
            <v>DNC</v>
          </cell>
          <cell r="AG26" t="str">
            <v>No</v>
          </cell>
          <cell r="AH26" t="str">
            <v>N/A</v>
          </cell>
          <cell r="AI26" t="str">
            <v>N/A</v>
          </cell>
          <cell r="AK26">
            <v>0</v>
          </cell>
          <cell r="AL26">
            <v>0</v>
          </cell>
          <cell r="AM26">
            <v>0</v>
          </cell>
          <cell r="AO26">
            <v>0</v>
          </cell>
          <cell r="AP26">
            <v>0</v>
          </cell>
          <cell r="AQ26">
            <v>0</v>
          </cell>
          <cell r="AR26">
            <v>0</v>
          </cell>
          <cell r="AT26" t="e">
            <v>#N/A</v>
          </cell>
          <cell r="AU26" t="e">
            <v>#N/A</v>
          </cell>
          <cell r="AV26" t="e">
            <v>#N/A</v>
          </cell>
          <cell r="AW26" t="e">
            <v>#N/A</v>
          </cell>
          <cell r="AY26" t="str">
            <v>No</v>
          </cell>
          <cell r="AZ26" t="str">
            <v>Yes</v>
          </cell>
          <cell r="BA26">
            <v>46105</v>
          </cell>
          <cell r="BC26">
            <v>1121013732.03</v>
          </cell>
        </row>
        <row r="27">
          <cell r="C27" t="str">
            <v>US53944YAA10</v>
          </cell>
          <cell r="D27">
            <v>45600</v>
          </cell>
          <cell r="E27" t="str">
            <v>N/A</v>
          </cell>
          <cell r="F27">
            <v>45600</v>
          </cell>
          <cell r="G27" t="str">
            <v>No</v>
          </cell>
          <cell r="H27" t="str">
            <v>CB3T2LBG001</v>
          </cell>
          <cell r="I27">
            <v>45600</v>
          </cell>
          <cell r="J27" t="str">
            <v>LBG</v>
          </cell>
          <cell r="K27" t="str">
            <v>External</v>
          </cell>
          <cell r="L27">
            <v>1000000000.0045042</v>
          </cell>
          <cell r="M27">
            <v>781644675.25</v>
          </cell>
          <cell r="N27">
            <v>13323230.640000001</v>
          </cell>
          <cell r="O27">
            <v>768321444.61000001</v>
          </cell>
          <cell r="Q27">
            <v>768321444.61000001</v>
          </cell>
          <cell r="R27">
            <v>215432957.08670318</v>
          </cell>
          <cell r="S27">
            <v>552888487.52329683</v>
          </cell>
          <cell r="U27">
            <v>552888487.52329683</v>
          </cell>
          <cell r="V27" t="str">
            <v>US53944YAA10External</v>
          </cell>
          <cell r="W27" t="str">
            <v>DNC</v>
          </cell>
          <cell r="X27">
            <v>0</v>
          </cell>
          <cell r="Y27">
            <v>0</v>
          </cell>
          <cell r="Z27">
            <v>0</v>
          </cell>
          <cell r="AA27" t="str">
            <v>FC T2</v>
          </cell>
          <cell r="AB27">
            <v>0</v>
          </cell>
          <cell r="AC27">
            <v>552888487.52329683</v>
          </cell>
          <cell r="AD27">
            <v>552888487.52329683</v>
          </cell>
          <cell r="AF27" t="str">
            <v>DNC</v>
          </cell>
          <cell r="AG27" t="str">
            <v>No</v>
          </cell>
          <cell r="AH27" t="str">
            <v>N/A</v>
          </cell>
          <cell r="AI27" t="str">
            <v>N/A</v>
          </cell>
          <cell r="AK27">
            <v>0</v>
          </cell>
          <cell r="AL27">
            <v>0</v>
          </cell>
          <cell r="AM27">
            <v>0</v>
          </cell>
          <cell r="AO27">
            <v>0</v>
          </cell>
          <cell r="AP27">
            <v>0</v>
          </cell>
          <cell r="AQ27">
            <v>0</v>
          </cell>
          <cell r="AR27">
            <v>0</v>
          </cell>
          <cell r="AT27" t="b">
            <v>1</v>
          </cell>
          <cell r="AU27" t="e">
            <v>#N/A</v>
          </cell>
          <cell r="AV27" t="e">
            <v>#N/A</v>
          </cell>
          <cell r="AW27" t="e">
            <v>#N/A</v>
          </cell>
          <cell r="AY27" t="str">
            <v>No</v>
          </cell>
          <cell r="AZ27" t="str">
            <v>Yes</v>
          </cell>
          <cell r="BA27">
            <v>45600</v>
          </cell>
          <cell r="BC27">
            <v>768321444.61000001</v>
          </cell>
        </row>
        <row r="28">
          <cell r="C28" t="str">
            <v>US539439AJ80</v>
          </cell>
          <cell r="D28">
            <v>53297</v>
          </cell>
          <cell r="E28" t="str">
            <v>N/A</v>
          </cell>
          <cell r="F28">
            <v>53297</v>
          </cell>
          <cell r="G28" t="str">
            <v>No</v>
          </cell>
          <cell r="H28" t="str">
            <v>CLT2LBG026T</v>
          </cell>
          <cell r="I28">
            <v>53297</v>
          </cell>
          <cell r="J28" t="str">
            <v>LBG</v>
          </cell>
          <cell r="K28" t="str">
            <v>External</v>
          </cell>
          <cell r="L28">
            <v>49000.006845400007</v>
          </cell>
          <cell r="M28">
            <v>123306150.47000001</v>
          </cell>
          <cell r="N28">
            <v>627.66999999999996</v>
          </cell>
          <cell r="O28">
            <v>123305522.80000001</v>
          </cell>
          <cell r="Q28">
            <v>123305522.80000001</v>
          </cell>
          <cell r="R28">
            <v>0</v>
          </cell>
          <cell r="S28">
            <v>123305522.80000001</v>
          </cell>
          <cell r="U28">
            <v>123305522.80000001</v>
          </cell>
          <cell r="V28" t="str">
            <v>US539439AJ80External</v>
          </cell>
          <cell r="W28" t="str">
            <v>DNC</v>
          </cell>
          <cell r="X28">
            <v>0</v>
          </cell>
          <cell r="Y28">
            <v>0</v>
          </cell>
          <cell r="Z28">
            <v>0</v>
          </cell>
          <cell r="AA28" t="str">
            <v>FC T2</v>
          </cell>
          <cell r="AB28">
            <v>0</v>
          </cell>
          <cell r="AC28">
            <v>123305522.80000001</v>
          </cell>
          <cell r="AD28">
            <v>123305522.80000001</v>
          </cell>
          <cell r="AF28" t="str">
            <v>DNC</v>
          </cell>
          <cell r="AG28" t="str">
            <v>No</v>
          </cell>
          <cell r="AH28" t="str">
            <v>N/A</v>
          </cell>
          <cell r="AI28" t="str">
            <v>N/A</v>
          </cell>
          <cell r="AK28">
            <v>0</v>
          </cell>
          <cell r="AL28">
            <v>0</v>
          </cell>
          <cell r="AM28">
            <v>0</v>
          </cell>
          <cell r="AO28">
            <v>0</v>
          </cell>
          <cell r="AP28">
            <v>0</v>
          </cell>
          <cell r="AQ28">
            <v>0</v>
          </cell>
          <cell r="AR28">
            <v>0</v>
          </cell>
          <cell r="AT28" t="e">
            <v>#N/A</v>
          </cell>
          <cell r="AU28" t="e">
            <v>#N/A</v>
          </cell>
          <cell r="AV28" t="e">
            <v>#N/A</v>
          </cell>
          <cell r="AW28" t="e">
            <v>#N/A</v>
          </cell>
          <cell r="AY28" t="str">
            <v>No</v>
          </cell>
          <cell r="AZ28" t="str">
            <v>Yes</v>
          </cell>
          <cell r="BA28">
            <v>53297</v>
          </cell>
          <cell r="BC28">
            <v>123305522.80000001</v>
          </cell>
        </row>
        <row r="29">
          <cell r="C29" t="str">
            <v>US539439AN92</v>
          </cell>
          <cell r="D29">
            <v>53297</v>
          </cell>
          <cell r="E29" t="str">
            <v>N/A</v>
          </cell>
          <cell r="F29">
            <v>53297</v>
          </cell>
          <cell r="G29" t="str">
            <v>No</v>
          </cell>
          <cell r="H29" t="str">
            <v>CLT2LBG026T</v>
          </cell>
          <cell r="I29">
            <v>53297</v>
          </cell>
          <cell r="J29" t="str">
            <v>LBG</v>
          </cell>
          <cell r="K29" t="str">
            <v>External</v>
          </cell>
          <cell r="L29">
            <v>824032999.99977195</v>
          </cell>
          <cell r="M29">
            <v>492761238.75000006</v>
          </cell>
          <cell r="N29">
            <v>10555563.369999999</v>
          </cell>
          <cell r="O29">
            <v>482205675.38000005</v>
          </cell>
          <cell r="Q29">
            <v>482205675.38000005</v>
          </cell>
          <cell r="R29">
            <v>0</v>
          </cell>
          <cell r="S29">
            <v>482205675.38000005</v>
          </cell>
          <cell r="U29">
            <v>482205675.38000005</v>
          </cell>
          <cell r="V29" t="str">
            <v>US539439AN92External</v>
          </cell>
          <cell r="W29" t="str">
            <v>DNC</v>
          </cell>
          <cell r="X29">
            <v>0</v>
          </cell>
          <cell r="Y29">
            <v>0</v>
          </cell>
          <cell r="Z29">
            <v>0</v>
          </cell>
          <cell r="AA29" t="str">
            <v>FC T2</v>
          </cell>
          <cell r="AB29">
            <v>0</v>
          </cell>
          <cell r="AC29">
            <v>482205675.38000005</v>
          </cell>
          <cell r="AD29">
            <v>482205675.38000005</v>
          </cell>
          <cell r="AF29" t="str">
            <v>DNC</v>
          </cell>
          <cell r="AG29" t="str">
            <v>No</v>
          </cell>
          <cell r="AH29" t="str">
            <v>N/A</v>
          </cell>
          <cell r="AI29" t="str">
            <v>N/A</v>
          </cell>
          <cell r="AK29">
            <v>0</v>
          </cell>
          <cell r="AL29">
            <v>0</v>
          </cell>
          <cell r="AM29">
            <v>0</v>
          </cell>
          <cell r="AO29">
            <v>0</v>
          </cell>
          <cell r="AP29">
            <v>0</v>
          </cell>
          <cell r="AQ29">
            <v>0</v>
          </cell>
          <cell r="AR29">
            <v>0</v>
          </cell>
          <cell r="AT29" t="e">
            <v>#N/A</v>
          </cell>
          <cell r="AU29" t="e">
            <v>#N/A</v>
          </cell>
          <cell r="AV29" t="e">
            <v>#N/A</v>
          </cell>
          <cell r="AW29" t="e">
            <v>#N/A</v>
          </cell>
          <cell r="AY29" t="str">
            <v>No</v>
          </cell>
          <cell r="AZ29" t="str">
            <v>Yes</v>
          </cell>
          <cell r="BA29">
            <v>53297</v>
          </cell>
          <cell r="BC29">
            <v>482205675.38000005</v>
          </cell>
        </row>
        <row r="30">
          <cell r="C30" t="str">
            <v>XS0195762991</v>
          </cell>
          <cell r="D30">
            <v>45847</v>
          </cell>
          <cell r="E30">
            <v>44012</v>
          </cell>
          <cell r="F30">
            <v>44021</v>
          </cell>
          <cell r="G30" t="str">
            <v>Yes</v>
          </cell>
          <cell r="H30" t="str">
            <v>CLT2LTB006</v>
          </cell>
          <cell r="I30">
            <v>44012</v>
          </cell>
          <cell r="J30" t="str">
            <v>Lloyds Bank</v>
          </cell>
          <cell r="K30" t="str">
            <v>External</v>
          </cell>
          <cell r="L30">
            <v>0</v>
          </cell>
          <cell r="M30">
            <v>0</v>
          </cell>
          <cell r="N30">
            <v>0</v>
          </cell>
          <cell r="O30">
            <v>0</v>
          </cell>
          <cell r="Q30">
            <v>0</v>
          </cell>
          <cell r="R30">
            <v>0</v>
          </cell>
          <cell r="S30">
            <v>0</v>
          </cell>
          <cell r="U30">
            <v>0</v>
          </cell>
          <cell r="V30" t="str">
            <v>XS0195762991External</v>
          </cell>
          <cell r="W30" t="str">
            <v>DNC</v>
          </cell>
          <cell r="X30">
            <v>0</v>
          </cell>
          <cell r="Y30">
            <v>0</v>
          </cell>
          <cell r="Z30">
            <v>0</v>
          </cell>
          <cell r="AA30" t="str">
            <v>GF T2</v>
          </cell>
          <cell r="AB30">
            <v>0</v>
          </cell>
          <cell r="AC30">
            <v>0</v>
          </cell>
          <cell r="AD30">
            <v>0</v>
          </cell>
          <cell r="AF30" t="str">
            <v>DNC</v>
          </cell>
          <cell r="AG30" t="str">
            <v>Yes</v>
          </cell>
          <cell r="AH30" t="str">
            <v>No</v>
          </cell>
          <cell r="AI30" t="str">
            <v>No</v>
          </cell>
          <cell r="AK30">
            <v>0</v>
          </cell>
          <cell r="AL30">
            <v>0</v>
          </cell>
          <cell r="AM30">
            <v>0</v>
          </cell>
          <cell r="AO30">
            <v>0</v>
          </cell>
          <cell r="AP30">
            <v>0</v>
          </cell>
          <cell r="AQ30">
            <v>0</v>
          </cell>
          <cell r="AR30">
            <v>0</v>
          </cell>
          <cell r="AT30" t="b">
            <v>0</v>
          </cell>
          <cell r="AU30" t="e">
            <v>#N/A</v>
          </cell>
          <cell r="AV30" t="e">
            <v>#N/A</v>
          </cell>
          <cell r="AW30" t="e">
            <v>#N/A</v>
          </cell>
          <cell r="AY30" t="str">
            <v>No</v>
          </cell>
          <cell r="AZ30" t="str">
            <v>No</v>
          </cell>
          <cell r="BA30">
            <v>44021</v>
          </cell>
          <cell r="BC30">
            <v>0</v>
          </cell>
        </row>
        <row r="31">
          <cell r="C31" t="str">
            <v>XS0497187640</v>
          </cell>
          <cell r="D31">
            <v>43914</v>
          </cell>
          <cell r="E31" t="str">
            <v>N/A</v>
          </cell>
          <cell r="F31">
            <v>43914</v>
          </cell>
          <cell r="G31" t="str">
            <v>No</v>
          </cell>
          <cell r="H31" t="str">
            <v>CLT2LTB007</v>
          </cell>
          <cell r="I31">
            <v>43914</v>
          </cell>
          <cell r="J31" t="str">
            <v>Lloyds Bank</v>
          </cell>
          <cell r="K31" t="str">
            <v>External</v>
          </cell>
          <cell r="L31">
            <v>0</v>
          </cell>
          <cell r="M31">
            <v>0</v>
          </cell>
          <cell r="N31">
            <v>0</v>
          </cell>
          <cell r="O31">
            <v>0</v>
          </cell>
          <cell r="Q31">
            <v>0</v>
          </cell>
          <cell r="R31">
            <v>0</v>
          </cell>
          <cell r="S31">
            <v>0</v>
          </cell>
          <cell r="U31">
            <v>0</v>
          </cell>
          <cell r="V31" t="str">
            <v>XS0497187640External</v>
          </cell>
          <cell r="W31" t="str">
            <v>DNC</v>
          </cell>
          <cell r="X31">
            <v>0</v>
          </cell>
          <cell r="Y31">
            <v>0</v>
          </cell>
          <cell r="Z31">
            <v>0</v>
          </cell>
          <cell r="AA31" t="str">
            <v>FC T2</v>
          </cell>
          <cell r="AB31">
            <v>0</v>
          </cell>
          <cell r="AC31">
            <v>0</v>
          </cell>
          <cell r="AD31">
            <v>0</v>
          </cell>
          <cell r="AF31" t="str">
            <v>DNC</v>
          </cell>
          <cell r="AG31" t="str">
            <v>No</v>
          </cell>
          <cell r="AH31" t="str">
            <v>N/A</v>
          </cell>
          <cell r="AI31" t="str">
            <v>N/A</v>
          </cell>
          <cell r="AK31">
            <v>0</v>
          </cell>
          <cell r="AL31">
            <v>0</v>
          </cell>
          <cell r="AM31">
            <v>0</v>
          </cell>
          <cell r="AO31">
            <v>0</v>
          </cell>
          <cell r="AP31">
            <v>0</v>
          </cell>
          <cell r="AQ31">
            <v>0</v>
          </cell>
          <cell r="AR31">
            <v>0</v>
          </cell>
          <cell r="AT31" t="b">
            <v>1</v>
          </cell>
          <cell r="AU31" t="e">
            <v>#N/A</v>
          </cell>
          <cell r="AV31" t="e">
            <v>#N/A</v>
          </cell>
          <cell r="AW31" t="e">
            <v>#N/A</v>
          </cell>
          <cell r="AY31" t="str">
            <v>No</v>
          </cell>
          <cell r="AZ31" t="str">
            <v>No</v>
          </cell>
          <cell r="BA31">
            <v>43914</v>
          </cell>
          <cell r="BC31">
            <v>0</v>
          </cell>
        </row>
        <row r="32">
          <cell r="C32" t="str">
            <v>US53947NAA28/US53947QAA58</v>
          </cell>
          <cell r="D32">
            <v>44088</v>
          </cell>
          <cell r="E32" t="str">
            <v>N/A</v>
          </cell>
          <cell r="F32">
            <v>44088</v>
          </cell>
          <cell r="G32" t="str">
            <v>No</v>
          </cell>
          <cell r="H32" t="str">
            <v>CLT2LTB012</v>
          </cell>
          <cell r="I32">
            <v>44088</v>
          </cell>
          <cell r="J32" t="str">
            <v>Lloyds Bank</v>
          </cell>
          <cell r="K32" t="str">
            <v>External</v>
          </cell>
          <cell r="L32">
            <v>0</v>
          </cell>
          <cell r="M32">
            <v>0</v>
          </cell>
          <cell r="N32">
            <v>0</v>
          </cell>
          <cell r="O32">
            <v>0</v>
          </cell>
          <cell r="Q32">
            <v>0</v>
          </cell>
          <cell r="R32">
            <v>0</v>
          </cell>
          <cell r="S32">
            <v>0</v>
          </cell>
          <cell r="U32">
            <v>0</v>
          </cell>
          <cell r="V32" t="str">
            <v>US53947NAA28/US53947QAA58External</v>
          </cell>
          <cell r="W32" t="str">
            <v>DNC</v>
          </cell>
          <cell r="X32">
            <v>0</v>
          </cell>
          <cell r="Y32">
            <v>0</v>
          </cell>
          <cell r="Z32">
            <v>0</v>
          </cell>
          <cell r="AA32" t="str">
            <v>DNC</v>
          </cell>
          <cell r="AB32">
            <v>0</v>
          </cell>
          <cell r="AC32">
            <v>0</v>
          </cell>
          <cell r="AD32">
            <v>0</v>
          </cell>
          <cell r="AF32" t="str">
            <v>GF2 T2</v>
          </cell>
          <cell r="AG32" t="str">
            <v>No</v>
          </cell>
          <cell r="AH32" t="str">
            <v>N/A</v>
          </cell>
          <cell r="AI32" t="str">
            <v>N/A</v>
          </cell>
          <cell r="AK32">
            <v>0</v>
          </cell>
          <cell r="AL32">
            <v>0</v>
          </cell>
          <cell r="AM32">
            <v>0</v>
          </cell>
          <cell r="AO32">
            <v>0</v>
          </cell>
          <cell r="AP32">
            <v>0</v>
          </cell>
          <cell r="AQ32">
            <v>0</v>
          </cell>
          <cell r="AR32">
            <v>0</v>
          </cell>
          <cell r="AT32" t="b">
            <v>1</v>
          </cell>
          <cell r="AU32" t="e">
            <v>#N/A</v>
          </cell>
          <cell r="AV32" t="e">
            <v>#N/A</v>
          </cell>
          <cell r="AW32" t="e">
            <v>#N/A</v>
          </cell>
          <cell r="AY32" t="str">
            <v>Yes</v>
          </cell>
          <cell r="AZ32" t="str">
            <v>No</v>
          </cell>
          <cell r="BA32">
            <v>44088</v>
          </cell>
          <cell r="BC32">
            <v>0</v>
          </cell>
        </row>
        <row r="33">
          <cell r="C33" t="str">
            <v>XS0513760214</v>
          </cell>
          <cell r="D33">
            <v>43983</v>
          </cell>
          <cell r="E33" t="str">
            <v>N/A</v>
          </cell>
          <cell r="F33">
            <v>43983</v>
          </cell>
          <cell r="G33" t="str">
            <v>No</v>
          </cell>
          <cell r="H33" t="str">
            <v>CLT2LTB015</v>
          </cell>
          <cell r="I33">
            <v>43983</v>
          </cell>
          <cell r="J33" t="str">
            <v>Lloyds Bank</v>
          </cell>
          <cell r="K33" t="str">
            <v>External</v>
          </cell>
          <cell r="L33">
            <v>0</v>
          </cell>
          <cell r="M33">
            <v>0</v>
          </cell>
          <cell r="N33">
            <v>0</v>
          </cell>
          <cell r="O33">
            <v>0</v>
          </cell>
          <cell r="Q33">
            <v>0</v>
          </cell>
          <cell r="R33">
            <v>0</v>
          </cell>
          <cell r="S33">
            <v>0</v>
          </cell>
          <cell r="U33">
            <v>0</v>
          </cell>
          <cell r="V33" t="str">
            <v>XS0513760214External</v>
          </cell>
          <cell r="W33" t="str">
            <v>DNC</v>
          </cell>
          <cell r="X33">
            <v>0</v>
          </cell>
          <cell r="Y33">
            <v>0</v>
          </cell>
          <cell r="Z33">
            <v>0</v>
          </cell>
          <cell r="AA33" t="str">
            <v>FC T2</v>
          </cell>
          <cell r="AB33">
            <v>0</v>
          </cell>
          <cell r="AC33">
            <v>0</v>
          </cell>
          <cell r="AD33">
            <v>0</v>
          </cell>
          <cell r="AF33" t="str">
            <v>DNC</v>
          </cell>
          <cell r="AG33" t="str">
            <v>No</v>
          </cell>
          <cell r="AH33" t="str">
            <v>N/A</v>
          </cell>
          <cell r="AI33" t="str">
            <v>N/A</v>
          </cell>
          <cell r="AK33">
            <v>0</v>
          </cell>
          <cell r="AL33">
            <v>0</v>
          </cell>
          <cell r="AM33">
            <v>0</v>
          </cell>
          <cell r="AO33">
            <v>0</v>
          </cell>
          <cell r="AP33">
            <v>0</v>
          </cell>
          <cell r="AQ33">
            <v>0</v>
          </cell>
          <cell r="AR33">
            <v>0</v>
          </cell>
          <cell r="AT33" t="b">
            <v>1</v>
          </cell>
          <cell r="AU33" t="e">
            <v>#N/A</v>
          </cell>
          <cell r="AV33" t="e">
            <v>#N/A</v>
          </cell>
          <cell r="AW33" t="e">
            <v>#N/A</v>
          </cell>
          <cell r="AY33" t="str">
            <v>No</v>
          </cell>
          <cell r="AZ33" t="str">
            <v>No</v>
          </cell>
          <cell r="BA33">
            <v>43983</v>
          </cell>
          <cell r="BC33">
            <v>0</v>
          </cell>
        </row>
        <row r="34">
          <cell r="C34" t="str">
            <v>XS0503834821</v>
          </cell>
          <cell r="D34">
            <v>45769</v>
          </cell>
          <cell r="E34" t="str">
            <v>N/A</v>
          </cell>
          <cell r="F34">
            <v>45769</v>
          </cell>
          <cell r="G34" t="str">
            <v>No</v>
          </cell>
          <cell r="H34" t="str">
            <v>CLT2LTB005</v>
          </cell>
          <cell r="I34">
            <v>45769</v>
          </cell>
          <cell r="J34" t="str">
            <v>Lloyds Bank</v>
          </cell>
          <cell r="K34" t="str">
            <v>External</v>
          </cell>
          <cell r="L34">
            <v>750000000</v>
          </cell>
          <cell r="M34">
            <v>859338081.97000003</v>
          </cell>
          <cell r="N34">
            <v>25297788.460000001</v>
          </cell>
          <cell r="O34">
            <v>834040293.50999999</v>
          </cell>
          <cell r="Q34">
            <v>834040293.50999999</v>
          </cell>
          <cell r="R34">
            <v>156668028.84662104</v>
          </cell>
          <cell r="S34">
            <v>677372264.66337895</v>
          </cell>
          <cell r="U34">
            <v>677372264.66337895</v>
          </cell>
          <cell r="V34" t="str">
            <v>XS0503834821External</v>
          </cell>
          <cell r="W34" t="str">
            <v>DNC</v>
          </cell>
          <cell r="X34">
            <v>0</v>
          </cell>
          <cell r="Y34">
            <v>0</v>
          </cell>
          <cell r="Z34">
            <v>0</v>
          </cell>
          <cell r="AA34" t="str">
            <v>FC T2</v>
          </cell>
          <cell r="AB34">
            <v>0</v>
          </cell>
          <cell r="AC34">
            <v>677372264.66337895</v>
          </cell>
          <cell r="AD34">
            <v>677372264.66337895</v>
          </cell>
          <cell r="AF34" t="str">
            <v>DNC</v>
          </cell>
          <cell r="AG34" t="str">
            <v>No</v>
          </cell>
          <cell r="AH34" t="str">
            <v>N/A</v>
          </cell>
          <cell r="AI34" t="str">
            <v>N/A</v>
          </cell>
          <cell r="AK34">
            <v>0</v>
          </cell>
          <cell r="AL34">
            <v>0</v>
          </cell>
          <cell r="AM34">
            <v>0</v>
          </cell>
          <cell r="AO34">
            <v>0</v>
          </cell>
          <cell r="AP34">
            <v>0</v>
          </cell>
          <cell r="AQ34">
            <v>0</v>
          </cell>
          <cell r="AR34">
            <v>0</v>
          </cell>
          <cell r="AT34" t="b">
            <v>1</v>
          </cell>
          <cell r="AU34" t="e">
            <v>#N/A</v>
          </cell>
          <cell r="AV34" t="e">
            <v>#N/A</v>
          </cell>
          <cell r="AW34" t="e">
            <v>#N/A</v>
          </cell>
          <cell r="AY34" t="str">
            <v>No</v>
          </cell>
          <cell r="AZ34" t="str">
            <v>No</v>
          </cell>
          <cell r="BA34">
            <v>45769</v>
          </cell>
          <cell r="BC34">
            <v>677372264.66337895</v>
          </cell>
        </row>
        <row r="35">
          <cell r="C35" t="str">
            <v>XS0043098127</v>
          </cell>
          <cell r="D35">
            <v>45022</v>
          </cell>
          <cell r="E35" t="str">
            <v>N/A</v>
          </cell>
          <cell r="F35">
            <v>45022</v>
          </cell>
          <cell r="G35" t="str">
            <v>No</v>
          </cell>
          <cell r="H35" t="str">
            <v>CLT2LTB016</v>
          </cell>
          <cell r="I35">
            <v>45022</v>
          </cell>
          <cell r="J35" t="str">
            <v>Lloyds Bank</v>
          </cell>
          <cell r="K35" t="str">
            <v>External</v>
          </cell>
          <cell r="L35">
            <v>92465000</v>
          </cell>
          <cell r="M35">
            <v>108387382.75</v>
          </cell>
          <cell r="N35">
            <v>8776148.5199999996</v>
          </cell>
          <cell r="O35">
            <v>99611234.230000004</v>
          </cell>
          <cell r="Q35">
            <v>99611234.230000004</v>
          </cell>
          <cell r="R35">
            <v>59461251.539266154</v>
          </cell>
          <cell r="S35">
            <v>40149982.69073385</v>
          </cell>
          <cell r="U35">
            <v>40149982.69073385</v>
          </cell>
          <cell r="V35" t="str">
            <v>XS0043098127External</v>
          </cell>
          <cell r="W35" t="str">
            <v>DNC</v>
          </cell>
          <cell r="X35">
            <v>0</v>
          </cell>
          <cell r="Y35">
            <v>0</v>
          </cell>
          <cell r="Z35">
            <v>0</v>
          </cell>
          <cell r="AA35" t="str">
            <v>DNC</v>
          </cell>
          <cell r="AB35">
            <v>0</v>
          </cell>
          <cell r="AC35">
            <v>0</v>
          </cell>
          <cell r="AD35">
            <v>40149982.69073385</v>
          </cell>
          <cell r="AF35" t="str">
            <v>GF2 T2</v>
          </cell>
          <cell r="AG35" t="str">
            <v>No</v>
          </cell>
          <cell r="AH35" t="str">
            <v>N/A</v>
          </cell>
          <cell r="AI35" t="str">
            <v>N/A</v>
          </cell>
          <cell r="AK35">
            <v>0</v>
          </cell>
          <cell r="AL35">
            <v>0</v>
          </cell>
          <cell r="AM35">
            <v>0</v>
          </cell>
          <cell r="AO35">
            <v>0</v>
          </cell>
          <cell r="AP35">
            <v>0</v>
          </cell>
          <cell r="AQ35">
            <v>0</v>
          </cell>
          <cell r="AR35">
            <v>0</v>
          </cell>
          <cell r="AT35" t="b">
            <v>1</v>
          </cell>
          <cell r="AU35" t="e">
            <v>#N/A</v>
          </cell>
          <cell r="AV35" t="e">
            <v>#N/A</v>
          </cell>
          <cell r="AW35" t="e">
            <v>#N/A</v>
          </cell>
          <cell r="AY35" t="str">
            <v>No</v>
          </cell>
          <cell r="AZ35" t="str">
            <v>No</v>
          </cell>
          <cell r="BA35">
            <v>45022</v>
          </cell>
          <cell r="BC35">
            <v>40149982.69073385</v>
          </cell>
        </row>
        <row r="36">
          <cell r="C36" t="str">
            <v>XS0717735822</v>
          </cell>
          <cell r="D36">
            <v>44546</v>
          </cell>
          <cell r="E36">
            <v>42720</v>
          </cell>
          <cell r="F36">
            <v>42720</v>
          </cell>
          <cell r="G36" t="str">
            <v>No</v>
          </cell>
          <cell r="H36" t="str">
            <v>CLT2LTB103</v>
          </cell>
          <cell r="I36">
            <v>44546</v>
          </cell>
          <cell r="J36" t="str">
            <v>Lloyds Bank</v>
          </cell>
          <cell r="K36" t="str">
            <v>External</v>
          </cell>
          <cell r="L36">
            <v>0</v>
          </cell>
          <cell r="M36">
            <v>0</v>
          </cell>
          <cell r="N36">
            <v>0</v>
          </cell>
          <cell r="O36">
            <v>0</v>
          </cell>
          <cell r="Q36">
            <v>0</v>
          </cell>
          <cell r="R36">
            <v>0</v>
          </cell>
          <cell r="S36">
            <v>0</v>
          </cell>
          <cell r="U36">
            <v>0</v>
          </cell>
          <cell r="V36" t="str">
            <v>XS0717735822External</v>
          </cell>
          <cell r="W36" t="str">
            <v>DNC</v>
          </cell>
          <cell r="X36">
            <v>0</v>
          </cell>
          <cell r="Y36">
            <v>0</v>
          </cell>
          <cell r="Z36">
            <v>0</v>
          </cell>
          <cell r="AA36" t="str">
            <v>DNC</v>
          </cell>
          <cell r="AB36">
            <v>0</v>
          </cell>
          <cell r="AC36">
            <v>0</v>
          </cell>
          <cell r="AD36">
            <v>0</v>
          </cell>
          <cell r="AF36" t="str">
            <v>DNC</v>
          </cell>
          <cell r="AG36" t="str">
            <v>No</v>
          </cell>
          <cell r="AH36" t="str">
            <v>N/A</v>
          </cell>
          <cell r="AI36" t="str">
            <v>N/A</v>
          </cell>
          <cell r="AK36">
            <v>0</v>
          </cell>
          <cell r="AL36">
            <v>0</v>
          </cell>
          <cell r="AM36">
            <v>0</v>
          </cell>
          <cell r="AO36">
            <v>0</v>
          </cell>
          <cell r="AP36">
            <v>0</v>
          </cell>
          <cell r="AQ36">
            <v>0</v>
          </cell>
          <cell r="AR36">
            <v>0</v>
          </cell>
          <cell r="AT36" t="b">
            <v>1</v>
          </cell>
          <cell r="AU36" t="e">
            <v>#N/A</v>
          </cell>
          <cell r="AV36" t="e">
            <v>#N/A</v>
          </cell>
          <cell r="AW36" t="e">
            <v>#N/A</v>
          </cell>
          <cell r="AY36" t="str">
            <v>No</v>
          </cell>
          <cell r="AZ36" t="str">
            <v>No</v>
          </cell>
          <cell r="BA36">
            <v>44546</v>
          </cell>
          <cell r="BC36">
            <v>0</v>
          </cell>
        </row>
        <row r="37">
          <cell r="C37" t="str">
            <v>AU3CB0187201</v>
          </cell>
          <cell r="D37">
            <v>44549</v>
          </cell>
          <cell r="E37">
            <v>42723</v>
          </cell>
          <cell r="F37">
            <v>42723</v>
          </cell>
          <cell r="G37" t="str">
            <v>No</v>
          </cell>
          <cell r="H37" t="str">
            <v>CLT2LTB105</v>
          </cell>
          <cell r="I37">
            <v>44549</v>
          </cell>
          <cell r="J37" t="str">
            <v>Lloyds Bank</v>
          </cell>
          <cell r="K37" t="str">
            <v>External</v>
          </cell>
          <cell r="L37">
            <v>0</v>
          </cell>
          <cell r="M37">
            <v>0</v>
          </cell>
          <cell r="N37">
            <v>0</v>
          </cell>
          <cell r="O37">
            <v>0</v>
          </cell>
          <cell r="Q37">
            <v>0</v>
          </cell>
          <cell r="R37">
            <v>0</v>
          </cell>
          <cell r="S37">
            <v>0</v>
          </cell>
          <cell r="U37">
            <v>0</v>
          </cell>
          <cell r="V37" t="str">
            <v>AU3CB0187201External</v>
          </cell>
          <cell r="W37" t="str">
            <v>DNC</v>
          </cell>
          <cell r="X37">
            <v>0</v>
          </cell>
          <cell r="Y37">
            <v>0</v>
          </cell>
          <cell r="Z37">
            <v>0</v>
          </cell>
          <cell r="AA37" t="str">
            <v>DNC</v>
          </cell>
          <cell r="AB37">
            <v>0</v>
          </cell>
          <cell r="AC37">
            <v>0</v>
          </cell>
          <cell r="AD37">
            <v>0</v>
          </cell>
          <cell r="AF37" t="str">
            <v>DNC</v>
          </cell>
          <cell r="AG37" t="str">
            <v>No</v>
          </cell>
          <cell r="AH37" t="str">
            <v>N/A</v>
          </cell>
          <cell r="AI37" t="str">
            <v>N/A</v>
          </cell>
          <cell r="AK37">
            <v>0</v>
          </cell>
          <cell r="AL37">
            <v>0</v>
          </cell>
          <cell r="AM37">
            <v>0</v>
          </cell>
          <cell r="AO37">
            <v>0</v>
          </cell>
          <cell r="AP37">
            <v>0</v>
          </cell>
          <cell r="AQ37">
            <v>0</v>
          </cell>
          <cell r="AR37">
            <v>0</v>
          </cell>
          <cell r="AT37" t="b">
            <v>1</v>
          </cell>
          <cell r="AU37" t="e">
            <v>#N/A</v>
          </cell>
          <cell r="AV37" t="e">
            <v>#N/A</v>
          </cell>
          <cell r="AW37" t="e">
            <v>#N/A</v>
          </cell>
          <cell r="AY37" t="str">
            <v>No</v>
          </cell>
          <cell r="AZ37" t="str">
            <v>No</v>
          </cell>
          <cell r="BA37">
            <v>44549</v>
          </cell>
          <cell r="BC37">
            <v>0</v>
          </cell>
        </row>
        <row r="38">
          <cell r="C38" t="str">
            <v>XS0041971275</v>
          </cell>
          <cell r="D38">
            <v>43147</v>
          </cell>
          <cell r="E38" t="str">
            <v>N/A</v>
          </cell>
          <cell r="F38">
            <v>43147</v>
          </cell>
          <cell r="G38" t="str">
            <v>No</v>
          </cell>
          <cell r="H38" t="str">
            <v>CLT2BOS061</v>
          </cell>
          <cell r="I38">
            <v>43147</v>
          </cell>
          <cell r="J38" t="str">
            <v>BOS</v>
          </cell>
          <cell r="K38" t="str">
            <v>External</v>
          </cell>
          <cell r="L38">
            <v>0</v>
          </cell>
          <cell r="M38">
            <v>0</v>
          </cell>
          <cell r="N38">
            <v>0</v>
          </cell>
          <cell r="O38">
            <v>0</v>
          </cell>
          <cell r="Q38">
            <v>0</v>
          </cell>
          <cell r="R38">
            <v>0</v>
          </cell>
          <cell r="S38">
            <v>0</v>
          </cell>
          <cell r="U38">
            <v>0</v>
          </cell>
          <cell r="V38" t="str">
            <v>XS0041971275External</v>
          </cell>
          <cell r="W38" t="str">
            <v>DNC</v>
          </cell>
          <cell r="X38">
            <v>0</v>
          </cell>
          <cell r="Y38">
            <v>0</v>
          </cell>
          <cell r="Z38">
            <v>0</v>
          </cell>
          <cell r="AA38" t="str">
            <v>FC T2</v>
          </cell>
          <cell r="AB38">
            <v>0</v>
          </cell>
          <cell r="AC38">
            <v>0</v>
          </cell>
          <cell r="AD38">
            <v>0</v>
          </cell>
          <cell r="AF38" t="str">
            <v>DNC</v>
          </cell>
          <cell r="AG38" t="str">
            <v>No</v>
          </cell>
          <cell r="AH38" t="str">
            <v>N/A</v>
          </cell>
          <cell r="AI38" t="str">
            <v>N/A</v>
          </cell>
          <cell r="AK38">
            <v>0</v>
          </cell>
          <cell r="AL38">
            <v>0</v>
          </cell>
          <cell r="AM38">
            <v>0</v>
          </cell>
          <cell r="AO38">
            <v>0</v>
          </cell>
          <cell r="AP38">
            <v>0</v>
          </cell>
          <cell r="AQ38">
            <v>0</v>
          </cell>
          <cell r="AR38">
            <v>0</v>
          </cell>
          <cell r="AT38" t="b">
            <v>1</v>
          </cell>
          <cell r="AU38" t="e">
            <v>#N/A</v>
          </cell>
          <cell r="AV38" t="e">
            <v>#N/A</v>
          </cell>
          <cell r="AW38" t="e">
            <v>#N/A</v>
          </cell>
          <cell r="AY38" t="str">
            <v>No</v>
          </cell>
          <cell r="AZ38" t="str">
            <v>No</v>
          </cell>
          <cell r="BA38">
            <v>43147</v>
          </cell>
          <cell r="BC38">
            <v>0</v>
          </cell>
        </row>
        <row r="39">
          <cell r="C39" t="str">
            <v>XS0066120915</v>
          </cell>
          <cell r="D39">
            <v>44331</v>
          </cell>
          <cell r="E39" t="str">
            <v>N/A</v>
          </cell>
          <cell r="F39">
            <v>44331</v>
          </cell>
          <cell r="G39" t="str">
            <v>No</v>
          </cell>
          <cell r="H39" t="str">
            <v>CLT2BOS059</v>
          </cell>
          <cell r="I39">
            <v>44331</v>
          </cell>
          <cell r="J39" t="str">
            <v>BOS</v>
          </cell>
          <cell r="K39" t="str">
            <v>External</v>
          </cell>
          <cell r="L39">
            <v>183310000</v>
          </cell>
          <cell r="M39">
            <v>199744569.13</v>
          </cell>
          <cell r="N39">
            <v>15084885.41</v>
          </cell>
          <cell r="O39">
            <v>184659683.72</v>
          </cell>
          <cell r="Q39">
            <v>184659683.72</v>
          </cell>
          <cell r="R39">
            <v>180108924.81123766</v>
          </cell>
          <cell r="S39">
            <v>4550758.9087623218</v>
          </cell>
          <cell r="U39">
            <v>4550758.9087623218</v>
          </cell>
          <cell r="V39" t="str">
            <v>XS0066120915External</v>
          </cell>
          <cell r="W39" t="str">
            <v>DNC</v>
          </cell>
          <cell r="X39">
            <v>0</v>
          </cell>
          <cell r="Y39">
            <v>0</v>
          </cell>
          <cell r="Z39">
            <v>0</v>
          </cell>
          <cell r="AA39" t="str">
            <v>FC T2</v>
          </cell>
          <cell r="AB39">
            <v>0</v>
          </cell>
          <cell r="AC39">
            <v>4550758.9087623218</v>
          </cell>
          <cell r="AD39">
            <v>4550758.9087623218</v>
          </cell>
          <cell r="AF39" t="str">
            <v>DNC</v>
          </cell>
          <cell r="AG39" t="str">
            <v>No</v>
          </cell>
          <cell r="AH39" t="str">
            <v>N/A</v>
          </cell>
          <cell r="AI39" t="str">
            <v>N/A</v>
          </cell>
          <cell r="AK39">
            <v>0</v>
          </cell>
          <cell r="AL39">
            <v>0</v>
          </cell>
          <cell r="AM39">
            <v>0</v>
          </cell>
          <cell r="AO39">
            <v>0</v>
          </cell>
          <cell r="AP39">
            <v>0</v>
          </cell>
          <cell r="AQ39">
            <v>0</v>
          </cell>
          <cell r="AR39">
            <v>0</v>
          </cell>
          <cell r="AT39" t="b">
            <v>1</v>
          </cell>
          <cell r="AU39" t="e">
            <v>#N/A</v>
          </cell>
          <cell r="AV39" t="e">
            <v>#N/A</v>
          </cell>
          <cell r="AW39" t="e">
            <v>#N/A</v>
          </cell>
          <cell r="AY39" t="str">
            <v>No</v>
          </cell>
          <cell r="AZ39" t="str">
            <v>No</v>
          </cell>
          <cell r="BA39">
            <v>44331</v>
          </cell>
          <cell r="BC39">
            <v>0</v>
          </cell>
        </row>
        <row r="40">
          <cell r="C40" t="str">
            <v>XS2138286229</v>
          </cell>
          <cell r="D40">
            <v>47560</v>
          </cell>
          <cell r="E40">
            <v>45734</v>
          </cell>
          <cell r="F40">
            <v>45734</v>
          </cell>
          <cell r="G40" t="str">
            <v>No</v>
          </cell>
          <cell r="H40" t="str">
            <v>CT2LBG0002</v>
          </cell>
          <cell r="I40">
            <v>47560</v>
          </cell>
          <cell r="J40" t="str">
            <v>LBG</v>
          </cell>
          <cell r="K40" t="str">
            <v>External</v>
          </cell>
          <cell r="L40">
            <v>309087999.99461997</v>
          </cell>
          <cell r="M40">
            <v>252133808.93999997</v>
          </cell>
          <cell r="N40">
            <v>454424.5</v>
          </cell>
          <cell r="O40">
            <v>251679384.43999997</v>
          </cell>
          <cell r="Q40">
            <v>251679384.43999997</v>
          </cell>
          <cell r="R40">
            <v>0</v>
          </cell>
          <cell r="S40">
            <v>251679384.43999997</v>
          </cell>
          <cell r="U40">
            <v>251679384.43999997</v>
          </cell>
          <cell r="V40" t="str">
            <v>XS2138286229External</v>
          </cell>
          <cell r="W40" t="str">
            <v>DNC</v>
          </cell>
          <cell r="X40">
            <v>0</v>
          </cell>
          <cell r="Y40">
            <v>0</v>
          </cell>
          <cell r="Z40">
            <v>0</v>
          </cell>
          <cell r="AA40" t="str">
            <v>FC T2</v>
          </cell>
          <cell r="AB40">
            <v>0</v>
          </cell>
          <cell r="AC40">
            <v>251679384.43999997</v>
          </cell>
          <cell r="AD40">
            <v>251679384.43999997</v>
          </cell>
          <cell r="AF40" t="str">
            <v>DNC</v>
          </cell>
          <cell r="AG40" t="str">
            <v>No</v>
          </cell>
          <cell r="AH40" t="str">
            <v>N/A</v>
          </cell>
          <cell r="AI40" t="str">
            <v>N/A</v>
          </cell>
          <cell r="AK40">
            <v>0</v>
          </cell>
          <cell r="AL40">
            <v>0</v>
          </cell>
          <cell r="AM40">
            <v>0</v>
          </cell>
          <cell r="AO40">
            <v>0</v>
          </cell>
          <cell r="AP40">
            <v>0</v>
          </cell>
          <cell r="AQ40">
            <v>0</v>
          </cell>
          <cell r="AR40">
            <v>0</v>
          </cell>
          <cell r="AT40" t="e">
            <v>#N/A</v>
          </cell>
          <cell r="AU40" t="e">
            <v>#N/A</v>
          </cell>
          <cell r="AV40" t="e">
            <v>#N/A</v>
          </cell>
          <cell r="AW40" t="e">
            <v>#N/A</v>
          </cell>
          <cell r="AY40" t="str">
            <v>No</v>
          </cell>
          <cell r="AZ40" t="str">
            <v>No</v>
          </cell>
          <cell r="BA40">
            <v>47560</v>
          </cell>
          <cell r="BC40">
            <v>251679384.43999997</v>
          </cell>
        </row>
        <row r="41">
          <cell r="C41" t="str">
            <v>XS2265524640</v>
          </cell>
          <cell r="D41">
            <v>49646</v>
          </cell>
          <cell r="E41">
            <v>47820</v>
          </cell>
          <cell r="F41">
            <v>47820</v>
          </cell>
          <cell r="G41" t="str">
            <v>No</v>
          </cell>
          <cell r="H41" t="str">
            <v>CT2LBG0003</v>
          </cell>
          <cell r="I41">
            <v>49646</v>
          </cell>
          <cell r="J41" t="str">
            <v>LBG</v>
          </cell>
          <cell r="K41" t="str">
            <v>External</v>
          </cell>
          <cell r="L41">
            <v>1308572000</v>
          </cell>
          <cell r="M41">
            <v>685224755.94999993</v>
          </cell>
          <cell r="N41">
            <v>11580610.550000001</v>
          </cell>
          <cell r="O41">
            <v>673644145.39999998</v>
          </cell>
          <cell r="Q41">
            <v>673644145.39999998</v>
          </cell>
          <cell r="R41">
            <v>0</v>
          </cell>
          <cell r="S41">
            <v>673644145.39999998</v>
          </cell>
          <cell r="U41">
            <v>673644145.39999998</v>
          </cell>
          <cell r="V41" t="str">
            <v>XS2265524640External</v>
          </cell>
          <cell r="W41" t="str">
            <v>DNC</v>
          </cell>
          <cell r="X41">
            <v>0</v>
          </cell>
          <cell r="Y41">
            <v>0</v>
          </cell>
          <cell r="Z41">
            <v>0</v>
          </cell>
          <cell r="AA41" t="str">
            <v>FC T2</v>
          </cell>
          <cell r="AB41">
            <v>0</v>
          </cell>
          <cell r="AC41">
            <v>673644145.39999998</v>
          </cell>
          <cell r="AD41">
            <v>673644145.39999998</v>
          </cell>
          <cell r="AF41" t="str">
            <v>DNC</v>
          </cell>
          <cell r="AG41" t="str">
            <v>No</v>
          </cell>
          <cell r="AH41" t="str">
            <v>N/A</v>
          </cell>
          <cell r="AI41" t="str">
            <v>N/A</v>
          </cell>
          <cell r="AK41">
            <v>0</v>
          </cell>
          <cell r="AL41">
            <v>0</v>
          </cell>
          <cell r="AM41">
            <v>0</v>
          </cell>
          <cell r="AO41">
            <v>0</v>
          </cell>
          <cell r="AP41">
            <v>0</v>
          </cell>
          <cell r="AQ41">
            <v>0</v>
          </cell>
          <cell r="AR41">
            <v>0</v>
          </cell>
          <cell r="AT41" t="e">
            <v>#N/A</v>
          </cell>
          <cell r="AU41" t="e">
            <v>#N/A</v>
          </cell>
          <cell r="AV41" t="e">
            <v>#N/A</v>
          </cell>
          <cell r="AW41" t="e">
            <v>#N/A</v>
          </cell>
          <cell r="AY41" t="str">
            <v>No</v>
          </cell>
          <cell r="AZ41" t="str">
            <v>Yes</v>
          </cell>
          <cell r="BA41">
            <v>49646</v>
          </cell>
          <cell r="BC41">
            <v>673644145.39999998</v>
          </cell>
        </row>
        <row r="42">
          <cell r="M42">
            <v>8512631815.3199997</v>
          </cell>
          <cell r="N42">
            <v>141938738.12</v>
          </cell>
          <cell r="O42">
            <v>8370693077.1999989</v>
          </cell>
          <cell r="Q42">
            <v>8370693077.1999989</v>
          </cell>
          <cell r="R42">
            <v>901797169.44685638</v>
          </cell>
          <cell r="S42">
            <v>7468895907.7531424</v>
          </cell>
        </row>
        <row r="43">
          <cell r="C43" t="str">
            <v>LBGBABYPREF</v>
          </cell>
          <cell r="D43" t="str">
            <v>Perpetual</v>
          </cell>
          <cell r="E43" t="str">
            <v>N/A</v>
          </cell>
          <cell r="F43" t="str">
            <v>Perpetual</v>
          </cell>
          <cell r="G43" t="str">
            <v>(blank)</v>
          </cell>
          <cell r="H43" t="str">
            <v>CNT1LBG060</v>
          </cell>
          <cell r="I43" t="str">
            <v>Perpetual</v>
          </cell>
          <cell r="J43" t="str">
            <v>LBG</v>
          </cell>
          <cell r="K43" t="str">
            <v>External</v>
          </cell>
          <cell r="L43">
            <v>100</v>
          </cell>
          <cell r="M43">
            <v>100</v>
          </cell>
          <cell r="N43">
            <v>0</v>
          </cell>
          <cell r="O43">
            <v>100</v>
          </cell>
          <cell r="Q43">
            <v>100</v>
          </cell>
          <cell r="R43">
            <v>0</v>
          </cell>
          <cell r="S43">
            <v>100</v>
          </cell>
          <cell r="U43">
            <v>100</v>
          </cell>
          <cell r="V43" t="str">
            <v>LBGBABYPREFExternal</v>
          </cell>
          <cell r="W43" t="str">
            <v>DNC</v>
          </cell>
          <cell r="X43">
            <v>0</v>
          </cell>
          <cell r="Y43">
            <v>0</v>
          </cell>
          <cell r="Z43">
            <v>0</v>
          </cell>
          <cell r="AA43" t="str">
            <v>DNC</v>
          </cell>
          <cell r="AB43">
            <v>0</v>
          </cell>
          <cell r="AC43">
            <v>0</v>
          </cell>
          <cell r="AD43">
            <v>0</v>
          </cell>
          <cell r="AF43" t="str">
            <v>GF2 T2</v>
          </cell>
          <cell r="AG43" t="str">
            <v>(blank)</v>
          </cell>
          <cell r="AH43" t="str">
            <v>Yes</v>
          </cell>
          <cell r="AI43" t="str">
            <v>No</v>
          </cell>
          <cell r="AK43">
            <v>0</v>
          </cell>
          <cell r="AL43">
            <v>0</v>
          </cell>
          <cell r="AM43">
            <v>0</v>
          </cell>
          <cell r="AO43">
            <v>0</v>
          </cell>
          <cell r="AP43">
            <v>0</v>
          </cell>
          <cell r="AQ43">
            <v>0</v>
          </cell>
          <cell r="AR43">
            <v>0</v>
          </cell>
          <cell r="AY43" t="str">
            <v>No</v>
          </cell>
          <cell r="AZ43" t="str">
            <v>Yes</v>
          </cell>
          <cell r="BA43">
            <v>401768</v>
          </cell>
          <cell r="BC43">
            <v>100</v>
          </cell>
        </row>
        <row r="44">
          <cell r="C44" t="str">
            <v>US539439AB54/US539439AA71</v>
          </cell>
          <cell r="D44" t="str">
            <v>Perpetual</v>
          </cell>
          <cell r="E44">
            <v>42688</v>
          </cell>
          <cell r="F44">
            <v>42688</v>
          </cell>
          <cell r="G44" t="str">
            <v>No</v>
          </cell>
          <cell r="H44" t="str">
            <v>CNT1LBG039</v>
          </cell>
          <cell r="I44" t="str">
            <v>Perpetual</v>
          </cell>
          <cell r="J44" t="str">
            <v>LBG</v>
          </cell>
          <cell r="K44" t="str">
            <v>External</v>
          </cell>
          <cell r="L44">
            <v>0</v>
          </cell>
          <cell r="M44">
            <v>0</v>
          </cell>
          <cell r="N44">
            <v>0</v>
          </cell>
          <cell r="O44">
            <v>0</v>
          </cell>
          <cell r="Q44">
            <v>0</v>
          </cell>
          <cell r="R44">
            <v>0</v>
          </cell>
          <cell r="S44">
            <v>0</v>
          </cell>
          <cell r="U44">
            <v>0</v>
          </cell>
          <cell r="V44" t="str">
            <v>US539439AB54/US539439AA71External</v>
          </cell>
          <cell r="W44" t="str">
            <v>DNC</v>
          </cell>
          <cell r="X44">
            <v>0</v>
          </cell>
          <cell r="Y44">
            <v>0</v>
          </cell>
          <cell r="Z44">
            <v>0</v>
          </cell>
          <cell r="AA44" t="str">
            <v>DNC</v>
          </cell>
          <cell r="AB44">
            <v>0</v>
          </cell>
          <cell r="AC44">
            <v>0</v>
          </cell>
          <cell r="AD44">
            <v>0</v>
          </cell>
          <cell r="AF44" t="str">
            <v>GF2 T2</v>
          </cell>
          <cell r="AG44" t="str">
            <v>No</v>
          </cell>
          <cell r="AH44" t="str">
            <v>N/A</v>
          </cell>
          <cell r="AI44" t="str">
            <v>N/A</v>
          </cell>
          <cell r="AK44">
            <v>0</v>
          </cell>
          <cell r="AL44">
            <v>0</v>
          </cell>
          <cell r="AM44">
            <v>0</v>
          </cell>
          <cell r="AO44">
            <v>0</v>
          </cell>
          <cell r="AP44">
            <v>0</v>
          </cell>
          <cell r="AQ44">
            <v>0</v>
          </cell>
          <cell r="AR44">
            <v>0</v>
          </cell>
          <cell r="AY44" t="str">
            <v>No</v>
          </cell>
          <cell r="AZ44" t="str">
            <v>Yes</v>
          </cell>
          <cell r="BA44">
            <v>401768</v>
          </cell>
          <cell r="BC44">
            <v>0</v>
          </cell>
        </row>
        <row r="45">
          <cell r="C45" t="str">
            <v>XS0408826427</v>
          </cell>
          <cell r="D45" t="str">
            <v>Perpetual</v>
          </cell>
          <cell r="E45">
            <v>43633</v>
          </cell>
          <cell r="F45">
            <v>43633</v>
          </cell>
          <cell r="G45" t="str">
            <v>No</v>
          </cell>
          <cell r="H45" t="str">
            <v>CNT1LBG043</v>
          </cell>
          <cell r="I45" t="str">
            <v>Perpetual</v>
          </cell>
          <cell r="J45" t="str">
            <v>LBG</v>
          </cell>
          <cell r="K45" t="str">
            <v>External</v>
          </cell>
          <cell r="L45">
            <v>0</v>
          </cell>
          <cell r="M45">
            <v>0</v>
          </cell>
          <cell r="N45">
            <v>0</v>
          </cell>
          <cell r="O45">
            <v>0</v>
          </cell>
          <cell r="Q45">
            <v>0</v>
          </cell>
          <cell r="R45">
            <v>0</v>
          </cell>
          <cell r="S45">
            <v>0</v>
          </cell>
          <cell r="U45">
            <v>0</v>
          </cell>
          <cell r="V45" t="str">
            <v>XS0408826427External</v>
          </cell>
          <cell r="W45" t="str">
            <v>DNC</v>
          </cell>
          <cell r="X45">
            <v>0</v>
          </cell>
          <cell r="Y45">
            <v>0</v>
          </cell>
          <cell r="Z45">
            <v>0</v>
          </cell>
          <cell r="AA45" t="str">
            <v>DNC</v>
          </cell>
          <cell r="AB45">
            <v>0</v>
          </cell>
          <cell r="AC45">
            <v>0</v>
          </cell>
          <cell r="AD45">
            <v>0</v>
          </cell>
          <cell r="AF45" t="str">
            <v>GF2 T2</v>
          </cell>
          <cell r="AG45" t="str">
            <v>No</v>
          </cell>
          <cell r="AH45" t="str">
            <v>N/A</v>
          </cell>
          <cell r="AI45" t="str">
            <v>N/A</v>
          </cell>
          <cell r="AK45">
            <v>0</v>
          </cell>
          <cell r="AL45">
            <v>0</v>
          </cell>
          <cell r="AM45">
            <v>0</v>
          </cell>
          <cell r="AO45">
            <v>0</v>
          </cell>
          <cell r="AP45">
            <v>0</v>
          </cell>
          <cell r="AQ45">
            <v>0</v>
          </cell>
          <cell r="AR45">
            <v>0</v>
          </cell>
          <cell r="AY45" t="str">
            <v>No</v>
          </cell>
          <cell r="AZ45" t="str">
            <v>Yes</v>
          </cell>
          <cell r="BA45">
            <v>401768</v>
          </cell>
          <cell r="BC45">
            <v>0</v>
          </cell>
        </row>
        <row r="46">
          <cell r="C46" t="str">
            <v>GB00B3KS9W93</v>
          </cell>
          <cell r="D46" t="str">
            <v>Perpetual</v>
          </cell>
          <cell r="E46" t="str">
            <v>N/A</v>
          </cell>
          <cell r="F46" t="str">
            <v>Perpetual</v>
          </cell>
          <cell r="G46" t="str">
            <v>No</v>
          </cell>
          <cell r="H46" t="str">
            <v>CNT1LBG028</v>
          </cell>
          <cell r="I46" t="str">
            <v>Perpetual</v>
          </cell>
          <cell r="J46" t="str">
            <v>LBG</v>
          </cell>
          <cell r="K46" t="str">
            <v>External</v>
          </cell>
          <cell r="L46">
            <v>299987729</v>
          </cell>
          <cell r="M46">
            <v>423804730.55000001</v>
          </cell>
          <cell r="N46">
            <v>16376379.300000001</v>
          </cell>
          <cell r="O46">
            <v>407428351.25</v>
          </cell>
          <cell r="Q46">
            <v>407428351.25</v>
          </cell>
          <cell r="R46">
            <v>0</v>
          </cell>
          <cell r="S46">
            <v>407428351.25</v>
          </cell>
          <cell r="U46">
            <v>407428351.25</v>
          </cell>
          <cell r="V46" t="str">
            <v>GB00B3KS9W93External</v>
          </cell>
          <cell r="W46" t="str">
            <v>GF AT1</v>
          </cell>
          <cell r="X46">
            <v>407428351.25</v>
          </cell>
          <cell r="Y46">
            <v>0</v>
          </cell>
          <cell r="Z46">
            <v>88249692.700610027</v>
          </cell>
          <cell r="AA46" t="str">
            <v>DNC</v>
          </cell>
          <cell r="AB46">
            <v>0</v>
          </cell>
          <cell r="AC46">
            <v>0</v>
          </cell>
          <cell r="AD46">
            <v>319178658.54938996</v>
          </cell>
          <cell r="AF46" t="str">
            <v>GF2 T2</v>
          </cell>
          <cell r="AG46" t="str">
            <v>No</v>
          </cell>
          <cell r="AH46" t="str">
            <v>N/A</v>
          </cell>
          <cell r="AI46" t="str">
            <v>N/A</v>
          </cell>
          <cell r="AK46">
            <v>407428351.25</v>
          </cell>
          <cell r="AL46">
            <v>0</v>
          </cell>
          <cell r="AM46">
            <v>0</v>
          </cell>
          <cell r="AO46">
            <v>0</v>
          </cell>
          <cell r="AP46">
            <v>0</v>
          </cell>
          <cell r="AQ46">
            <v>0</v>
          </cell>
          <cell r="AR46">
            <v>0</v>
          </cell>
          <cell r="AY46" t="str">
            <v>No</v>
          </cell>
          <cell r="AZ46" t="str">
            <v>Yes</v>
          </cell>
          <cell r="BA46">
            <v>401768</v>
          </cell>
          <cell r="BC46">
            <v>407428351.25</v>
          </cell>
        </row>
        <row r="47">
          <cell r="C47" t="str">
            <v>USG5533WAA56/US539439AC38</v>
          </cell>
          <cell r="D47" t="str">
            <v>Perpetual</v>
          </cell>
          <cell r="E47">
            <v>49583</v>
          </cell>
          <cell r="F47">
            <v>49583</v>
          </cell>
          <cell r="G47" t="str">
            <v>No</v>
          </cell>
          <cell r="H47" t="str">
            <v>CNT1LBG045</v>
          </cell>
          <cell r="I47" t="str">
            <v>Perpetual</v>
          </cell>
          <cell r="J47" t="str">
            <v>LBG</v>
          </cell>
          <cell r="K47" t="str">
            <v>External</v>
          </cell>
          <cell r="L47">
            <v>374810000.00167358</v>
          </cell>
          <cell r="M47">
            <v>192119456.75999996</v>
          </cell>
          <cell r="N47">
            <v>8714141.5899999999</v>
          </cell>
          <cell r="O47">
            <v>183405315.16999996</v>
          </cell>
          <cell r="Q47">
            <v>183405315.16999996</v>
          </cell>
          <cell r="R47">
            <v>0</v>
          </cell>
          <cell r="S47">
            <v>183405315.16999996</v>
          </cell>
          <cell r="U47">
            <v>183405315.16999996</v>
          </cell>
          <cell r="V47" t="str">
            <v>USG5533WAA56/US539439AC38External</v>
          </cell>
          <cell r="W47" t="str">
            <v>GF AT1</v>
          </cell>
          <cell r="X47">
            <v>183405315.16999996</v>
          </cell>
          <cell r="Y47">
            <v>0</v>
          </cell>
          <cell r="Z47">
            <v>39725911.694052793</v>
          </cell>
          <cell r="AA47" t="str">
            <v>DNC</v>
          </cell>
          <cell r="AB47">
            <v>0</v>
          </cell>
          <cell r="AC47">
            <v>0</v>
          </cell>
          <cell r="AD47">
            <v>143679403.47594717</v>
          </cell>
          <cell r="AF47" t="str">
            <v>GF2 T2</v>
          </cell>
          <cell r="AG47" t="str">
            <v>No</v>
          </cell>
          <cell r="AH47" t="str">
            <v>N/A</v>
          </cell>
          <cell r="AI47" t="str">
            <v>N/A</v>
          </cell>
          <cell r="AK47">
            <v>183405315.16999996</v>
          </cell>
          <cell r="AL47">
            <v>0</v>
          </cell>
          <cell r="AM47">
            <v>0</v>
          </cell>
          <cell r="AO47">
            <v>0</v>
          </cell>
          <cell r="AP47">
            <v>0</v>
          </cell>
          <cell r="AQ47">
            <v>0</v>
          </cell>
          <cell r="AR47">
            <v>0</v>
          </cell>
          <cell r="AY47" t="str">
            <v>No</v>
          </cell>
          <cell r="AZ47" t="str">
            <v>Yes</v>
          </cell>
          <cell r="BA47">
            <v>401768</v>
          </cell>
          <cell r="BC47">
            <v>183405315.16999996</v>
          </cell>
        </row>
        <row r="48">
          <cell r="C48" t="str">
            <v>GB00B3KSB568</v>
          </cell>
          <cell r="D48" t="str">
            <v>Perpetual</v>
          </cell>
          <cell r="E48">
            <v>45550</v>
          </cell>
          <cell r="F48">
            <v>45550</v>
          </cell>
          <cell r="G48" t="str">
            <v>No</v>
          </cell>
          <cell r="H48" t="str">
            <v>CNT1LBG041</v>
          </cell>
          <cell r="I48" t="str">
            <v>Perpetual</v>
          </cell>
          <cell r="J48" t="str">
            <v>LBG</v>
          </cell>
          <cell r="K48" t="str">
            <v>External</v>
          </cell>
          <cell r="L48">
            <v>56472211</v>
          </cell>
          <cell r="M48">
            <v>52467538.139999993</v>
          </cell>
          <cell r="N48">
            <v>168917.9</v>
          </cell>
          <cell r="O48">
            <v>52298620.239999995</v>
          </cell>
          <cell r="Q48">
            <v>52298620.239999995</v>
          </cell>
          <cell r="R48">
            <v>0</v>
          </cell>
          <cell r="S48">
            <v>52298620.239999995</v>
          </cell>
          <cell r="U48">
            <v>52298620.239999995</v>
          </cell>
          <cell r="V48" t="str">
            <v>GB00B3KSB568External</v>
          </cell>
          <cell r="W48" t="str">
            <v>GF AT1</v>
          </cell>
          <cell r="X48">
            <v>52298620.239999995</v>
          </cell>
          <cell r="Y48">
            <v>0</v>
          </cell>
          <cell r="Z48">
            <v>11327972.515132874</v>
          </cell>
          <cell r="AA48" t="str">
            <v>DNC</v>
          </cell>
          <cell r="AB48">
            <v>0</v>
          </cell>
          <cell r="AC48">
            <v>0</v>
          </cell>
          <cell r="AD48">
            <v>40970647.72486712</v>
          </cell>
          <cell r="AF48" t="str">
            <v>GF2 T2</v>
          </cell>
          <cell r="AG48" t="str">
            <v>No</v>
          </cell>
          <cell r="AH48" t="str">
            <v>N/A</v>
          </cell>
          <cell r="AI48" t="str">
            <v>N/A</v>
          </cell>
          <cell r="AK48">
            <v>52298620.239999995</v>
          </cell>
          <cell r="AL48">
            <v>0</v>
          </cell>
          <cell r="AM48">
            <v>0</v>
          </cell>
          <cell r="AO48">
            <v>0</v>
          </cell>
          <cell r="AP48">
            <v>0</v>
          </cell>
          <cell r="AQ48">
            <v>0</v>
          </cell>
          <cell r="AR48">
            <v>0</v>
          </cell>
          <cell r="AY48" t="str">
            <v>No</v>
          </cell>
          <cell r="AZ48" t="str">
            <v>Yes</v>
          </cell>
          <cell r="BA48">
            <v>401768</v>
          </cell>
          <cell r="BC48">
            <v>52298620.239999995</v>
          </cell>
        </row>
        <row r="49">
          <cell r="C49" t="str">
            <v>US539439AE93/US539439AF68</v>
          </cell>
          <cell r="D49" t="str">
            <v>Perpetual</v>
          </cell>
          <cell r="E49">
            <v>50181</v>
          </cell>
          <cell r="F49">
            <v>50181</v>
          </cell>
          <cell r="G49" t="str">
            <v>No</v>
          </cell>
          <cell r="H49" t="str">
            <v>CNT1LBG038</v>
          </cell>
          <cell r="I49" t="str">
            <v>Perpetual</v>
          </cell>
          <cell r="J49" t="str">
            <v>LBG</v>
          </cell>
          <cell r="K49" t="str">
            <v>External</v>
          </cell>
          <cell r="L49">
            <v>434350000.00398242</v>
          </cell>
          <cell r="M49">
            <v>147534522.36000001</v>
          </cell>
          <cell r="N49">
            <v>7570794.0599999996</v>
          </cell>
          <cell r="O49">
            <v>139963728.30000001</v>
          </cell>
          <cell r="Q49">
            <v>139963728.30000001</v>
          </cell>
          <cell r="R49">
            <v>0</v>
          </cell>
          <cell r="S49">
            <v>139963728.30000001</v>
          </cell>
          <cell r="U49">
            <v>139963728.30000001</v>
          </cell>
          <cell r="V49" t="str">
            <v>US539439AE93/US539439AF68External</v>
          </cell>
          <cell r="W49" t="str">
            <v>GF AT1</v>
          </cell>
          <cell r="X49">
            <v>139963728.30000001</v>
          </cell>
          <cell r="Y49">
            <v>0</v>
          </cell>
          <cell r="Z49">
            <v>30316388.081023794</v>
          </cell>
          <cell r="AA49" t="str">
            <v>DNC</v>
          </cell>
          <cell r="AB49">
            <v>0</v>
          </cell>
          <cell r="AC49">
            <v>0</v>
          </cell>
          <cell r="AD49">
            <v>109647340.21897621</v>
          </cell>
          <cell r="AF49" t="str">
            <v>GF2 T2</v>
          </cell>
          <cell r="AG49" t="str">
            <v>No</v>
          </cell>
          <cell r="AH49" t="str">
            <v>N/A</v>
          </cell>
          <cell r="AI49" t="str">
            <v>N/A</v>
          </cell>
          <cell r="AK49">
            <v>139963728.30000001</v>
          </cell>
          <cell r="AL49">
            <v>0</v>
          </cell>
          <cell r="AM49">
            <v>0</v>
          </cell>
          <cell r="AO49">
            <v>0</v>
          </cell>
          <cell r="AP49">
            <v>0</v>
          </cell>
          <cell r="AQ49">
            <v>0</v>
          </cell>
          <cell r="AR49">
            <v>0</v>
          </cell>
          <cell r="AY49" t="str">
            <v>No</v>
          </cell>
          <cell r="AZ49" t="str">
            <v>Yes</v>
          </cell>
          <cell r="BA49">
            <v>401768</v>
          </cell>
          <cell r="BC49">
            <v>139963728.30000001</v>
          </cell>
        </row>
        <row r="50">
          <cell r="C50" t="str">
            <v>GB00B3KSB238</v>
          </cell>
          <cell r="D50" t="str">
            <v>Perpetual</v>
          </cell>
          <cell r="E50" t="str">
            <v>N/A</v>
          </cell>
          <cell r="F50" t="str">
            <v>Perpetual</v>
          </cell>
          <cell r="G50" t="str">
            <v>No</v>
          </cell>
          <cell r="H50" t="str">
            <v>CNT1LBG059</v>
          </cell>
          <cell r="I50" t="str">
            <v>Perpetual</v>
          </cell>
          <cell r="J50" t="str">
            <v>LBG</v>
          </cell>
          <cell r="K50" t="str">
            <v>External</v>
          </cell>
          <cell r="L50">
            <v>55740886</v>
          </cell>
          <cell r="M50">
            <v>78382868.269999996</v>
          </cell>
          <cell r="N50">
            <v>3207385.41</v>
          </cell>
          <cell r="O50">
            <v>75175482.859999999</v>
          </cell>
          <cell r="Q50">
            <v>75175482.859999999</v>
          </cell>
          <cell r="R50">
            <v>0</v>
          </cell>
          <cell r="S50">
            <v>75175482.859999999</v>
          </cell>
          <cell r="U50">
            <v>75175482.859999999</v>
          </cell>
          <cell r="V50" t="str">
            <v>GB00B3KSB238External</v>
          </cell>
          <cell r="W50" t="str">
            <v>GF AT1</v>
          </cell>
          <cell r="X50">
            <v>75175482.859999999</v>
          </cell>
          <cell r="Y50">
            <v>0</v>
          </cell>
          <cell r="Z50">
            <v>16283140.926891929</v>
          </cell>
          <cell r="AA50" t="str">
            <v>DNC</v>
          </cell>
          <cell r="AB50">
            <v>0</v>
          </cell>
          <cell r="AC50">
            <v>0</v>
          </cell>
          <cell r="AD50">
            <v>58892341.933108069</v>
          </cell>
          <cell r="AF50" t="str">
            <v>GF2 T2</v>
          </cell>
          <cell r="AG50" t="str">
            <v>No</v>
          </cell>
          <cell r="AH50" t="str">
            <v>N/A</v>
          </cell>
          <cell r="AI50" t="str">
            <v>N/A</v>
          </cell>
          <cell r="AK50">
            <v>75175482.859999999</v>
          </cell>
          <cell r="AL50">
            <v>0</v>
          </cell>
          <cell r="AM50">
            <v>0</v>
          </cell>
          <cell r="AO50">
            <v>0</v>
          </cell>
          <cell r="AP50">
            <v>0</v>
          </cell>
          <cell r="AQ50">
            <v>0</v>
          </cell>
          <cell r="AR50">
            <v>0</v>
          </cell>
          <cell r="AY50" t="str">
            <v>No</v>
          </cell>
          <cell r="AZ50" t="str">
            <v>Yes</v>
          </cell>
          <cell r="BA50">
            <v>401768</v>
          </cell>
          <cell r="BC50">
            <v>75175482.859999999</v>
          </cell>
        </row>
        <row r="51">
          <cell r="M51">
            <v>894309216.07999992</v>
          </cell>
          <cell r="N51">
            <v>36037618.259999998</v>
          </cell>
          <cell r="O51">
            <v>858271597.82000005</v>
          </cell>
          <cell r="Q51">
            <v>858271597.82000005</v>
          </cell>
          <cell r="R51">
            <v>0</v>
          </cell>
          <cell r="S51">
            <v>858271597.82000005</v>
          </cell>
        </row>
        <row r="52">
          <cell r="C52" t="str">
            <v>XS0165483164</v>
          </cell>
          <cell r="D52" t="str">
            <v>Perpetual</v>
          </cell>
          <cell r="E52">
            <v>44188</v>
          </cell>
          <cell r="F52">
            <v>44188</v>
          </cell>
          <cell r="G52" t="str">
            <v>No</v>
          </cell>
          <cell r="H52" t="str">
            <v>CIT1HBS031</v>
          </cell>
          <cell r="I52">
            <v>44188</v>
          </cell>
          <cell r="J52" t="str">
            <v>HBOS Cap Fund No 1 LP</v>
          </cell>
          <cell r="K52" t="str">
            <v>External</v>
          </cell>
          <cell r="L52">
            <v>0</v>
          </cell>
          <cell r="M52">
            <v>0</v>
          </cell>
          <cell r="N52">
            <v>0</v>
          </cell>
          <cell r="O52">
            <v>0</v>
          </cell>
          <cell r="Q52">
            <v>0</v>
          </cell>
          <cell r="R52">
            <v>0</v>
          </cell>
          <cell r="S52">
            <v>0</v>
          </cell>
          <cell r="U52">
            <v>0</v>
          </cell>
          <cell r="V52" t="str">
            <v>XS0165483164External</v>
          </cell>
          <cell r="W52" t="str">
            <v>DNC</v>
          </cell>
          <cell r="X52">
            <v>0</v>
          </cell>
          <cell r="Y52">
            <v>0</v>
          </cell>
          <cell r="Z52">
            <v>0</v>
          </cell>
          <cell r="AA52" t="str">
            <v>DNC</v>
          </cell>
          <cell r="AB52">
            <v>0</v>
          </cell>
          <cell r="AC52">
            <v>0</v>
          </cell>
          <cell r="AD52">
            <v>0</v>
          </cell>
          <cell r="AF52" t="str">
            <v>DNC</v>
          </cell>
          <cell r="AG52" t="str">
            <v>No</v>
          </cell>
          <cell r="AH52" t="str">
            <v>N/A</v>
          </cell>
          <cell r="AI52" t="str">
            <v>N/A</v>
          </cell>
          <cell r="AK52">
            <v>0</v>
          </cell>
          <cell r="AL52">
            <v>0</v>
          </cell>
          <cell r="AM52">
            <v>0</v>
          </cell>
          <cell r="AO52">
            <v>0</v>
          </cell>
          <cell r="AP52">
            <v>0</v>
          </cell>
          <cell r="AQ52">
            <v>0</v>
          </cell>
          <cell r="AR52">
            <v>0</v>
          </cell>
          <cell r="AT52">
            <v>0</v>
          </cell>
          <cell r="AU52" t="e">
            <v>#N/A</v>
          </cell>
          <cell r="AV52" t="e">
            <v>#N/A</v>
          </cell>
          <cell r="AW52" t="e">
            <v>#N/A</v>
          </cell>
          <cell r="AY52" t="str">
            <v>No</v>
          </cell>
          <cell r="AZ52" t="str">
            <v>No</v>
          </cell>
          <cell r="BA52">
            <v>401768</v>
          </cell>
          <cell r="BC52">
            <v>0</v>
          </cell>
        </row>
        <row r="53">
          <cell r="C53" t="str">
            <v>GB0058322420</v>
          </cell>
          <cell r="D53" t="str">
            <v>Perpetual</v>
          </cell>
          <cell r="E53">
            <v>42803</v>
          </cell>
          <cell r="F53" t="str">
            <v>Perpetual</v>
          </cell>
          <cell r="G53" t="str">
            <v>Yes</v>
          </cell>
          <cell r="H53" t="str">
            <v>CIT1HBS015</v>
          </cell>
          <cell r="I53" t="str">
            <v>Perpetual</v>
          </cell>
          <cell r="J53" t="str">
            <v>HBOS Euro Finance (Jersey) LP</v>
          </cell>
          <cell r="K53" t="str">
            <v>External</v>
          </cell>
          <cell r="L53">
            <v>0</v>
          </cell>
          <cell r="M53">
            <v>0</v>
          </cell>
          <cell r="N53">
            <v>0</v>
          </cell>
          <cell r="O53">
            <v>0</v>
          </cell>
          <cell r="Q53">
            <v>0</v>
          </cell>
          <cell r="R53">
            <v>0</v>
          </cell>
          <cell r="S53">
            <v>0</v>
          </cell>
          <cell r="U53">
            <v>0</v>
          </cell>
          <cell r="V53" t="str">
            <v>GB0058322420External</v>
          </cell>
          <cell r="W53" t="str">
            <v>DNC</v>
          </cell>
          <cell r="X53">
            <v>0</v>
          </cell>
          <cell r="Y53">
            <v>0</v>
          </cell>
          <cell r="Z53">
            <v>0</v>
          </cell>
          <cell r="AA53" t="str">
            <v>DNC</v>
          </cell>
          <cell r="AB53">
            <v>0</v>
          </cell>
          <cell r="AC53">
            <v>0</v>
          </cell>
          <cell r="AD53">
            <v>0</v>
          </cell>
          <cell r="AF53" t="str">
            <v>DNC</v>
          </cell>
          <cell r="AG53" t="str">
            <v>Yes</v>
          </cell>
          <cell r="AH53" t="str">
            <v>No</v>
          </cell>
          <cell r="AI53" t="str">
            <v>No</v>
          </cell>
          <cell r="AK53">
            <v>0</v>
          </cell>
          <cell r="AL53">
            <v>0</v>
          </cell>
          <cell r="AM53">
            <v>0</v>
          </cell>
          <cell r="AO53">
            <v>0</v>
          </cell>
          <cell r="AP53">
            <v>0</v>
          </cell>
          <cell r="AQ53">
            <v>0</v>
          </cell>
          <cell r="AR53">
            <v>0</v>
          </cell>
          <cell r="AT53">
            <v>0</v>
          </cell>
          <cell r="AU53" t="e">
            <v>#N/A</v>
          </cell>
          <cell r="AV53" t="e">
            <v>#N/A</v>
          </cell>
          <cell r="AW53" t="e">
            <v>#N/A</v>
          </cell>
          <cell r="AY53" t="str">
            <v>No</v>
          </cell>
          <cell r="AZ53" t="str">
            <v>No</v>
          </cell>
          <cell r="BA53">
            <v>401768</v>
          </cell>
          <cell r="BC53">
            <v>0</v>
          </cell>
        </row>
        <row r="54">
          <cell r="C54" t="str">
            <v>XS0139175821</v>
          </cell>
          <cell r="D54" t="str">
            <v>Perpetual</v>
          </cell>
          <cell r="E54">
            <v>43434</v>
          </cell>
          <cell r="F54">
            <v>43434</v>
          </cell>
          <cell r="G54" t="str">
            <v>Yes</v>
          </cell>
          <cell r="H54" t="str">
            <v>CIT1HBS034</v>
          </cell>
          <cell r="I54" t="str">
            <v>Perpetual</v>
          </cell>
          <cell r="J54" t="str">
            <v>HBOS Cap Fund LP</v>
          </cell>
          <cell r="K54" t="str">
            <v>External</v>
          </cell>
          <cell r="L54">
            <v>0</v>
          </cell>
          <cell r="M54">
            <v>0</v>
          </cell>
          <cell r="N54">
            <v>0</v>
          </cell>
          <cell r="O54">
            <v>0</v>
          </cell>
          <cell r="Q54">
            <v>0</v>
          </cell>
          <cell r="R54">
            <v>0</v>
          </cell>
          <cell r="S54">
            <v>0</v>
          </cell>
          <cell r="U54">
            <v>0</v>
          </cell>
          <cell r="V54" t="str">
            <v>XS0139175821External</v>
          </cell>
          <cell r="W54" t="str">
            <v>DNC</v>
          </cell>
          <cell r="X54">
            <v>0</v>
          </cell>
          <cell r="Y54">
            <v>0</v>
          </cell>
          <cell r="Z54">
            <v>0</v>
          </cell>
          <cell r="AA54" t="str">
            <v>DNC</v>
          </cell>
          <cell r="AB54">
            <v>0</v>
          </cell>
          <cell r="AC54">
            <v>0</v>
          </cell>
          <cell r="AD54">
            <v>0</v>
          </cell>
          <cell r="AF54" t="str">
            <v>DNC</v>
          </cell>
          <cell r="AG54" t="str">
            <v>Yes</v>
          </cell>
          <cell r="AH54" t="str">
            <v>No</v>
          </cell>
          <cell r="AI54" t="str">
            <v>No</v>
          </cell>
          <cell r="AK54">
            <v>0</v>
          </cell>
          <cell r="AL54">
            <v>0</v>
          </cell>
          <cell r="AM54">
            <v>0</v>
          </cell>
          <cell r="AO54">
            <v>0</v>
          </cell>
          <cell r="AP54">
            <v>0</v>
          </cell>
          <cell r="AQ54">
            <v>0</v>
          </cell>
          <cell r="AR54">
            <v>0</v>
          </cell>
          <cell r="AT54">
            <v>0</v>
          </cell>
          <cell r="AU54" t="e">
            <v>#N/A</v>
          </cell>
          <cell r="AV54" t="e">
            <v>#N/A</v>
          </cell>
          <cell r="AW54" t="e">
            <v>#N/A</v>
          </cell>
          <cell r="AY54" t="str">
            <v>Yes</v>
          </cell>
          <cell r="AZ54" t="str">
            <v>No</v>
          </cell>
          <cell r="BA54">
            <v>43434</v>
          </cell>
          <cell r="BC54">
            <v>0</v>
          </cell>
        </row>
        <row r="55">
          <cell r="C55" t="str">
            <v>XS0125686229</v>
          </cell>
          <cell r="D55" t="str">
            <v>Perpetual</v>
          </cell>
          <cell r="E55">
            <v>46173</v>
          </cell>
          <cell r="F55">
            <v>46173</v>
          </cell>
          <cell r="G55" t="str">
            <v>Yes</v>
          </cell>
          <cell r="H55" t="str">
            <v>CIT1BOS025</v>
          </cell>
          <cell r="I55" t="str">
            <v>Perpetual</v>
          </cell>
          <cell r="J55" t="str">
            <v>BOS</v>
          </cell>
          <cell r="K55" t="str">
            <v>External</v>
          </cell>
          <cell r="L55">
            <v>18096000</v>
          </cell>
          <cell r="M55">
            <v>16877620.300000001</v>
          </cell>
          <cell r="N55">
            <v>442809.12</v>
          </cell>
          <cell r="O55">
            <v>16434811.180000002</v>
          </cell>
          <cell r="Q55">
            <v>16434811.180000002</v>
          </cell>
          <cell r="R55">
            <v>0</v>
          </cell>
          <cell r="S55">
            <v>16434811.180000002</v>
          </cell>
          <cell r="U55">
            <v>16434811.180000002</v>
          </cell>
          <cell r="V55" t="str">
            <v>XS0125686229External</v>
          </cell>
          <cell r="W55" t="str">
            <v>GF AT1</v>
          </cell>
          <cell r="X55">
            <v>16434811.180000002</v>
          </cell>
          <cell r="Y55">
            <v>0</v>
          </cell>
          <cell r="Z55">
            <v>3559808.8149187188</v>
          </cell>
          <cell r="AA55" t="str">
            <v>GF T2</v>
          </cell>
          <cell r="AB55">
            <v>12875002.365081282</v>
          </cell>
          <cell r="AC55">
            <v>0</v>
          </cell>
          <cell r="AD55">
            <v>7531171.2192178117</v>
          </cell>
          <cell r="AF55" t="str">
            <v>DNC</v>
          </cell>
          <cell r="AG55" t="str">
            <v>Yes</v>
          </cell>
          <cell r="AH55" t="str">
            <v>Yes</v>
          </cell>
          <cell r="AI55" t="str">
            <v>No</v>
          </cell>
          <cell r="AK55">
            <v>0</v>
          </cell>
          <cell r="AL55">
            <v>16434811.180000002</v>
          </cell>
          <cell r="AM55">
            <v>0</v>
          </cell>
          <cell r="AO55">
            <v>12875002.365081282</v>
          </cell>
          <cell r="AP55">
            <v>0</v>
          </cell>
          <cell r="AQ55">
            <v>0</v>
          </cell>
          <cell r="AR55">
            <v>0</v>
          </cell>
          <cell r="AT55">
            <v>0</v>
          </cell>
          <cell r="AU55" t="e">
            <v>#N/A</v>
          </cell>
          <cell r="AV55" t="e">
            <v>#N/A</v>
          </cell>
          <cell r="AW55" t="e">
            <v>#N/A</v>
          </cell>
          <cell r="AY55" t="str">
            <v>No</v>
          </cell>
          <cell r="AZ55" t="str">
            <v>No</v>
          </cell>
          <cell r="BA55">
            <v>46173</v>
          </cell>
          <cell r="BC55">
            <v>11090980.03413653</v>
          </cell>
        </row>
        <row r="56">
          <cell r="C56" t="str">
            <v>XS0109139344/XS0109139427</v>
          </cell>
          <cell r="D56" t="str">
            <v>Perpetual</v>
          </cell>
          <cell r="E56">
            <v>44347</v>
          </cell>
          <cell r="F56">
            <v>44347</v>
          </cell>
          <cell r="G56" t="str">
            <v>Yes</v>
          </cell>
          <cell r="H56" t="str">
            <v>CIT1BOS027</v>
          </cell>
          <cell r="I56" t="str">
            <v>Perpetual</v>
          </cell>
          <cell r="J56" t="str">
            <v>BOS Capital Funding Jersey</v>
          </cell>
          <cell r="K56" t="str">
            <v>External</v>
          </cell>
          <cell r="L56">
            <v>150000000</v>
          </cell>
          <cell r="M56">
            <v>151927112.63999999</v>
          </cell>
          <cell r="N56">
            <v>3898302.2</v>
          </cell>
          <cell r="O56">
            <v>148028810.44</v>
          </cell>
          <cell r="Q56">
            <v>148028810.44</v>
          </cell>
          <cell r="R56">
            <v>0</v>
          </cell>
          <cell r="S56">
            <v>148028810.44</v>
          </cell>
          <cell r="U56">
            <v>148028810.44</v>
          </cell>
          <cell r="V56" t="str">
            <v>XS0109139344/XS0109139427External</v>
          </cell>
          <cell r="W56" t="str">
            <v>GF AT1</v>
          </cell>
          <cell r="X56">
            <v>148028810.44</v>
          </cell>
          <cell r="Y56">
            <v>0</v>
          </cell>
          <cell r="Z56">
            <v>32063298.963088181</v>
          </cell>
          <cell r="AA56" t="str">
            <v>GF T2</v>
          </cell>
          <cell r="AB56">
            <v>115965511.47691181</v>
          </cell>
          <cell r="AC56">
            <v>0</v>
          </cell>
          <cell r="AD56">
            <v>67833472.778649658</v>
          </cell>
          <cell r="AF56" t="str">
            <v>DNC</v>
          </cell>
          <cell r="AG56" t="str">
            <v>Yes</v>
          </cell>
          <cell r="AH56" t="str">
            <v>Yes</v>
          </cell>
          <cell r="AI56" t="str">
            <v>No</v>
          </cell>
          <cell r="AK56">
            <v>0</v>
          </cell>
          <cell r="AL56">
            <v>148028810.44</v>
          </cell>
          <cell r="AM56">
            <v>0</v>
          </cell>
          <cell r="AO56">
            <v>115965511.47691181</v>
          </cell>
          <cell r="AP56">
            <v>0</v>
          </cell>
          <cell r="AQ56">
            <v>0</v>
          </cell>
          <cell r="AR56">
            <v>0</v>
          </cell>
          <cell r="AT56">
            <v>0</v>
          </cell>
          <cell r="AU56" t="e">
            <v>#N/A</v>
          </cell>
          <cell r="AV56" t="e">
            <v>#N/A</v>
          </cell>
          <cell r="AW56" t="e">
            <v>#N/A</v>
          </cell>
          <cell r="AY56" t="str">
            <v>No</v>
          </cell>
          <cell r="AZ56" t="str">
            <v>No</v>
          </cell>
          <cell r="BA56">
            <v>44347</v>
          </cell>
          <cell r="BC56">
            <v>0</v>
          </cell>
        </row>
        <row r="57">
          <cell r="C57" t="str">
            <v>GB0058327924</v>
          </cell>
          <cell r="D57" t="str">
            <v>Perpetual</v>
          </cell>
          <cell r="E57">
            <v>48191</v>
          </cell>
          <cell r="F57">
            <v>48191</v>
          </cell>
          <cell r="G57" t="str">
            <v>Yes</v>
          </cell>
          <cell r="H57" t="str">
            <v>CIT1HBS033</v>
          </cell>
          <cell r="I57" t="str">
            <v>Perpetual</v>
          </cell>
          <cell r="J57" t="str">
            <v>HBOS Sterling Finance (Jersey) LP</v>
          </cell>
          <cell r="K57" t="str">
            <v>External</v>
          </cell>
          <cell r="L57">
            <v>7673000</v>
          </cell>
          <cell r="M57">
            <v>7507213.2499999981</v>
          </cell>
          <cell r="N57">
            <v>188131.73000000045</v>
          </cell>
          <cell r="O57">
            <v>7319081.5199999977</v>
          </cell>
          <cell r="Q57">
            <v>7319081.5199999977</v>
          </cell>
          <cell r="R57">
            <v>0</v>
          </cell>
          <cell r="S57">
            <v>7319081.5199999977</v>
          </cell>
          <cell r="U57">
            <v>7319081.5199999977</v>
          </cell>
          <cell r="V57" t="str">
            <v>GB0058327924External</v>
          </cell>
          <cell r="W57" t="str">
            <v>GF AT1</v>
          </cell>
          <cell r="X57">
            <v>7319081.5199999977</v>
          </cell>
          <cell r="Y57">
            <v>0</v>
          </cell>
          <cell r="Z57">
            <v>1585325.8444314348</v>
          </cell>
          <cell r="AA57" t="str">
            <v>GF T2</v>
          </cell>
          <cell r="AB57">
            <v>5733755.6755685629</v>
          </cell>
          <cell r="AC57">
            <v>0</v>
          </cell>
          <cell r="AD57">
            <v>3353933.0321976314</v>
          </cell>
          <cell r="AF57" t="str">
            <v>DNC</v>
          </cell>
          <cell r="AG57" t="str">
            <v>Yes</v>
          </cell>
          <cell r="AH57" t="str">
            <v>Yes</v>
          </cell>
          <cell r="AI57" t="str">
            <v>No</v>
          </cell>
          <cell r="AK57">
            <v>0</v>
          </cell>
          <cell r="AL57">
            <v>7319081.5199999977</v>
          </cell>
          <cell r="AM57">
            <v>0</v>
          </cell>
          <cell r="AO57">
            <v>5733755.6755685629</v>
          </cell>
          <cell r="AP57">
            <v>0</v>
          </cell>
          <cell r="AQ57">
            <v>0</v>
          </cell>
          <cell r="AR57">
            <v>0</v>
          </cell>
          <cell r="AT57">
            <v>0</v>
          </cell>
          <cell r="AU57" t="e">
            <v>#N/A</v>
          </cell>
          <cell r="AV57" t="e">
            <v>#N/A</v>
          </cell>
          <cell r="AW57" t="e">
            <v>#N/A</v>
          </cell>
          <cell r="AY57" t="str">
            <v>No</v>
          </cell>
          <cell r="AZ57" t="str">
            <v>No</v>
          </cell>
          <cell r="BA57">
            <v>48191</v>
          </cell>
          <cell r="BC57">
            <v>4939258.8766290657</v>
          </cell>
        </row>
        <row r="58">
          <cell r="C58" t="str">
            <v>XS0353590366</v>
          </cell>
          <cell r="D58" t="str">
            <v>Perpetual</v>
          </cell>
          <cell r="E58">
            <v>43178</v>
          </cell>
          <cell r="F58">
            <v>43178</v>
          </cell>
          <cell r="G58" t="str">
            <v>Yes</v>
          </cell>
          <cell r="H58" t="str">
            <v>CUT1HBS036</v>
          </cell>
          <cell r="I58" t="str">
            <v>Perpetual</v>
          </cell>
          <cell r="J58" t="str">
            <v>HBOS Cap Fund No 4 LP</v>
          </cell>
          <cell r="K58" t="str">
            <v>External</v>
          </cell>
          <cell r="L58">
            <v>0</v>
          </cell>
          <cell r="M58">
            <v>0</v>
          </cell>
          <cell r="N58">
            <v>0</v>
          </cell>
          <cell r="O58">
            <v>0</v>
          </cell>
          <cell r="Q58">
            <v>0</v>
          </cell>
          <cell r="R58">
            <v>0</v>
          </cell>
          <cell r="S58">
            <v>0</v>
          </cell>
          <cell r="U58">
            <v>0</v>
          </cell>
          <cell r="V58" t="str">
            <v>XS0353590366External</v>
          </cell>
          <cell r="W58" t="str">
            <v>DNC</v>
          </cell>
          <cell r="X58">
            <v>0</v>
          </cell>
          <cell r="Y58">
            <v>0</v>
          </cell>
          <cell r="Z58">
            <v>0</v>
          </cell>
          <cell r="AA58" t="str">
            <v>DNC</v>
          </cell>
          <cell r="AB58">
            <v>0</v>
          </cell>
          <cell r="AC58">
            <v>0</v>
          </cell>
          <cell r="AD58">
            <v>0</v>
          </cell>
          <cell r="AF58" t="str">
            <v>DNC</v>
          </cell>
          <cell r="AG58" t="str">
            <v>Yes</v>
          </cell>
          <cell r="AH58" t="str">
            <v>No</v>
          </cell>
          <cell r="AI58" t="str">
            <v>No</v>
          </cell>
          <cell r="AK58">
            <v>0</v>
          </cell>
          <cell r="AL58">
            <v>0</v>
          </cell>
          <cell r="AM58">
            <v>0</v>
          </cell>
          <cell r="AO58">
            <v>0</v>
          </cell>
          <cell r="AP58">
            <v>0</v>
          </cell>
          <cell r="AQ58">
            <v>0</v>
          </cell>
          <cell r="AR58">
            <v>0</v>
          </cell>
          <cell r="AT58">
            <v>0</v>
          </cell>
          <cell r="AU58" t="e">
            <v>#N/A</v>
          </cell>
          <cell r="AV58" t="e">
            <v>#N/A</v>
          </cell>
          <cell r="AW58" t="e">
            <v>#N/A</v>
          </cell>
          <cell r="AY58" t="str">
            <v>No</v>
          </cell>
          <cell r="AZ58" t="str">
            <v>No</v>
          </cell>
          <cell r="BA58">
            <v>43178</v>
          </cell>
          <cell r="BC58">
            <v>0</v>
          </cell>
        </row>
        <row r="59">
          <cell r="C59" t="str">
            <v>XS0474660676/US539473AE82</v>
          </cell>
          <cell r="D59" t="str">
            <v>Perpetual</v>
          </cell>
          <cell r="E59">
            <v>45642</v>
          </cell>
          <cell r="F59">
            <v>45642</v>
          </cell>
          <cell r="G59" t="str">
            <v>Yes</v>
          </cell>
          <cell r="H59" t="str">
            <v>CIT1LTB019</v>
          </cell>
          <cell r="I59" t="str">
            <v>Perpetual</v>
          </cell>
          <cell r="J59" t="str">
            <v>Lloyds Bank</v>
          </cell>
          <cell r="K59" t="str">
            <v>External</v>
          </cell>
          <cell r="L59">
            <v>1862567999.9931693</v>
          </cell>
          <cell r="M59">
            <v>1427427880.3199999</v>
          </cell>
          <cell r="N59">
            <v>47267472.469999999</v>
          </cell>
          <cell r="O59">
            <v>1380160407.8499999</v>
          </cell>
          <cell r="Q59">
            <v>1380160407.8499999</v>
          </cell>
          <cell r="R59">
            <v>0</v>
          </cell>
          <cell r="S59">
            <v>1380160407.8499999</v>
          </cell>
          <cell r="U59">
            <v>1380160407.8499999</v>
          </cell>
          <cell r="V59" t="str">
            <v>XS0474660676/US539473AE82External</v>
          </cell>
          <cell r="W59" t="str">
            <v>GF AT1</v>
          </cell>
          <cell r="X59">
            <v>1380160407.8499999</v>
          </cell>
          <cell r="Y59">
            <v>0</v>
          </cell>
          <cell r="Z59">
            <v>298945155.62461382</v>
          </cell>
          <cell r="AA59" t="str">
            <v>GF T2</v>
          </cell>
          <cell r="AB59">
            <v>1081215252.2253861</v>
          </cell>
          <cell r="AC59">
            <v>0</v>
          </cell>
          <cell r="AD59">
            <v>632451704.35257995</v>
          </cell>
          <cell r="AF59" t="str">
            <v>DNC</v>
          </cell>
          <cell r="AG59" t="str">
            <v>Yes</v>
          </cell>
          <cell r="AH59" t="str">
            <v>Yes</v>
          </cell>
          <cell r="AI59" t="str">
            <v>No</v>
          </cell>
          <cell r="AK59">
            <v>0</v>
          </cell>
          <cell r="AL59">
            <v>1380160407.8499999</v>
          </cell>
          <cell r="AM59">
            <v>0</v>
          </cell>
          <cell r="AO59">
            <v>1081215252.2253861</v>
          </cell>
          <cell r="AP59">
            <v>0</v>
          </cell>
          <cell r="AQ59">
            <v>0</v>
          </cell>
          <cell r="AR59">
            <v>0</v>
          </cell>
          <cell r="AT59">
            <v>0</v>
          </cell>
          <cell r="AU59" t="e">
            <v>#N/A</v>
          </cell>
          <cell r="AV59" t="e">
            <v>#N/A</v>
          </cell>
          <cell r="AW59" t="e">
            <v>#N/A</v>
          </cell>
          <cell r="AY59" t="str">
            <v>No</v>
          </cell>
          <cell r="AZ59" t="str">
            <v>No</v>
          </cell>
          <cell r="BA59">
            <v>45642</v>
          </cell>
          <cell r="BC59">
            <v>931396859.97719383</v>
          </cell>
        </row>
        <row r="60">
          <cell r="C60" t="str">
            <v>XS0408620721</v>
          </cell>
          <cell r="D60" t="str">
            <v>Perpetual</v>
          </cell>
          <cell r="E60">
            <v>47139</v>
          </cell>
          <cell r="F60">
            <v>47139</v>
          </cell>
          <cell r="G60" t="str">
            <v>Yes</v>
          </cell>
          <cell r="H60" t="str">
            <v>CIT1LTB050</v>
          </cell>
          <cell r="I60" t="str">
            <v>Perpetual</v>
          </cell>
          <cell r="J60" t="str">
            <v>Lloyds Bank</v>
          </cell>
          <cell r="K60" t="str">
            <v>External</v>
          </cell>
          <cell r="L60">
            <v>134417000</v>
          </cell>
          <cell r="M60">
            <v>156273840.41</v>
          </cell>
          <cell r="N60">
            <v>23110995.600000001</v>
          </cell>
          <cell r="O60">
            <v>133162844.81</v>
          </cell>
          <cell r="Q60">
            <v>133162844.81</v>
          </cell>
          <cell r="R60">
            <v>0</v>
          </cell>
          <cell r="S60">
            <v>133162844.81</v>
          </cell>
          <cell r="U60">
            <v>133162844.81</v>
          </cell>
          <cell r="V60" t="str">
            <v>XS0408620721External</v>
          </cell>
          <cell r="W60" t="str">
            <v>GF AT1</v>
          </cell>
          <cell r="X60">
            <v>133162844.81</v>
          </cell>
          <cell r="Y60">
            <v>0</v>
          </cell>
          <cell r="Z60">
            <v>28843304.835236408</v>
          </cell>
          <cell r="AA60" t="str">
            <v>GF T2</v>
          </cell>
          <cell r="AB60">
            <v>104319539.9747636</v>
          </cell>
          <cell r="AC60">
            <v>0</v>
          </cell>
          <cell r="AD60">
            <v>61021217.300181963</v>
          </cell>
          <cell r="AF60" t="str">
            <v>DNC</v>
          </cell>
          <cell r="AG60" t="str">
            <v>Yes</v>
          </cell>
          <cell r="AH60" t="str">
            <v>Yes</v>
          </cell>
          <cell r="AI60" t="str">
            <v>No</v>
          </cell>
          <cell r="AK60">
            <v>0</v>
          </cell>
          <cell r="AL60">
            <v>133162844.81</v>
          </cell>
          <cell r="AM60">
            <v>0</v>
          </cell>
          <cell r="AO60">
            <v>104319539.9747636</v>
          </cell>
          <cell r="AP60">
            <v>0</v>
          </cell>
          <cell r="AQ60">
            <v>0</v>
          </cell>
          <cell r="AR60">
            <v>0</v>
          </cell>
          <cell r="AT60">
            <v>0</v>
          </cell>
          <cell r="AU60" t="e">
            <v>#N/A</v>
          </cell>
          <cell r="AV60" t="e">
            <v>#N/A</v>
          </cell>
          <cell r="AW60" t="e">
            <v>#N/A</v>
          </cell>
          <cell r="AY60" t="str">
            <v>No</v>
          </cell>
          <cell r="AZ60" t="str">
            <v>No</v>
          </cell>
          <cell r="BA60">
            <v>47139</v>
          </cell>
          <cell r="BC60">
            <v>89864522.13541837</v>
          </cell>
        </row>
        <row r="61">
          <cell r="C61" t="str">
            <v>XS0408623311</v>
          </cell>
          <cell r="D61" t="str">
            <v>Perpetual</v>
          </cell>
          <cell r="E61">
            <v>43487</v>
          </cell>
          <cell r="F61">
            <v>43487</v>
          </cell>
          <cell r="G61" t="str">
            <v>Yes</v>
          </cell>
          <cell r="H61" t="str">
            <v>CIT1LTB030</v>
          </cell>
          <cell r="I61" t="str">
            <v>Perpetual</v>
          </cell>
          <cell r="J61" t="str">
            <v>Lloyds Bank</v>
          </cell>
          <cell r="K61" t="str">
            <v>External</v>
          </cell>
          <cell r="L61">
            <v>0</v>
          </cell>
          <cell r="M61">
            <v>0</v>
          </cell>
          <cell r="N61">
            <v>0</v>
          </cell>
          <cell r="O61">
            <v>0</v>
          </cell>
          <cell r="Q61">
            <v>0</v>
          </cell>
          <cell r="R61">
            <v>0</v>
          </cell>
          <cell r="S61">
            <v>0</v>
          </cell>
          <cell r="U61">
            <v>0</v>
          </cell>
          <cell r="V61" t="str">
            <v>XS0408623311External</v>
          </cell>
          <cell r="W61" t="str">
            <v>DNC</v>
          </cell>
          <cell r="X61">
            <v>0</v>
          </cell>
          <cell r="Y61">
            <v>0</v>
          </cell>
          <cell r="Z61">
            <v>0</v>
          </cell>
          <cell r="AA61" t="str">
            <v>DNC</v>
          </cell>
          <cell r="AB61">
            <v>0</v>
          </cell>
          <cell r="AC61">
            <v>0</v>
          </cell>
          <cell r="AD61">
            <v>0</v>
          </cell>
          <cell r="AF61" t="str">
            <v>DNC</v>
          </cell>
          <cell r="AG61" t="str">
            <v>Yes</v>
          </cell>
          <cell r="AH61" t="str">
            <v>No</v>
          </cell>
          <cell r="AI61" t="str">
            <v>No</v>
          </cell>
          <cell r="AK61">
            <v>0</v>
          </cell>
          <cell r="AL61">
            <v>0</v>
          </cell>
          <cell r="AM61">
            <v>0</v>
          </cell>
          <cell r="AO61">
            <v>0</v>
          </cell>
          <cell r="AP61">
            <v>0</v>
          </cell>
          <cell r="AQ61">
            <v>0</v>
          </cell>
          <cell r="AR61">
            <v>0</v>
          </cell>
          <cell r="AT61">
            <v>0</v>
          </cell>
          <cell r="AU61" t="e">
            <v>#N/A</v>
          </cell>
          <cell r="AV61" t="e">
            <v>#N/A</v>
          </cell>
          <cell r="AW61" t="e">
            <v>#N/A</v>
          </cell>
          <cell r="AY61" t="str">
            <v>No</v>
          </cell>
          <cell r="AZ61" t="str">
            <v>No</v>
          </cell>
          <cell r="BA61">
            <v>43487</v>
          </cell>
          <cell r="BC61">
            <v>0</v>
          </cell>
        </row>
        <row r="62">
          <cell r="C62" t="str">
            <v>XS0408620135</v>
          </cell>
          <cell r="D62" t="str">
            <v>Perpetual</v>
          </cell>
          <cell r="E62">
            <v>43487</v>
          </cell>
          <cell r="F62">
            <v>43487</v>
          </cell>
          <cell r="G62" t="str">
            <v>Yes</v>
          </cell>
          <cell r="H62" t="str">
            <v>CIT1LTB047</v>
          </cell>
          <cell r="I62" t="str">
            <v>Perpetual</v>
          </cell>
          <cell r="J62" t="str">
            <v>Lloyds Bank</v>
          </cell>
          <cell r="K62" t="str">
            <v>External</v>
          </cell>
          <cell r="L62">
            <v>0</v>
          </cell>
          <cell r="M62">
            <v>0</v>
          </cell>
          <cell r="N62">
            <v>0</v>
          </cell>
          <cell r="O62">
            <v>0</v>
          </cell>
          <cell r="Q62">
            <v>0</v>
          </cell>
          <cell r="R62">
            <v>0</v>
          </cell>
          <cell r="S62">
            <v>0</v>
          </cell>
          <cell r="U62">
            <v>0</v>
          </cell>
          <cell r="V62" t="str">
            <v>XS0408620135External</v>
          </cell>
          <cell r="W62" t="str">
            <v>DNC</v>
          </cell>
          <cell r="X62">
            <v>0</v>
          </cell>
          <cell r="Y62">
            <v>0</v>
          </cell>
          <cell r="Z62">
            <v>0</v>
          </cell>
          <cell r="AA62" t="str">
            <v>DNC</v>
          </cell>
          <cell r="AB62">
            <v>0</v>
          </cell>
          <cell r="AC62">
            <v>0</v>
          </cell>
          <cell r="AD62">
            <v>0</v>
          </cell>
          <cell r="AF62" t="str">
            <v>DNC</v>
          </cell>
          <cell r="AG62" t="str">
            <v>Yes</v>
          </cell>
          <cell r="AH62" t="str">
            <v>No</v>
          </cell>
          <cell r="AI62" t="str">
            <v>No</v>
          </cell>
          <cell r="AK62">
            <v>0</v>
          </cell>
          <cell r="AL62">
            <v>0</v>
          </cell>
          <cell r="AM62">
            <v>0</v>
          </cell>
          <cell r="AO62">
            <v>0</v>
          </cell>
          <cell r="AP62">
            <v>0</v>
          </cell>
          <cell r="AQ62">
            <v>0</v>
          </cell>
          <cell r="AR62">
            <v>0</v>
          </cell>
          <cell r="AT62">
            <v>0</v>
          </cell>
          <cell r="AU62" t="e">
            <v>#N/A</v>
          </cell>
          <cell r="AV62" t="e">
            <v>#N/A</v>
          </cell>
          <cell r="AW62" t="e">
            <v>#N/A</v>
          </cell>
          <cell r="AY62" t="str">
            <v>No</v>
          </cell>
          <cell r="AZ62" t="str">
            <v>No</v>
          </cell>
          <cell r="BA62">
            <v>43487</v>
          </cell>
          <cell r="BC62">
            <v>0</v>
          </cell>
        </row>
        <row r="63">
          <cell r="C63" t="str">
            <v>XS0218638236</v>
          </cell>
          <cell r="D63" t="str">
            <v>Perpetual</v>
          </cell>
          <cell r="E63">
            <v>42867</v>
          </cell>
          <cell r="F63">
            <v>42867</v>
          </cell>
          <cell r="G63" t="str">
            <v>Yes</v>
          </cell>
          <cell r="H63" t="str">
            <v>CIT1LTB029 &amp; CL2ELC2029</v>
          </cell>
          <cell r="I63" t="str">
            <v>Perpetual</v>
          </cell>
          <cell r="J63" t="str">
            <v>Lloyds Bank</v>
          </cell>
          <cell r="K63" t="str">
            <v>External</v>
          </cell>
          <cell r="L63">
            <v>0</v>
          </cell>
          <cell r="M63">
            <v>0</v>
          </cell>
          <cell r="N63">
            <v>0</v>
          </cell>
          <cell r="O63">
            <v>0</v>
          </cell>
          <cell r="Q63">
            <v>0</v>
          </cell>
          <cell r="R63">
            <v>0</v>
          </cell>
          <cell r="S63">
            <v>0</v>
          </cell>
          <cell r="U63">
            <v>0</v>
          </cell>
          <cell r="V63" t="str">
            <v>XS0218638236External</v>
          </cell>
          <cell r="W63" t="str">
            <v>DNC</v>
          </cell>
          <cell r="X63">
            <v>0</v>
          </cell>
          <cell r="Y63">
            <v>0</v>
          </cell>
          <cell r="Z63">
            <v>0</v>
          </cell>
          <cell r="AA63" t="str">
            <v>DNC</v>
          </cell>
          <cell r="AB63">
            <v>0</v>
          </cell>
          <cell r="AC63">
            <v>0</v>
          </cell>
          <cell r="AD63">
            <v>0</v>
          </cell>
          <cell r="AF63" t="str">
            <v>DNC</v>
          </cell>
          <cell r="AG63" t="str">
            <v>Yes</v>
          </cell>
          <cell r="AH63" t="str">
            <v>No</v>
          </cell>
          <cell r="AI63" t="str">
            <v>No</v>
          </cell>
          <cell r="AK63">
            <v>0</v>
          </cell>
          <cell r="AL63">
            <v>0</v>
          </cell>
          <cell r="AM63">
            <v>0</v>
          </cell>
          <cell r="AO63">
            <v>0</v>
          </cell>
          <cell r="AP63">
            <v>0</v>
          </cell>
          <cell r="AQ63">
            <v>0</v>
          </cell>
          <cell r="AR63">
            <v>0</v>
          </cell>
          <cell r="AT63">
            <v>0</v>
          </cell>
          <cell r="AU63" t="e">
            <v>#N/A</v>
          </cell>
          <cell r="AV63" t="e">
            <v>#N/A</v>
          </cell>
          <cell r="AW63" t="e">
            <v>#N/A</v>
          </cell>
          <cell r="AY63" t="str">
            <v>No</v>
          </cell>
          <cell r="AZ63" t="str">
            <v>No</v>
          </cell>
          <cell r="BA63">
            <v>42867</v>
          </cell>
          <cell r="BC63">
            <v>0</v>
          </cell>
        </row>
        <row r="64">
          <cell r="M64">
            <v>1760013666.9200001</v>
          </cell>
          <cell r="N64">
            <v>74907711.120000005</v>
          </cell>
          <cell r="O64">
            <v>1685105955.8</v>
          </cell>
          <cell r="Q64">
            <v>1685105955.8</v>
          </cell>
          <cell r="R64">
            <v>0</v>
          </cell>
          <cell r="S64">
            <v>1685105955.8</v>
          </cell>
        </row>
        <row r="65">
          <cell r="C65" t="str">
            <v>XS0166717388</v>
          </cell>
          <cell r="D65" t="str">
            <v>Perpetual</v>
          </cell>
          <cell r="E65">
            <v>44665</v>
          </cell>
          <cell r="F65">
            <v>44665</v>
          </cell>
          <cell r="G65" t="str">
            <v>Yes</v>
          </cell>
          <cell r="H65" t="str">
            <v>CUT2HBS028</v>
          </cell>
          <cell r="I65" t="str">
            <v>Perpetual</v>
          </cell>
          <cell r="J65" t="str">
            <v>HBOS</v>
          </cell>
          <cell r="K65" t="str">
            <v>External</v>
          </cell>
          <cell r="L65">
            <v>3509000</v>
          </cell>
          <cell r="M65">
            <v>3503606.01</v>
          </cell>
          <cell r="N65">
            <v>194581.26</v>
          </cell>
          <cell r="O65">
            <v>3309024.75</v>
          </cell>
          <cell r="Q65">
            <v>3309024.75</v>
          </cell>
          <cell r="R65">
            <v>0</v>
          </cell>
          <cell r="S65">
            <v>3309024.75</v>
          </cell>
          <cell r="U65">
            <v>3309024.75</v>
          </cell>
          <cell r="V65" t="str">
            <v>XS0166717388External</v>
          </cell>
          <cell r="W65" t="str">
            <v>DNC</v>
          </cell>
          <cell r="X65">
            <v>0</v>
          </cell>
          <cell r="Y65">
            <v>0</v>
          </cell>
          <cell r="Z65">
            <v>0</v>
          </cell>
          <cell r="AA65" t="str">
            <v>DNC</v>
          </cell>
          <cell r="AB65">
            <v>0</v>
          </cell>
          <cell r="AC65">
            <v>0</v>
          </cell>
          <cell r="AD65">
            <v>0</v>
          </cell>
          <cell r="AF65" t="str">
            <v>DNC</v>
          </cell>
          <cell r="AG65" t="str">
            <v>Yes</v>
          </cell>
          <cell r="AH65" t="str">
            <v>Yes</v>
          </cell>
          <cell r="AI65" t="str">
            <v>No</v>
          </cell>
          <cell r="AK65">
            <v>0</v>
          </cell>
          <cell r="AL65">
            <v>0</v>
          </cell>
          <cell r="AM65">
            <v>0</v>
          </cell>
          <cell r="AO65">
            <v>0</v>
          </cell>
          <cell r="AP65">
            <v>0</v>
          </cell>
          <cell r="AQ65">
            <v>0</v>
          </cell>
          <cell r="AR65">
            <v>0</v>
          </cell>
          <cell r="AT65">
            <v>0</v>
          </cell>
          <cell r="AU65" t="e">
            <v>#N/A</v>
          </cell>
          <cell r="AV65" t="e">
            <v>#N/A</v>
          </cell>
          <cell r="AW65" t="e">
            <v>#N/A</v>
          </cell>
          <cell r="AY65" t="str">
            <v>No</v>
          </cell>
          <cell r="AZ65" t="str">
            <v>No</v>
          </cell>
          <cell r="BA65">
            <v>44665</v>
          </cell>
          <cell r="BC65">
            <v>0</v>
          </cell>
        </row>
        <row r="66">
          <cell r="C66" t="str">
            <v>XS0158313758</v>
          </cell>
          <cell r="D66" t="str">
            <v>Perpetual</v>
          </cell>
          <cell r="E66">
            <v>45989</v>
          </cell>
          <cell r="F66">
            <v>45989</v>
          </cell>
          <cell r="G66" t="str">
            <v>Yes</v>
          </cell>
          <cell r="H66" t="str">
            <v>CUT2HBS030</v>
          </cell>
          <cell r="I66" t="str">
            <v>Perpetual</v>
          </cell>
          <cell r="J66" t="str">
            <v>HBOS</v>
          </cell>
          <cell r="K66" t="str">
            <v>External</v>
          </cell>
          <cell r="L66">
            <v>8530000</v>
          </cell>
          <cell r="M66">
            <v>6158112.7199999997</v>
          </cell>
          <cell r="N66">
            <v>166627.12</v>
          </cell>
          <cell r="O66">
            <v>5991485.5999999996</v>
          </cell>
          <cell r="Q66">
            <v>5991485.5999999996</v>
          </cell>
          <cell r="R66">
            <v>0</v>
          </cell>
          <cell r="S66">
            <v>5991485.5999999996</v>
          </cell>
          <cell r="U66">
            <v>5991485.5999999996</v>
          </cell>
          <cell r="V66" t="str">
            <v>XS0158313758External</v>
          </cell>
          <cell r="W66" t="str">
            <v>DNC</v>
          </cell>
          <cell r="X66">
            <v>0</v>
          </cell>
          <cell r="Y66">
            <v>0</v>
          </cell>
          <cell r="Z66">
            <v>0</v>
          </cell>
          <cell r="AA66" t="str">
            <v>DNC</v>
          </cell>
          <cell r="AB66">
            <v>0</v>
          </cell>
          <cell r="AC66">
            <v>0</v>
          </cell>
          <cell r="AD66">
            <v>0</v>
          </cell>
          <cell r="AF66" t="str">
            <v>DNC</v>
          </cell>
          <cell r="AG66" t="str">
            <v>Yes</v>
          </cell>
          <cell r="AH66" t="str">
            <v>Yes</v>
          </cell>
          <cell r="AI66" t="str">
            <v>No</v>
          </cell>
          <cell r="AK66">
            <v>0</v>
          </cell>
          <cell r="AL66">
            <v>0</v>
          </cell>
          <cell r="AM66">
            <v>0</v>
          </cell>
          <cell r="AO66">
            <v>0</v>
          </cell>
          <cell r="AP66">
            <v>0</v>
          </cell>
          <cell r="AQ66">
            <v>0</v>
          </cell>
          <cell r="AR66">
            <v>0</v>
          </cell>
          <cell r="AT66">
            <v>0</v>
          </cell>
          <cell r="AU66" t="e">
            <v>#N/A</v>
          </cell>
          <cell r="AV66" t="e">
            <v>#N/A</v>
          </cell>
          <cell r="AW66" t="e">
            <v>#N/A</v>
          </cell>
          <cell r="AY66" t="str">
            <v>No</v>
          </cell>
          <cell r="AZ66" t="str">
            <v>No</v>
          </cell>
          <cell r="BA66">
            <v>45989</v>
          </cell>
          <cell r="BC66">
            <v>0</v>
          </cell>
        </row>
        <row r="67">
          <cell r="C67" t="str">
            <v>XS0083932144</v>
          </cell>
          <cell r="D67" t="str">
            <v>Perpetual</v>
          </cell>
          <cell r="E67">
            <v>44967</v>
          </cell>
          <cell r="F67">
            <v>44967</v>
          </cell>
          <cell r="G67" t="str">
            <v>Yes</v>
          </cell>
          <cell r="H67" t="str">
            <v>CL2ELC2058 &amp; CUT2BOS058</v>
          </cell>
          <cell r="I67" t="str">
            <v>Perpetual</v>
          </cell>
          <cell r="J67" t="str">
            <v>BOS</v>
          </cell>
          <cell r="K67" t="str">
            <v>External</v>
          </cell>
          <cell r="L67">
            <v>424999.97289500001</v>
          </cell>
          <cell r="M67">
            <v>429732.89192600001</v>
          </cell>
          <cell r="N67">
            <v>4439.7403050000003</v>
          </cell>
          <cell r="O67">
            <v>425293.15162100003</v>
          </cell>
          <cell r="Q67">
            <v>425293.15162100003</v>
          </cell>
          <cell r="R67">
            <v>0</v>
          </cell>
          <cell r="S67">
            <v>425293.15162100003</v>
          </cell>
          <cell r="U67">
            <v>425293.15162100003</v>
          </cell>
          <cell r="V67" t="str">
            <v>XS0083932144External</v>
          </cell>
          <cell r="W67" t="str">
            <v>DNC</v>
          </cell>
          <cell r="X67">
            <v>0</v>
          </cell>
          <cell r="Y67">
            <v>0</v>
          </cell>
          <cell r="Z67">
            <v>0</v>
          </cell>
          <cell r="AA67" t="str">
            <v>DNC</v>
          </cell>
          <cell r="AB67">
            <v>0</v>
          </cell>
          <cell r="AC67">
            <v>0</v>
          </cell>
          <cell r="AD67">
            <v>0</v>
          </cell>
          <cell r="AF67" t="str">
            <v>DNC</v>
          </cell>
          <cell r="AG67" t="str">
            <v>Yes</v>
          </cell>
          <cell r="AH67" t="str">
            <v>Yes</v>
          </cell>
          <cell r="AI67" t="str">
            <v>No</v>
          </cell>
          <cell r="AK67">
            <v>0</v>
          </cell>
          <cell r="AL67">
            <v>0</v>
          </cell>
          <cell r="AM67">
            <v>0</v>
          </cell>
          <cell r="AO67">
            <v>0</v>
          </cell>
          <cell r="AP67">
            <v>0</v>
          </cell>
          <cell r="AQ67">
            <v>0</v>
          </cell>
          <cell r="AR67">
            <v>0</v>
          </cell>
          <cell r="AT67">
            <v>0</v>
          </cell>
          <cell r="AU67" t="e">
            <v>#N/A</v>
          </cell>
          <cell r="AV67" t="e">
            <v>#N/A</v>
          </cell>
          <cell r="AW67" t="e">
            <v>#N/A</v>
          </cell>
          <cell r="AY67" t="str">
            <v>No</v>
          </cell>
          <cell r="AZ67" t="str">
            <v>No</v>
          </cell>
          <cell r="BA67">
            <v>44967</v>
          </cell>
          <cell r="BC67">
            <v>0</v>
          </cell>
        </row>
        <row r="68">
          <cell r="C68" t="str">
            <v>GB0000765403</v>
          </cell>
          <cell r="D68" t="str">
            <v>Perpetual</v>
          </cell>
          <cell r="E68" t="str">
            <v>N/A</v>
          </cell>
          <cell r="F68" t="str">
            <v>Perpetual</v>
          </cell>
          <cell r="G68" t="str">
            <v>No</v>
          </cell>
          <cell r="H68" t="str">
            <v>CUT2BOS006</v>
          </cell>
          <cell r="I68" t="str">
            <v>Perpetual</v>
          </cell>
          <cell r="J68" t="str">
            <v>BOS</v>
          </cell>
          <cell r="K68" t="str">
            <v>External</v>
          </cell>
          <cell r="L68">
            <v>32339999.994286403</v>
          </cell>
          <cell r="M68">
            <v>23493585.360000003</v>
          </cell>
          <cell r="N68">
            <v>44699.44</v>
          </cell>
          <cell r="O68">
            <v>23448885.920000002</v>
          </cell>
          <cell r="Q68">
            <v>23448885.920000002</v>
          </cell>
          <cell r="R68">
            <v>0</v>
          </cell>
          <cell r="S68">
            <v>23448885.920000002</v>
          </cell>
          <cell r="U68">
            <v>23448885.920000002</v>
          </cell>
          <cell r="V68" t="str">
            <v>GB0000765403External</v>
          </cell>
          <cell r="W68" t="str">
            <v>DNC</v>
          </cell>
          <cell r="X68">
            <v>0</v>
          </cell>
          <cell r="Y68">
            <v>0</v>
          </cell>
          <cell r="Z68">
            <v>0</v>
          </cell>
          <cell r="AA68" t="str">
            <v>GF T2</v>
          </cell>
          <cell r="AB68">
            <v>23448885.920000002</v>
          </cell>
          <cell r="AC68">
            <v>0</v>
          </cell>
          <cell r="AD68">
            <v>13716313.966852689</v>
          </cell>
          <cell r="AF68" t="str">
            <v>DNC</v>
          </cell>
          <cell r="AG68" t="str">
            <v>No</v>
          </cell>
          <cell r="AH68" t="str">
            <v>N/A</v>
          </cell>
          <cell r="AI68" t="str">
            <v>N/A</v>
          </cell>
          <cell r="AK68">
            <v>0</v>
          </cell>
          <cell r="AL68">
            <v>0</v>
          </cell>
          <cell r="AM68">
            <v>0</v>
          </cell>
          <cell r="AO68">
            <v>0</v>
          </cell>
          <cell r="AP68">
            <v>23448885.920000002</v>
          </cell>
          <cell r="AQ68">
            <v>0</v>
          </cell>
          <cell r="AR68">
            <v>0</v>
          </cell>
          <cell r="AT68">
            <v>0</v>
          </cell>
          <cell r="AU68" t="e">
            <v>#N/A</v>
          </cell>
          <cell r="AV68" t="e">
            <v>#N/A</v>
          </cell>
          <cell r="AW68" t="e">
            <v>#N/A</v>
          </cell>
          <cell r="AY68" t="str">
            <v>No</v>
          </cell>
          <cell r="AZ68" t="str">
            <v>No</v>
          </cell>
          <cell r="BA68">
            <v>401768</v>
          </cell>
          <cell r="BC68">
            <v>13716313.966852689</v>
          </cell>
        </row>
        <row r="69">
          <cell r="C69" t="str">
            <v>GB0000394915</v>
          </cell>
          <cell r="D69" t="str">
            <v>Perpetual</v>
          </cell>
          <cell r="E69" t="str">
            <v>N/A</v>
          </cell>
          <cell r="F69" t="str">
            <v>Perpetual</v>
          </cell>
          <cell r="G69" t="str">
            <v>No</v>
          </cell>
          <cell r="H69" t="str">
            <v>CUT2BOS055</v>
          </cell>
          <cell r="I69" t="str">
            <v>Perpetual</v>
          </cell>
          <cell r="J69" t="str">
            <v>BOS</v>
          </cell>
          <cell r="K69" t="str">
            <v>External</v>
          </cell>
          <cell r="L69">
            <v>13650000</v>
          </cell>
          <cell r="M69">
            <v>17385083.66</v>
          </cell>
          <cell r="N69">
            <v>572250</v>
          </cell>
          <cell r="O69">
            <v>16812833.66</v>
          </cell>
          <cell r="Q69">
            <v>16812833.66</v>
          </cell>
          <cell r="R69">
            <v>0</v>
          </cell>
          <cell r="S69">
            <v>16812833.66</v>
          </cell>
          <cell r="U69">
            <v>16812833.66</v>
          </cell>
          <cell r="V69" t="str">
            <v>GB0000394915External</v>
          </cell>
          <cell r="W69" t="str">
            <v>DNC</v>
          </cell>
          <cell r="X69">
            <v>0</v>
          </cell>
          <cell r="Y69">
            <v>0</v>
          </cell>
          <cell r="Z69">
            <v>0</v>
          </cell>
          <cell r="AA69" t="str">
            <v>DNC</v>
          </cell>
          <cell r="AB69">
            <v>0</v>
          </cell>
          <cell r="AC69">
            <v>0</v>
          </cell>
          <cell r="AD69">
            <v>0</v>
          </cell>
          <cell r="AF69" t="str">
            <v>DNC</v>
          </cell>
          <cell r="AG69" t="str">
            <v>No</v>
          </cell>
          <cell r="AH69" t="str">
            <v>N/A</v>
          </cell>
          <cell r="AI69" t="str">
            <v>N/A</v>
          </cell>
          <cell r="AK69">
            <v>0</v>
          </cell>
          <cell r="AL69">
            <v>0</v>
          </cell>
          <cell r="AM69">
            <v>0</v>
          </cell>
          <cell r="AO69">
            <v>0</v>
          </cell>
          <cell r="AP69">
            <v>0</v>
          </cell>
          <cell r="AQ69">
            <v>0</v>
          </cell>
          <cell r="AR69">
            <v>0</v>
          </cell>
          <cell r="AT69">
            <v>0</v>
          </cell>
          <cell r="AU69" t="e">
            <v>#N/A</v>
          </cell>
          <cell r="AV69" t="e">
            <v>#N/A</v>
          </cell>
          <cell r="AW69" t="e">
            <v>#N/A</v>
          </cell>
          <cell r="AY69" t="str">
            <v>No</v>
          </cell>
          <cell r="AZ69" t="str">
            <v>No</v>
          </cell>
          <cell r="BA69">
            <v>401768</v>
          </cell>
          <cell r="BC69">
            <v>0</v>
          </cell>
        </row>
        <row r="70">
          <cell r="C70" t="str">
            <v>XS0145407507</v>
          </cell>
          <cell r="D70" t="str">
            <v>Perpetual</v>
          </cell>
          <cell r="E70">
            <v>48372</v>
          </cell>
          <cell r="F70">
            <v>48372</v>
          </cell>
          <cell r="G70" t="str">
            <v>Yes</v>
          </cell>
          <cell r="H70" t="str">
            <v>CUT2LBG046</v>
          </cell>
          <cell r="I70" t="str">
            <v>Perpetual</v>
          </cell>
          <cell r="J70" t="str">
            <v>LBG</v>
          </cell>
          <cell r="K70" t="str">
            <v>External</v>
          </cell>
          <cell r="L70">
            <v>9649000</v>
          </cell>
          <cell r="M70">
            <v>10083060.300000001</v>
          </cell>
          <cell r="N70">
            <v>472668.82</v>
          </cell>
          <cell r="O70">
            <v>9610391.4800000004</v>
          </cell>
          <cell r="Q70">
            <v>9610391.4800000004</v>
          </cell>
          <cell r="R70">
            <v>0</v>
          </cell>
          <cell r="S70">
            <v>9610391.4800000004</v>
          </cell>
          <cell r="U70">
            <v>9610391.4800000004</v>
          </cell>
          <cell r="V70" t="str">
            <v>XS0145407507External</v>
          </cell>
          <cell r="W70" t="str">
            <v>DNC</v>
          </cell>
          <cell r="X70">
            <v>0</v>
          </cell>
          <cell r="Y70">
            <v>0</v>
          </cell>
          <cell r="Z70">
            <v>0</v>
          </cell>
          <cell r="AA70" t="str">
            <v>DNC</v>
          </cell>
          <cell r="AB70">
            <v>0</v>
          </cell>
          <cell r="AC70">
            <v>0</v>
          </cell>
          <cell r="AD70">
            <v>0</v>
          </cell>
          <cell r="AF70" t="str">
            <v>DNC</v>
          </cell>
          <cell r="AG70" t="str">
            <v>Yes</v>
          </cell>
          <cell r="AH70" t="str">
            <v>Yes</v>
          </cell>
          <cell r="AI70" t="str">
            <v>No</v>
          </cell>
          <cell r="AK70">
            <v>0</v>
          </cell>
          <cell r="AL70">
            <v>0</v>
          </cell>
          <cell r="AM70">
            <v>0</v>
          </cell>
          <cell r="AO70">
            <v>0</v>
          </cell>
          <cell r="AP70">
            <v>0</v>
          </cell>
          <cell r="AQ70">
            <v>0</v>
          </cell>
          <cell r="AR70">
            <v>0</v>
          </cell>
          <cell r="AT70">
            <v>0</v>
          </cell>
          <cell r="AU70" t="e">
            <v>#N/A</v>
          </cell>
          <cell r="AV70" t="e">
            <v>#N/A</v>
          </cell>
          <cell r="AW70" t="e">
            <v>#N/A</v>
          </cell>
          <cell r="AY70" t="str">
            <v>No</v>
          </cell>
          <cell r="AZ70" t="str">
            <v>Yes</v>
          </cell>
          <cell r="BA70">
            <v>48372</v>
          </cell>
          <cell r="BC70">
            <v>9610391.4800000004</v>
          </cell>
        </row>
        <row r="71">
          <cell r="C71" t="str">
            <v>XS0169667119</v>
          </cell>
          <cell r="D71" t="str">
            <v>Perpetual</v>
          </cell>
          <cell r="E71">
            <v>42713</v>
          </cell>
          <cell r="F71">
            <v>42713</v>
          </cell>
          <cell r="G71" t="str">
            <v>Yes</v>
          </cell>
          <cell r="H71" t="str">
            <v>CUT2LTB052</v>
          </cell>
          <cell r="I71" t="str">
            <v>Perpetual</v>
          </cell>
          <cell r="J71" t="str">
            <v>Lloyds Bank</v>
          </cell>
          <cell r="K71" t="str">
            <v>External</v>
          </cell>
          <cell r="L71">
            <v>0</v>
          </cell>
          <cell r="M71">
            <v>0</v>
          </cell>
          <cell r="N71">
            <v>0</v>
          </cell>
          <cell r="O71">
            <v>0</v>
          </cell>
          <cell r="Q71">
            <v>0</v>
          </cell>
          <cell r="R71">
            <v>0</v>
          </cell>
          <cell r="S71">
            <v>0</v>
          </cell>
          <cell r="U71">
            <v>0</v>
          </cell>
          <cell r="V71" t="str">
            <v>XS0169667119External</v>
          </cell>
          <cell r="W71" t="str">
            <v>DNC</v>
          </cell>
          <cell r="X71">
            <v>0</v>
          </cell>
          <cell r="Y71">
            <v>0</v>
          </cell>
          <cell r="Z71">
            <v>0</v>
          </cell>
          <cell r="AA71" t="str">
            <v>DNC</v>
          </cell>
          <cell r="AB71">
            <v>0</v>
          </cell>
          <cell r="AC71">
            <v>0</v>
          </cell>
          <cell r="AD71">
            <v>0</v>
          </cell>
          <cell r="AF71" t="str">
            <v>DNC</v>
          </cell>
          <cell r="AG71" t="str">
            <v>Yes</v>
          </cell>
          <cell r="AH71" t="str">
            <v>No</v>
          </cell>
          <cell r="AI71" t="str">
            <v>No</v>
          </cell>
          <cell r="AK71">
            <v>0</v>
          </cell>
          <cell r="AL71">
            <v>0</v>
          </cell>
          <cell r="AM71">
            <v>0</v>
          </cell>
          <cell r="AO71">
            <v>0</v>
          </cell>
          <cell r="AP71">
            <v>0</v>
          </cell>
          <cell r="AQ71">
            <v>0</v>
          </cell>
          <cell r="AR71">
            <v>0</v>
          </cell>
          <cell r="AT71">
            <v>0</v>
          </cell>
          <cell r="AU71" t="e">
            <v>#N/A</v>
          </cell>
          <cell r="AV71" t="e">
            <v>#N/A</v>
          </cell>
          <cell r="AW71" t="e">
            <v>#N/A</v>
          </cell>
          <cell r="AY71" t="str">
            <v>No</v>
          </cell>
          <cell r="AZ71" t="str">
            <v>No</v>
          </cell>
          <cell r="BA71">
            <v>42713</v>
          </cell>
          <cell r="BC71">
            <v>0</v>
          </cell>
        </row>
        <row r="72">
          <cell r="C72" t="str">
            <v>GB0005224307</v>
          </cell>
          <cell r="D72" t="str">
            <v>Perpetual</v>
          </cell>
          <cell r="E72" t="str">
            <v>N/A</v>
          </cell>
          <cell r="F72" t="str">
            <v>Perpetual</v>
          </cell>
          <cell r="G72" t="str">
            <v>No</v>
          </cell>
          <cell r="H72" t="str">
            <v>CUT2LTB008</v>
          </cell>
          <cell r="I72" t="str">
            <v>Perpetual</v>
          </cell>
          <cell r="J72" t="str">
            <v>Lloyds Bank</v>
          </cell>
          <cell r="K72" t="str">
            <v>External</v>
          </cell>
          <cell r="L72">
            <v>129189999.9936455</v>
          </cell>
          <cell r="M72">
            <v>93793274.510000005</v>
          </cell>
          <cell r="N72">
            <v>120993.36</v>
          </cell>
          <cell r="O72">
            <v>93672281.150000006</v>
          </cell>
          <cell r="Q72">
            <v>93672281.150000006</v>
          </cell>
          <cell r="R72">
            <v>0</v>
          </cell>
          <cell r="S72">
            <v>93672281.150000006</v>
          </cell>
          <cell r="U72">
            <v>93672281.150000006</v>
          </cell>
          <cell r="V72" t="str">
            <v>GB0005224307External</v>
          </cell>
          <cell r="W72" t="str">
            <v>DNC</v>
          </cell>
          <cell r="X72">
            <v>0</v>
          </cell>
          <cell r="Y72">
            <v>0</v>
          </cell>
          <cell r="Z72">
            <v>0</v>
          </cell>
          <cell r="AA72" t="str">
            <v>GF T2</v>
          </cell>
          <cell r="AB72">
            <v>93672281.150000006</v>
          </cell>
          <cell r="AC72">
            <v>0</v>
          </cell>
          <cell r="AD72">
            <v>54793154.038454071</v>
          </cell>
          <cell r="AF72" t="str">
            <v>DNC</v>
          </cell>
          <cell r="AG72" t="str">
            <v>No</v>
          </cell>
          <cell r="AH72" t="str">
            <v>N/A</v>
          </cell>
          <cell r="AI72" t="str">
            <v>N/A</v>
          </cell>
          <cell r="AK72">
            <v>0</v>
          </cell>
          <cell r="AL72">
            <v>0</v>
          </cell>
          <cell r="AM72">
            <v>0</v>
          </cell>
          <cell r="AO72">
            <v>0</v>
          </cell>
          <cell r="AP72">
            <v>93672281.150000006</v>
          </cell>
          <cell r="AQ72">
            <v>0</v>
          </cell>
          <cell r="AR72">
            <v>0</v>
          </cell>
          <cell r="AT72">
            <v>0</v>
          </cell>
          <cell r="AU72" t="e">
            <v>#N/A</v>
          </cell>
          <cell r="AV72" t="e">
            <v>#N/A</v>
          </cell>
          <cell r="AW72" t="e">
            <v>#N/A</v>
          </cell>
          <cell r="AY72" t="str">
            <v>No</v>
          </cell>
          <cell r="AZ72" t="str">
            <v>No</v>
          </cell>
          <cell r="BA72">
            <v>401768</v>
          </cell>
          <cell r="BC72">
            <v>54793154.038454071</v>
          </cell>
        </row>
        <row r="73">
          <cell r="C73" t="str">
            <v>GB0005232391</v>
          </cell>
          <cell r="D73" t="str">
            <v>Perpetual</v>
          </cell>
          <cell r="E73" t="str">
            <v>N/A</v>
          </cell>
          <cell r="F73" t="str">
            <v>Perpetual</v>
          </cell>
          <cell r="G73" t="str">
            <v>No</v>
          </cell>
          <cell r="H73" t="str">
            <v>CUT2LTB009</v>
          </cell>
          <cell r="I73" t="str">
            <v>Perpetual</v>
          </cell>
          <cell r="J73" t="str">
            <v>Lloyds Bank</v>
          </cell>
          <cell r="K73" t="str">
            <v>External</v>
          </cell>
          <cell r="L73">
            <v>165839999.99390849</v>
          </cell>
          <cell r="M73">
            <v>120280248.03999999</v>
          </cell>
          <cell r="N73">
            <v>34012.99</v>
          </cell>
          <cell r="O73">
            <v>120246235.05</v>
          </cell>
          <cell r="Q73">
            <v>120246235.05</v>
          </cell>
          <cell r="R73">
            <v>0</v>
          </cell>
          <cell r="S73">
            <v>120246235.05</v>
          </cell>
          <cell r="U73">
            <v>120246235.05</v>
          </cell>
          <cell r="V73" t="str">
            <v>GB0005232391External</v>
          </cell>
          <cell r="W73" t="str">
            <v>DNC</v>
          </cell>
          <cell r="X73">
            <v>0</v>
          </cell>
          <cell r="Y73">
            <v>0</v>
          </cell>
          <cell r="Z73">
            <v>0</v>
          </cell>
          <cell r="AA73" t="str">
            <v>GF T2</v>
          </cell>
          <cell r="AB73">
            <v>120246235.05</v>
          </cell>
          <cell r="AC73">
            <v>0</v>
          </cell>
          <cell r="AD73">
            <v>70337461.613518149</v>
          </cell>
          <cell r="AF73" t="str">
            <v>DNC</v>
          </cell>
          <cell r="AG73" t="str">
            <v>No</v>
          </cell>
          <cell r="AH73" t="str">
            <v>N/A</v>
          </cell>
          <cell r="AI73" t="str">
            <v>N/A</v>
          </cell>
          <cell r="AK73">
            <v>0</v>
          </cell>
          <cell r="AL73">
            <v>0</v>
          </cell>
          <cell r="AM73">
            <v>0</v>
          </cell>
          <cell r="AO73">
            <v>0</v>
          </cell>
          <cell r="AP73">
            <v>120246235.05</v>
          </cell>
          <cell r="AQ73">
            <v>0</v>
          </cell>
          <cell r="AR73">
            <v>0</v>
          </cell>
          <cell r="AT73">
            <v>0</v>
          </cell>
          <cell r="AU73" t="e">
            <v>#N/A</v>
          </cell>
          <cell r="AV73" t="e">
            <v>#N/A</v>
          </cell>
          <cell r="AW73" t="e">
            <v>#N/A</v>
          </cell>
          <cell r="AY73" t="str">
            <v>No</v>
          </cell>
          <cell r="AZ73" t="str">
            <v>No</v>
          </cell>
          <cell r="BA73">
            <v>401768</v>
          </cell>
          <cell r="BC73">
            <v>70337461.613518149</v>
          </cell>
        </row>
        <row r="74">
          <cell r="C74" t="str">
            <v>GB0005205751</v>
          </cell>
          <cell r="D74" t="str">
            <v>Perpetual</v>
          </cell>
          <cell r="E74" t="str">
            <v>N/A</v>
          </cell>
          <cell r="F74" t="str">
            <v>Perpetual</v>
          </cell>
          <cell r="G74" t="str">
            <v>No</v>
          </cell>
          <cell r="H74" t="str">
            <v>CUT2LTB010</v>
          </cell>
          <cell r="I74" t="str">
            <v>Perpetual</v>
          </cell>
          <cell r="J74" t="str">
            <v>Lloyds Bank</v>
          </cell>
          <cell r="K74" t="str">
            <v>External</v>
          </cell>
          <cell r="L74">
            <v>129599999.996038</v>
          </cell>
          <cell r="M74">
            <v>94002842.290000007</v>
          </cell>
          <cell r="N74">
            <v>33280.89</v>
          </cell>
          <cell r="O74">
            <v>93969561.400000006</v>
          </cell>
          <cell r="Q74">
            <v>93969561.400000006</v>
          </cell>
          <cell r="R74">
            <v>0</v>
          </cell>
          <cell r="S74">
            <v>93969561.400000006</v>
          </cell>
          <cell r="U74">
            <v>93969561.400000006</v>
          </cell>
          <cell r="V74" t="str">
            <v>GB0005205751External</v>
          </cell>
          <cell r="W74" t="str">
            <v>DNC</v>
          </cell>
          <cell r="X74">
            <v>0</v>
          </cell>
          <cell r="Y74">
            <v>0</v>
          </cell>
          <cell r="Z74">
            <v>0</v>
          </cell>
          <cell r="AA74" t="str">
            <v>GF T2</v>
          </cell>
          <cell r="AB74">
            <v>93969561.400000006</v>
          </cell>
          <cell r="AC74">
            <v>0</v>
          </cell>
          <cell r="AD74">
            <v>54967046.70265381</v>
          </cell>
          <cell r="AF74" t="str">
            <v>DNC</v>
          </cell>
          <cell r="AG74" t="str">
            <v>No</v>
          </cell>
          <cell r="AH74" t="str">
            <v>N/A</v>
          </cell>
          <cell r="AI74" t="str">
            <v>N/A</v>
          </cell>
          <cell r="AK74">
            <v>0</v>
          </cell>
          <cell r="AL74">
            <v>0</v>
          </cell>
          <cell r="AM74">
            <v>0</v>
          </cell>
          <cell r="AO74">
            <v>0</v>
          </cell>
          <cell r="AP74">
            <v>93969561.400000006</v>
          </cell>
          <cell r="AQ74">
            <v>0</v>
          </cell>
          <cell r="AR74">
            <v>0</v>
          </cell>
          <cell r="AT74">
            <v>0</v>
          </cell>
          <cell r="AU74" t="e">
            <v>#N/A</v>
          </cell>
          <cell r="AV74" t="e">
            <v>#N/A</v>
          </cell>
          <cell r="AW74" t="e">
            <v>#N/A</v>
          </cell>
          <cell r="AY74" t="str">
            <v>No</v>
          </cell>
          <cell r="AZ74" t="str">
            <v>No</v>
          </cell>
          <cell r="BA74">
            <v>401768</v>
          </cell>
          <cell r="BC74">
            <v>54967046.70265381</v>
          </cell>
        </row>
        <row r="75">
          <cell r="C75" t="str">
            <v>XS0079927850</v>
          </cell>
          <cell r="D75" t="str">
            <v>Perpetual</v>
          </cell>
          <cell r="E75">
            <v>45198</v>
          </cell>
          <cell r="F75">
            <v>45198</v>
          </cell>
          <cell r="G75" t="str">
            <v>Yes</v>
          </cell>
          <cell r="H75" t="str">
            <v>CUT2LTB051</v>
          </cell>
          <cell r="I75" t="str">
            <v>Perpetual</v>
          </cell>
          <cell r="J75" t="str">
            <v>Lloyds Bank</v>
          </cell>
          <cell r="K75" t="str">
            <v>External</v>
          </cell>
          <cell r="L75">
            <v>129000</v>
          </cell>
          <cell r="M75">
            <v>134217.32999999999</v>
          </cell>
          <cell r="N75">
            <v>5217.33</v>
          </cell>
          <cell r="O75">
            <v>128999.99999999999</v>
          </cell>
          <cell r="Q75">
            <v>128999.99999999999</v>
          </cell>
          <cell r="R75">
            <v>0</v>
          </cell>
          <cell r="S75">
            <v>128999.99999999999</v>
          </cell>
          <cell r="U75">
            <v>128999.99999999999</v>
          </cell>
          <cell r="V75" t="str">
            <v>XS0079927850External</v>
          </cell>
          <cell r="W75" t="str">
            <v>DNC</v>
          </cell>
          <cell r="X75">
            <v>0</v>
          </cell>
          <cell r="Y75">
            <v>0</v>
          </cell>
          <cell r="Z75">
            <v>0</v>
          </cell>
          <cell r="AA75" t="str">
            <v>DNC</v>
          </cell>
          <cell r="AB75">
            <v>0</v>
          </cell>
          <cell r="AC75">
            <v>0</v>
          </cell>
          <cell r="AD75">
            <v>0</v>
          </cell>
          <cell r="AF75" t="str">
            <v>DNC</v>
          </cell>
          <cell r="AG75" t="str">
            <v>Yes</v>
          </cell>
          <cell r="AH75" t="str">
            <v>Yes</v>
          </cell>
          <cell r="AI75" t="str">
            <v>No</v>
          </cell>
          <cell r="AK75">
            <v>0</v>
          </cell>
          <cell r="AL75">
            <v>0</v>
          </cell>
          <cell r="AM75">
            <v>0</v>
          </cell>
          <cell r="AO75">
            <v>0</v>
          </cell>
          <cell r="AP75">
            <v>0</v>
          </cell>
          <cell r="AQ75">
            <v>0</v>
          </cell>
          <cell r="AR75">
            <v>0</v>
          </cell>
          <cell r="AT75">
            <v>0</v>
          </cell>
          <cell r="AU75" t="e">
            <v>#N/A</v>
          </cell>
          <cell r="AV75" t="e">
            <v>#N/A</v>
          </cell>
          <cell r="AW75" t="e">
            <v>#N/A</v>
          </cell>
          <cell r="AY75" t="str">
            <v>No</v>
          </cell>
          <cell r="AZ75" t="str">
            <v>No</v>
          </cell>
          <cell r="BA75">
            <v>45198</v>
          </cell>
          <cell r="BC75">
            <v>0</v>
          </cell>
        </row>
        <row r="76">
          <cell r="C76" t="str">
            <v>GB0001905362</v>
          </cell>
          <cell r="D76" t="str">
            <v>Perpetual</v>
          </cell>
          <cell r="E76" t="str">
            <v>N/A</v>
          </cell>
          <cell r="F76" t="str">
            <v>Perpetual</v>
          </cell>
          <cell r="G76" t="str">
            <v>No</v>
          </cell>
          <cell r="H76" t="str">
            <v>CUT2LTB020</v>
          </cell>
          <cell r="I76" t="str">
            <v>Perpetual</v>
          </cell>
          <cell r="J76" t="str">
            <v>Lloyds Bank</v>
          </cell>
          <cell r="K76" t="str">
            <v>External</v>
          </cell>
          <cell r="L76">
            <v>100000000</v>
          </cell>
          <cell r="M76">
            <v>98606196.609999999</v>
          </cell>
          <cell r="N76">
            <v>5003434.07</v>
          </cell>
          <cell r="O76">
            <v>93602762.539999992</v>
          </cell>
          <cell r="Q76">
            <v>93602762.539999992</v>
          </cell>
          <cell r="R76">
            <v>0</v>
          </cell>
          <cell r="S76">
            <v>93602762.539999992</v>
          </cell>
          <cell r="U76">
            <v>93602762.539999992</v>
          </cell>
          <cell r="V76" t="str">
            <v>GB0001905362External</v>
          </cell>
          <cell r="W76" t="str">
            <v>DNC</v>
          </cell>
          <cell r="X76">
            <v>0</v>
          </cell>
          <cell r="Y76">
            <v>0</v>
          </cell>
          <cell r="Z76">
            <v>0</v>
          </cell>
          <cell r="AA76" t="str">
            <v>FC T2</v>
          </cell>
          <cell r="AB76">
            <v>0</v>
          </cell>
          <cell r="AC76">
            <v>93602762.539999992</v>
          </cell>
          <cell r="AD76">
            <v>93602762.539999992</v>
          </cell>
          <cell r="AF76" t="str">
            <v>DNC</v>
          </cell>
          <cell r="AG76" t="str">
            <v>No</v>
          </cell>
          <cell r="AH76" t="str">
            <v>N/A</v>
          </cell>
          <cell r="AI76" t="str">
            <v>N/A</v>
          </cell>
          <cell r="AK76">
            <v>0</v>
          </cell>
          <cell r="AL76">
            <v>0</v>
          </cell>
          <cell r="AM76">
            <v>0</v>
          </cell>
          <cell r="AO76">
            <v>0</v>
          </cell>
          <cell r="AP76">
            <v>0</v>
          </cell>
          <cell r="AQ76">
            <v>0</v>
          </cell>
          <cell r="AR76">
            <v>0</v>
          </cell>
          <cell r="AT76">
            <v>0</v>
          </cell>
          <cell r="AU76" t="e">
            <v>#N/A</v>
          </cell>
          <cell r="AV76" t="e">
            <v>#N/A</v>
          </cell>
          <cell r="AW76" t="e">
            <v>#N/A</v>
          </cell>
          <cell r="AY76" t="str">
            <v>No</v>
          </cell>
          <cell r="AZ76" t="str">
            <v>No</v>
          </cell>
          <cell r="BA76">
            <v>401768</v>
          </cell>
          <cell r="BC76">
            <v>93602762.539999992</v>
          </cell>
        </row>
        <row r="77">
          <cell r="C77" t="str">
            <v>XS0099507534</v>
          </cell>
          <cell r="D77" t="str">
            <v>Perpetual</v>
          </cell>
          <cell r="E77">
            <v>43661</v>
          </cell>
          <cell r="F77">
            <v>43661</v>
          </cell>
          <cell r="G77" t="str">
            <v>Yes</v>
          </cell>
          <cell r="H77" t="str">
            <v>CL2ELC2026 &amp; CUT2LTB026</v>
          </cell>
          <cell r="I77" t="str">
            <v>Perpetual</v>
          </cell>
          <cell r="J77" t="str">
            <v>Lloyds Bank</v>
          </cell>
          <cell r="K77" t="str">
            <v>External</v>
          </cell>
          <cell r="L77">
            <v>0</v>
          </cell>
          <cell r="M77">
            <v>0</v>
          </cell>
          <cell r="N77">
            <v>0</v>
          </cell>
          <cell r="O77">
            <v>0</v>
          </cell>
          <cell r="Q77">
            <v>0</v>
          </cell>
          <cell r="R77">
            <v>0</v>
          </cell>
          <cell r="S77">
            <v>0</v>
          </cell>
          <cell r="U77">
            <v>0</v>
          </cell>
          <cell r="V77" t="str">
            <v>XS0099507534External</v>
          </cell>
          <cell r="W77" t="str">
            <v>DNC</v>
          </cell>
          <cell r="X77">
            <v>0</v>
          </cell>
          <cell r="Y77">
            <v>0</v>
          </cell>
          <cell r="Z77">
            <v>0</v>
          </cell>
          <cell r="AA77" t="str">
            <v>DNC</v>
          </cell>
          <cell r="AB77">
            <v>0</v>
          </cell>
          <cell r="AC77">
            <v>0</v>
          </cell>
          <cell r="AD77">
            <v>0</v>
          </cell>
          <cell r="AF77" t="str">
            <v>DNC</v>
          </cell>
          <cell r="AG77" t="str">
            <v>Yes</v>
          </cell>
          <cell r="AH77" t="str">
            <v>No</v>
          </cell>
          <cell r="AI77" t="str">
            <v>No</v>
          </cell>
          <cell r="AK77">
            <v>0</v>
          </cell>
          <cell r="AL77">
            <v>0</v>
          </cell>
          <cell r="AM77">
            <v>0</v>
          </cell>
          <cell r="AO77">
            <v>0</v>
          </cell>
          <cell r="AP77">
            <v>0</v>
          </cell>
          <cell r="AQ77">
            <v>0</v>
          </cell>
          <cell r="AR77">
            <v>0</v>
          </cell>
          <cell r="AT77">
            <v>0</v>
          </cell>
          <cell r="AU77" t="e">
            <v>#N/A</v>
          </cell>
          <cell r="AV77" t="e">
            <v>#N/A</v>
          </cell>
          <cell r="AW77" t="e">
            <v>#N/A</v>
          </cell>
          <cell r="AY77" t="str">
            <v>No</v>
          </cell>
          <cell r="AZ77" t="str">
            <v>No</v>
          </cell>
          <cell r="BA77">
            <v>43661</v>
          </cell>
          <cell r="BC77">
            <v>0</v>
          </cell>
        </row>
        <row r="78">
          <cell r="C78" t="str">
            <v>GB0000395094</v>
          </cell>
          <cell r="D78" t="str">
            <v>Perpetual</v>
          </cell>
          <cell r="E78">
            <v>44591</v>
          </cell>
          <cell r="F78">
            <v>44591</v>
          </cell>
          <cell r="G78" t="str">
            <v>No</v>
          </cell>
          <cell r="H78" t="str">
            <v>CUT2BOS059</v>
          </cell>
          <cell r="I78" t="str">
            <v>Perpetual</v>
          </cell>
          <cell r="J78" t="str">
            <v>BOS</v>
          </cell>
          <cell r="K78" t="str">
            <v>External</v>
          </cell>
          <cell r="L78">
            <v>20550000</v>
          </cell>
          <cell r="M78">
            <v>20623568.23</v>
          </cell>
          <cell r="N78">
            <v>207733.7</v>
          </cell>
          <cell r="O78">
            <v>20415834.530000001</v>
          </cell>
          <cell r="Q78">
            <v>20415834.530000001</v>
          </cell>
          <cell r="R78">
            <v>0</v>
          </cell>
          <cell r="S78">
            <v>20415834.530000001</v>
          </cell>
          <cell r="U78">
            <v>20415834.530000001</v>
          </cell>
          <cell r="V78" t="str">
            <v>GB0000395094External</v>
          </cell>
          <cell r="W78" t="str">
            <v>DNC</v>
          </cell>
          <cell r="X78">
            <v>0</v>
          </cell>
          <cell r="Y78">
            <v>0</v>
          </cell>
          <cell r="Z78">
            <v>0</v>
          </cell>
          <cell r="AA78" t="str">
            <v>DNC</v>
          </cell>
          <cell r="AB78">
            <v>0</v>
          </cell>
          <cell r="AC78">
            <v>0</v>
          </cell>
          <cell r="AD78">
            <v>0</v>
          </cell>
          <cell r="AF78" t="str">
            <v>DNC</v>
          </cell>
          <cell r="AG78" t="str">
            <v>No</v>
          </cell>
          <cell r="AH78" t="str">
            <v>N/A</v>
          </cell>
          <cell r="AI78" t="str">
            <v>N/A</v>
          </cell>
          <cell r="AK78">
            <v>0</v>
          </cell>
          <cell r="AL78">
            <v>0</v>
          </cell>
          <cell r="AM78">
            <v>0</v>
          </cell>
          <cell r="AO78">
            <v>0</v>
          </cell>
          <cell r="AP78">
            <v>0</v>
          </cell>
          <cell r="AQ78">
            <v>0</v>
          </cell>
          <cell r="AR78">
            <v>0</v>
          </cell>
          <cell r="AT78">
            <v>0</v>
          </cell>
          <cell r="AU78" t="e">
            <v>#N/A</v>
          </cell>
          <cell r="AV78" t="e">
            <v>#N/A</v>
          </cell>
          <cell r="AW78" t="e">
            <v>#N/A</v>
          </cell>
          <cell r="AY78" t="str">
            <v>No</v>
          </cell>
          <cell r="AZ78" t="str">
            <v>No</v>
          </cell>
          <cell r="BA78">
            <v>401768</v>
          </cell>
          <cell r="BC78">
            <v>0</v>
          </cell>
        </row>
        <row r="79">
          <cell r="C79" t="str">
            <v>GB0000395102</v>
          </cell>
          <cell r="D79" t="str">
            <v>Perpetual</v>
          </cell>
          <cell r="E79">
            <v>45183</v>
          </cell>
          <cell r="F79">
            <v>45183</v>
          </cell>
          <cell r="G79" t="str">
            <v>No</v>
          </cell>
          <cell r="H79" t="str">
            <v>CUT2BOS053</v>
          </cell>
          <cell r="I79" t="str">
            <v>Perpetual</v>
          </cell>
          <cell r="J79" t="str">
            <v>BOS</v>
          </cell>
          <cell r="K79" t="str">
            <v>External</v>
          </cell>
          <cell r="L79">
            <v>4900000</v>
          </cell>
          <cell r="M79">
            <v>4750092.08</v>
          </cell>
          <cell r="N79">
            <v>36117.53</v>
          </cell>
          <cell r="O79">
            <v>4713974.55</v>
          </cell>
          <cell r="Q79">
            <v>4713974.55</v>
          </cell>
          <cell r="R79">
            <v>0</v>
          </cell>
          <cell r="S79">
            <v>4713974.55</v>
          </cell>
          <cell r="U79">
            <v>4713974.55</v>
          </cell>
          <cell r="V79" t="str">
            <v>GB0000395102External</v>
          </cell>
          <cell r="W79" t="str">
            <v>DNC</v>
          </cell>
          <cell r="X79">
            <v>0</v>
          </cell>
          <cell r="Y79">
            <v>0</v>
          </cell>
          <cell r="Z79">
            <v>0</v>
          </cell>
          <cell r="AA79" t="str">
            <v>DNC</v>
          </cell>
          <cell r="AB79">
            <v>0</v>
          </cell>
          <cell r="AC79">
            <v>0</v>
          </cell>
          <cell r="AD79">
            <v>0</v>
          </cell>
          <cell r="AF79" t="str">
            <v>DNC</v>
          </cell>
          <cell r="AG79" t="str">
            <v>No</v>
          </cell>
          <cell r="AH79" t="str">
            <v>N/A</v>
          </cell>
          <cell r="AI79" t="str">
            <v>N/A</v>
          </cell>
          <cell r="AK79">
            <v>0</v>
          </cell>
          <cell r="AL79">
            <v>0</v>
          </cell>
          <cell r="AM79">
            <v>0</v>
          </cell>
          <cell r="AO79">
            <v>0</v>
          </cell>
          <cell r="AP79">
            <v>0</v>
          </cell>
          <cell r="AQ79">
            <v>0</v>
          </cell>
          <cell r="AR79">
            <v>0</v>
          </cell>
          <cell r="AT79">
            <v>0</v>
          </cell>
          <cell r="AU79" t="e">
            <v>#N/A</v>
          </cell>
          <cell r="AV79" t="e">
            <v>#N/A</v>
          </cell>
          <cell r="AW79" t="e">
            <v>#N/A</v>
          </cell>
          <cell r="AY79" t="str">
            <v>No</v>
          </cell>
          <cell r="AZ79" t="str">
            <v>No</v>
          </cell>
          <cell r="BA79">
            <v>401768</v>
          </cell>
          <cell r="BC79">
            <v>0</v>
          </cell>
        </row>
        <row r="80">
          <cell r="C80" t="str">
            <v>GB0005242879</v>
          </cell>
          <cell r="D80" t="str">
            <v>Perpetual</v>
          </cell>
          <cell r="E80" t="str">
            <v>N/A</v>
          </cell>
          <cell r="F80" t="str">
            <v>Perpetual</v>
          </cell>
          <cell r="G80" t="str">
            <v>No</v>
          </cell>
          <cell r="H80" t="str">
            <v>CUT2BOS054</v>
          </cell>
          <cell r="I80" t="str">
            <v>Perpetual</v>
          </cell>
          <cell r="J80" t="str">
            <v>BOS</v>
          </cell>
          <cell r="K80" t="str">
            <v>External</v>
          </cell>
          <cell r="L80">
            <v>14726000</v>
          </cell>
          <cell r="M80">
            <v>14417149.440000001</v>
          </cell>
          <cell r="N80">
            <v>116297.38</v>
          </cell>
          <cell r="O80">
            <v>14300852.060000001</v>
          </cell>
          <cell r="Q80">
            <v>14300852.060000001</v>
          </cell>
          <cell r="R80">
            <v>0</v>
          </cell>
          <cell r="S80">
            <v>14300852.060000001</v>
          </cell>
          <cell r="U80">
            <v>14300852.060000001</v>
          </cell>
          <cell r="V80" t="str">
            <v>GB0005242879External</v>
          </cell>
          <cell r="W80" t="str">
            <v>DNC</v>
          </cell>
          <cell r="X80">
            <v>0</v>
          </cell>
          <cell r="Y80">
            <v>0</v>
          </cell>
          <cell r="Z80">
            <v>0</v>
          </cell>
          <cell r="AA80" t="str">
            <v>DNC</v>
          </cell>
          <cell r="AB80">
            <v>0</v>
          </cell>
          <cell r="AC80">
            <v>0</v>
          </cell>
          <cell r="AD80">
            <v>0</v>
          </cell>
          <cell r="AF80" t="str">
            <v>DNC</v>
          </cell>
          <cell r="AG80" t="str">
            <v>No</v>
          </cell>
          <cell r="AH80" t="str">
            <v>N/A</v>
          </cell>
          <cell r="AI80" t="str">
            <v>N/A</v>
          </cell>
          <cell r="AK80">
            <v>0</v>
          </cell>
          <cell r="AL80">
            <v>0</v>
          </cell>
          <cell r="AM80">
            <v>0</v>
          </cell>
          <cell r="AO80">
            <v>0</v>
          </cell>
          <cell r="AP80">
            <v>0</v>
          </cell>
          <cell r="AQ80">
            <v>0</v>
          </cell>
          <cell r="AR80">
            <v>0</v>
          </cell>
          <cell r="AT80">
            <v>0</v>
          </cell>
          <cell r="AU80" t="e">
            <v>#N/A</v>
          </cell>
          <cell r="AV80" t="e">
            <v>#N/A</v>
          </cell>
          <cell r="AW80" t="e">
            <v>#N/A</v>
          </cell>
          <cell r="AY80" t="str">
            <v>No</v>
          </cell>
          <cell r="AZ80" t="str">
            <v>No</v>
          </cell>
          <cell r="BA80">
            <v>401768</v>
          </cell>
          <cell r="BC80">
            <v>0</v>
          </cell>
        </row>
        <row r="81">
          <cell r="M81">
            <v>507660769.47192597</v>
          </cell>
          <cell r="N81">
            <v>7012353.6303050006</v>
          </cell>
          <cell r="O81">
            <v>500648415.84162092</v>
          </cell>
          <cell r="Q81">
            <v>500648415.84162092</v>
          </cell>
          <cell r="R81">
            <v>0</v>
          </cell>
          <cell r="S81">
            <v>500648415.84162092</v>
          </cell>
        </row>
        <row r="82">
          <cell r="C82" t="str">
            <v>US53944YAJ29</v>
          </cell>
          <cell r="D82" t="str">
            <v>Perpetual</v>
          </cell>
          <cell r="E82">
            <v>46200</v>
          </cell>
          <cell r="F82">
            <v>46200</v>
          </cell>
          <cell r="G82" t="str">
            <v>No</v>
          </cell>
          <cell r="H82" t="str">
            <v>CAT1LBG007</v>
          </cell>
          <cell r="I82" t="str">
            <v>Perpetual</v>
          </cell>
          <cell r="J82" t="str">
            <v>LBG</v>
          </cell>
          <cell r="K82" t="str">
            <v>External</v>
          </cell>
          <cell r="L82">
            <v>500000000</v>
          </cell>
          <cell r="M82">
            <v>395889088</v>
          </cell>
          <cell r="N82">
            <v>0</v>
          </cell>
          <cell r="O82">
            <v>395889088</v>
          </cell>
          <cell r="Q82">
            <v>395889088</v>
          </cell>
          <cell r="R82">
            <v>0</v>
          </cell>
          <cell r="S82">
            <v>395889088</v>
          </cell>
          <cell r="U82">
            <v>395889088</v>
          </cell>
          <cell r="V82" t="str">
            <v>US53944YAJ29External</v>
          </cell>
          <cell r="W82" t="str">
            <v>FC AT1</v>
          </cell>
          <cell r="X82">
            <v>0</v>
          </cell>
          <cell r="Y82">
            <v>395889088</v>
          </cell>
          <cell r="Z82">
            <v>395889088</v>
          </cell>
          <cell r="AA82" t="str">
            <v>DNC</v>
          </cell>
          <cell r="AB82">
            <v>0</v>
          </cell>
          <cell r="AC82">
            <v>0</v>
          </cell>
          <cell r="AD82">
            <v>0</v>
          </cell>
          <cell r="AF82" t="str">
            <v>DNC</v>
          </cell>
          <cell r="AG82" t="str">
            <v>No</v>
          </cell>
          <cell r="AH82" t="str">
            <v>N/A</v>
          </cell>
          <cell r="AI82" t="str">
            <v>N/A</v>
          </cell>
          <cell r="AK82">
            <v>0</v>
          </cell>
          <cell r="AL82">
            <v>0</v>
          </cell>
          <cell r="AM82">
            <v>0</v>
          </cell>
          <cell r="AO82">
            <v>0</v>
          </cell>
          <cell r="AP82">
            <v>0</v>
          </cell>
          <cell r="AQ82">
            <v>0</v>
          </cell>
          <cell r="AR82">
            <v>0</v>
          </cell>
          <cell r="AT82" t="e">
            <v>#N/A</v>
          </cell>
          <cell r="AU82" t="e">
            <v>#N/A</v>
          </cell>
          <cell r="AV82" t="e">
            <v>#N/A</v>
          </cell>
          <cell r="AW82" t="e">
            <v>#N/A</v>
          </cell>
          <cell r="AY82" t="str">
            <v>No</v>
          </cell>
          <cell r="AZ82" t="str">
            <v>Yes</v>
          </cell>
          <cell r="BA82">
            <v>401768</v>
          </cell>
          <cell r="BC82">
            <v>395889088</v>
          </cell>
        </row>
        <row r="83">
          <cell r="C83" t="str">
            <v>XS1043545059</v>
          </cell>
          <cell r="D83" t="str">
            <v>Perpetual</v>
          </cell>
          <cell r="E83">
            <v>45835</v>
          </cell>
          <cell r="F83">
            <v>45835</v>
          </cell>
          <cell r="G83" t="str">
            <v>No</v>
          </cell>
          <cell r="H83" t="str">
            <v>CAT1LBG002</v>
          </cell>
          <cell r="I83" t="str">
            <v>Perpetual</v>
          </cell>
          <cell r="J83" t="str">
            <v>LBG</v>
          </cell>
          <cell r="K83" t="str">
            <v>External</v>
          </cell>
          <cell r="L83">
            <v>750000000</v>
          </cell>
          <cell r="M83">
            <v>621823518.19000006</v>
          </cell>
          <cell r="N83">
            <v>0</v>
          </cell>
          <cell r="O83">
            <v>621823518.19000006</v>
          </cell>
          <cell r="Q83">
            <v>621823518.19000006</v>
          </cell>
          <cell r="R83">
            <v>0</v>
          </cell>
          <cell r="S83">
            <v>621823518.19000006</v>
          </cell>
          <cell r="U83">
            <v>621823518.19000006</v>
          </cell>
          <cell r="V83" t="str">
            <v>XS1043545059External</v>
          </cell>
          <cell r="W83" t="str">
            <v>FC AT1</v>
          </cell>
          <cell r="X83">
            <v>0</v>
          </cell>
          <cell r="Y83">
            <v>621823518.19000006</v>
          </cell>
          <cell r="Z83">
            <v>621823518.19000006</v>
          </cell>
          <cell r="AA83" t="str">
            <v>DNC</v>
          </cell>
          <cell r="AB83">
            <v>0</v>
          </cell>
          <cell r="AC83">
            <v>0</v>
          </cell>
          <cell r="AD83">
            <v>0</v>
          </cell>
          <cell r="AF83" t="str">
            <v>DNC</v>
          </cell>
          <cell r="AG83" t="str">
            <v>No</v>
          </cell>
          <cell r="AH83" t="str">
            <v>N/A</v>
          </cell>
          <cell r="AI83" t="str">
            <v>N/A</v>
          </cell>
          <cell r="AK83">
            <v>0</v>
          </cell>
          <cell r="AL83">
            <v>0</v>
          </cell>
          <cell r="AM83">
            <v>0</v>
          </cell>
          <cell r="AO83">
            <v>0</v>
          </cell>
          <cell r="AP83">
            <v>0</v>
          </cell>
          <cell r="AQ83">
            <v>0</v>
          </cell>
          <cell r="AR83">
            <v>0</v>
          </cell>
          <cell r="AT83">
            <v>0</v>
          </cell>
          <cell r="AU83" t="e">
            <v>#N/A</v>
          </cell>
          <cell r="AV83" t="e">
            <v>#N/A</v>
          </cell>
          <cell r="AW83" t="e">
            <v>#N/A</v>
          </cell>
          <cell r="AY83" t="str">
            <v>No</v>
          </cell>
          <cell r="AZ83" t="str">
            <v>Yes</v>
          </cell>
          <cell r="BA83">
            <v>401768</v>
          </cell>
          <cell r="BC83">
            <v>621823518.19000006</v>
          </cell>
        </row>
        <row r="84">
          <cell r="C84" t="str">
            <v>US539439AU36</v>
          </cell>
          <cell r="D84" t="str">
            <v>Perpetual</v>
          </cell>
          <cell r="E84">
            <v>45927</v>
          </cell>
          <cell r="F84">
            <v>45927</v>
          </cell>
          <cell r="G84" t="str">
            <v>No</v>
          </cell>
          <cell r="H84" t="str">
            <v>CAT1LBG006</v>
          </cell>
          <cell r="I84" t="str">
            <v>Perpetual</v>
          </cell>
          <cell r="J84" t="str">
            <v>LBG</v>
          </cell>
          <cell r="K84" t="str">
            <v>External</v>
          </cell>
          <cell r="L84">
            <v>1500000000</v>
          </cell>
          <cell r="M84">
            <v>1136510005.080024</v>
          </cell>
          <cell r="N84">
            <v>0</v>
          </cell>
          <cell r="O84">
            <v>1136510005.080024</v>
          </cell>
          <cell r="Q84">
            <v>1136510005.080024</v>
          </cell>
          <cell r="R84">
            <v>0</v>
          </cell>
          <cell r="S84">
            <v>1136510005.080024</v>
          </cell>
          <cell r="U84">
            <v>1136510005.080024</v>
          </cell>
          <cell r="V84" t="str">
            <v>US539439AU36External</v>
          </cell>
          <cell r="W84" t="str">
            <v>FC AT1</v>
          </cell>
          <cell r="X84">
            <v>0</v>
          </cell>
          <cell r="Y84">
            <v>1136510005.080024</v>
          </cell>
          <cell r="Z84">
            <v>1136510005.080024</v>
          </cell>
          <cell r="AA84" t="str">
            <v>DNC</v>
          </cell>
          <cell r="AB84">
            <v>0</v>
          </cell>
          <cell r="AC84">
            <v>0</v>
          </cell>
          <cell r="AD84">
            <v>0</v>
          </cell>
          <cell r="AF84" t="str">
            <v>DNC</v>
          </cell>
          <cell r="AG84" t="str">
            <v>No</v>
          </cell>
          <cell r="AH84" t="str">
            <v>N/A</v>
          </cell>
          <cell r="AI84" t="str">
            <v>N/A</v>
          </cell>
          <cell r="AK84">
            <v>0</v>
          </cell>
          <cell r="AL84">
            <v>0</v>
          </cell>
          <cell r="AM84">
            <v>0</v>
          </cell>
          <cell r="AO84">
            <v>0</v>
          </cell>
          <cell r="AP84">
            <v>0</v>
          </cell>
          <cell r="AQ84">
            <v>0</v>
          </cell>
          <cell r="AR84">
            <v>0</v>
          </cell>
          <cell r="AT84" t="e">
            <v>#N/A</v>
          </cell>
          <cell r="AU84" t="e">
            <v>#N/A</v>
          </cell>
          <cell r="AV84" t="e">
            <v>#N/A</v>
          </cell>
          <cell r="AW84" t="e">
            <v>#N/A</v>
          </cell>
          <cell r="AY84" t="str">
            <v>No</v>
          </cell>
          <cell r="AZ84" t="str">
            <v>Yes</v>
          </cell>
          <cell r="BA84">
            <v>401768</v>
          </cell>
          <cell r="BC84">
            <v>1136510005.080024</v>
          </cell>
        </row>
        <row r="85">
          <cell r="C85" t="str">
            <v>US539439AG42</v>
          </cell>
          <cell r="D85" t="str">
            <v>Perpetual</v>
          </cell>
          <cell r="E85">
            <v>45470</v>
          </cell>
          <cell r="F85">
            <v>45470</v>
          </cell>
          <cell r="G85" t="str">
            <v>No</v>
          </cell>
          <cell r="H85" t="str">
            <v>CAT1LBG001</v>
          </cell>
          <cell r="I85" t="str">
            <v>Perpetual</v>
          </cell>
          <cell r="J85" t="str">
            <v>LBG</v>
          </cell>
          <cell r="K85" t="str">
            <v>External</v>
          </cell>
          <cell r="L85">
            <v>1675000000</v>
          </cell>
          <cell r="M85">
            <v>1008319387.42</v>
          </cell>
          <cell r="N85">
            <v>0</v>
          </cell>
          <cell r="O85">
            <v>1008319387.42</v>
          </cell>
          <cell r="Q85">
            <v>1008319387.42</v>
          </cell>
          <cell r="R85">
            <v>0</v>
          </cell>
          <cell r="S85">
            <v>1008319387.42</v>
          </cell>
          <cell r="U85">
            <v>1008319387.42</v>
          </cell>
          <cell r="V85" t="str">
            <v>US539439AG42External</v>
          </cell>
          <cell r="W85" t="str">
            <v>FC AT1</v>
          </cell>
          <cell r="X85">
            <v>0</v>
          </cell>
          <cell r="Y85">
            <v>1008319387.42</v>
          </cell>
          <cell r="Z85">
            <v>1008319387.42</v>
          </cell>
          <cell r="AA85" t="str">
            <v>DNC</v>
          </cell>
          <cell r="AB85">
            <v>0</v>
          </cell>
          <cell r="AC85">
            <v>0</v>
          </cell>
          <cell r="AD85">
            <v>0</v>
          </cell>
          <cell r="AF85" t="str">
            <v>DNC</v>
          </cell>
          <cell r="AG85" t="str">
            <v>No</v>
          </cell>
          <cell r="AH85" t="str">
            <v>N/A</v>
          </cell>
          <cell r="AI85" t="str">
            <v>N/A</v>
          </cell>
          <cell r="AK85">
            <v>0</v>
          </cell>
          <cell r="AL85">
            <v>0</v>
          </cell>
          <cell r="AM85">
            <v>0</v>
          </cell>
          <cell r="AO85">
            <v>0</v>
          </cell>
          <cell r="AP85">
            <v>0</v>
          </cell>
          <cell r="AQ85">
            <v>0</v>
          </cell>
          <cell r="AR85">
            <v>0</v>
          </cell>
          <cell r="AT85">
            <v>0</v>
          </cell>
          <cell r="AU85" t="e">
            <v>#N/A</v>
          </cell>
          <cell r="AV85" t="e">
            <v>#N/A</v>
          </cell>
          <cell r="AW85" t="e">
            <v>#N/A</v>
          </cell>
          <cell r="AY85" t="str">
            <v>No</v>
          </cell>
          <cell r="AZ85" t="str">
            <v>Yes</v>
          </cell>
          <cell r="BA85">
            <v>401768</v>
          </cell>
          <cell r="BC85">
            <v>1008319387.42</v>
          </cell>
        </row>
        <row r="86">
          <cell r="C86" t="str">
            <v>XS1043550307</v>
          </cell>
          <cell r="D86">
            <v>43643</v>
          </cell>
          <cell r="E86" t="str">
            <v>N/A</v>
          </cell>
          <cell r="F86">
            <v>43643</v>
          </cell>
          <cell r="G86" t="str">
            <v>No</v>
          </cell>
          <cell r="H86" t="str">
            <v>CAT1LBG003</v>
          </cell>
          <cell r="I86" t="str">
            <v>Perpetual</v>
          </cell>
          <cell r="J86" t="str">
            <v>LBG</v>
          </cell>
          <cell r="K86" t="str">
            <v>External</v>
          </cell>
          <cell r="L86">
            <v>0</v>
          </cell>
          <cell r="M86">
            <v>0</v>
          </cell>
          <cell r="N86">
            <v>0</v>
          </cell>
          <cell r="O86">
            <v>0</v>
          </cell>
          <cell r="Q86">
            <v>0</v>
          </cell>
          <cell r="R86">
            <v>0</v>
          </cell>
          <cell r="S86">
            <v>0</v>
          </cell>
          <cell r="U86">
            <v>0</v>
          </cell>
          <cell r="V86" t="str">
            <v>XS1043550307External</v>
          </cell>
          <cell r="W86" t="str">
            <v>DNC</v>
          </cell>
          <cell r="X86">
            <v>0</v>
          </cell>
          <cell r="Y86">
            <v>0</v>
          </cell>
          <cell r="Z86">
            <v>0</v>
          </cell>
          <cell r="AA86" t="str">
            <v>DNC</v>
          </cell>
          <cell r="AB86">
            <v>0</v>
          </cell>
          <cell r="AC86">
            <v>0</v>
          </cell>
          <cell r="AD86">
            <v>0</v>
          </cell>
          <cell r="AF86" t="str">
            <v>DNC</v>
          </cell>
          <cell r="AG86" t="str">
            <v>No</v>
          </cell>
          <cell r="AH86" t="str">
            <v>N/A</v>
          </cell>
          <cell r="AI86" t="str">
            <v>N/A</v>
          </cell>
          <cell r="AK86">
            <v>0</v>
          </cell>
          <cell r="AL86">
            <v>0</v>
          </cell>
          <cell r="AM86">
            <v>0</v>
          </cell>
          <cell r="AO86">
            <v>0</v>
          </cell>
          <cell r="AP86">
            <v>0</v>
          </cell>
          <cell r="AQ86">
            <v>0</v>
          </cell>
          <cell r="AR86">
            <v>0</v>
          </cell>
          <cell r="AT86">
            <v>0</v>
          </cell>
          <cell r="AU86" t="e">
            <v>#N/A</v>
          </cell>
          <cell r="AV86" t="e">
            <v>#N/A</v>
          </cell>
          <cell r="AW86" t="e">
            <v>#N/A</v>
          </cell>
          <cell r="AY86" t="str">
            <v>No</v>
          </cell>
          <cell r="AZ86" t="str">
            <v>Yes</v>
          </cell>
          <cell r="BA86">
            <v>43643</v>
          </cell>
          <cell r="BC86">
            <v>0</v>
          </cell>
        </row>
        <row r="87">
          <cell r="C87" t="str">
            <v>XS1043552188</v>
          </cell>
          <cell r="D87" t="str">
            <v>Perpetual</v>
          </cell>
          <cell r="E87">
            <v>45104</v>
          </cell>
          <cell r="F87">
            <v>45104</v>
          </cell>
          <cell r="G87" t="str">
            <v>No</v>
          </cell>
          <cell r="H87" t="str">
            <v>CAT1LBG004</v>
          </cell>
          <cell r="I87" t="str">
            <v>Perpetual</v>
          </cell>
          <cell r="J87" t="str">
            <v>LBG</v>
          </cell>
          <cell r="K87" t="str">
            <v>External</v>
          </cell>
          <cell r="L87">
            <v>1494392000</v>
          </cell>
          <cell r="M87">
            <v>1493335000</v>
          </cell>
          <cell r="N87">
            <v>0</v>
          </cell>
          <cell r="O87">
            <v>1493335000</v>
          </cell>
          <cell r="Q87">
            <v>1493335000</v>
          </cell>
          <cell r="R87">
            <v>0</v>
          </cell>
          <cell r="S87">
            <v>1493335000</v>
          </cell>
          <cell r="U87">
            <v>1493335000</v>
          </cell>
          <cell r="V87" t="str">
            <v>XS1043552188External</v>
          </cell>
          <cell r="W87" t="str">
            <v>FC AT1</v>
          </cell>
          <cell r="X87">
            <v>0</v>
          </cell>
          <cell r="Y87">
            <v>1493335000</v>
          </cell>
          <cell r="Z87">
            <v>1493335000</v>
          </cell>
          <cell r="AA87" t="str">
            <v>DNC</v>
          </cell>
          <cell r="AB87">
            <v>0</v>
          </cell>
          <cell r="AC87">
            <v>0</v>
          </cell>
          <cell r="AD87">
            <v>0</v>
          </cell>
          <cell r="AF87" t="str">
            <v>DNC</v>
          </cell>
          <cell r="AG87" t="str">
            <v>No</v>
          </cell>
          <cell r="AH87" t="str">
            <v>N/A</v>
          </cell>
          <cell r="AI87" t="str">
            <v>N/A</v>
          </cell>
          <cell r="AK87">
            <v>0</v>
          </cell>
          <cell r="AL87">
            <v>0</v>
          </cell>
          <cell r="AM87">
            <v>0</v>
          </cell>
          <cell r="AO87">
            <v>0</v>
          </cell>
          <cell r="AP87">
            <v>0</v>
          </cell>
          <cell r="AQ87">
            <v>0</v>
          </cell>
          <cell r="AR87">
            <v>0</v>
          </cell>
          <cell r="AT87">
            <v>0</v>
          </cell>
          <cell r="AU87" t="e">
            <v>#N/A</v>
          </cell>
          <cell r="AV87" t="e">
            <v>#N/A</v>
          </cell>
          <cell r="AW87" t="e">
            <v>#N/A</v>
          </cell>
          <cell r="AY87" t="str">
            <v>No</v>
          </cell>
          <cell r="AZ87" t="str">
            <v>Yes</v>
          </cell>
          <cell r="BA87">
            <v>401768</v>
          </cell>
          <cell r="BC87">
            <v>1493335000</v>
          </cell>
        </row>
        <row r="88">
          <cell r="C88" t="str">
            <v>XS1043552261</v>
          </cell>
          <cell r="D88" t="str">
            <v>Perpetual</v>
          </cell>
          <cell r="E88">
            <v>47296</v>
          </cell>
          <cell r="F88">
            <v>47296</v>
          </cell>
          <cell r="G88" t="str">
            <v>No</v>
          </cell>
          <cell r="H88" t="str">
            <v>CAT1LBG005</v>
          </cell>
          <cell r="I88" t="str">
            <v>Perpetual</v>
          </cell>
          <cell r="J88" t="str">
            <v>LBG</v>
          </cell>
          <cell r="K88" t="str">
            <v>External</v>
          </cell>
          <cell r="L88">
            <v>750009000</v>
          </cell>
          <cell r="M88">
            <v>748065000</v>
          </cell>
          <cell r="N88">
            <v>0</v>
          </cell>
          <cell r="O88">
            <v>748065000</v>
          </cell>
          <cell r="Q88">
            <v>748065000</v>
          </cell>
          <cell r="R88">
            <v>0</v>
          </cell>
          <cell r="S88">
            <v>748065000</v>
          </cell>
          <cell r="U88">
            <v>748065000</v>
          </cell>
          <cell r="V88" t="str">
            <v>XS1043552261External</v>
          </cell>
          <cell r="W88" t="str">
            <v>FC AT1</v>
          </cell>
          <cell r="X88">
            <v>0</v>
          </cell>
          <cell r="Y88">
            <v>748065000</v>
          </cell>
          <cell r="Z88">
            <v>748065000</v>
          </cell>
          <cell r="AA88" t="str">
            <v>DNC</v>
          </cell>
          <cell r="AB88">
            <v>0</v>
          </cell>
          <cell r="AC88">
            <v>0</v>
          </cell>
          <cell r="AD88">
            <v>0</v>
          </cell>
          <cell r="AF88" t="str">
            <v>DNC</v>
          </cell>
          <cell r="AG88" t="str">
            <v>No</v>
          </cell>
          <cell r="AH88" t="str">
            <v>N/A</v>
          </cell>
          <cell r="AI88" t="str">
            <v>N/A</v>
          </cell>
          <cell r="AK88">
            <v>0</v>
          </cell>
          <cell r="AL88">
            <v>0</v>
          </cell>
          <cell r="AM88">
            <v>0</v>
          </cell>
          <cell r="AO88">
            <v>0</v>
          </cell>
          <cell r="AP88">
            <v>0</v>
          </cell>
          <cell r="AQ88">
            <v>0</v>
          </cell>
          <cell r="AR88">
            <v>0</v>
          </cell>
          <cell r="AT88">
            <v>0</v>
          </cell>
          <cell r="AU88" t="e">
            <v>#N/A</v>
          </cell>
          <cell r="AV88" t="e">
            <v>#N/A</v>
          </cell>
          <cell r="AW88" t="e">
            <v>#N/A</v>
          </cell>
          <cell r="AY88" t="str">
            <v>No</v>
          </cell>
          <cell r="AZ88" t="str">
            <v>Yes</v>
          </cell>
          <cell r="BA88">
            <v>401768</v>
          </cell>
          <cell r="BC88">
            <v>748065000</v>
          </cell>
        </row>
        <row r="89">
          <cell r="C89" t="str">
            <v>XS2080995405</v>
          </cell>
          <cell r="D89" t="str">
            <v>Perpetual</v>
          </cell>
          <cell r="E89">
            <v>45653</v>
          </cell>
          <cell r="F89">
            <v>45653</v>
          </cell>
          <cell r="G89" t="str">
            <v>No</v>
          </cell>
          <cell r="H89" t="str">
            <v>CAT1LBG0008</v>
          </cell>
          <cell r="I89" t="str">
            <v>Perpetual</v>
          </cell>
          <cell r="J89" t="str">
            <v>LBG</v>
          </cell>
          <cell r="K89" t="str">
            <v>External</v>
          </cell>
          <cell r="L89">
            <v>500000000</v>
          </cell>
          <cell r="M89">
            <v>500000000</v>
          </cell>
          <cell r="N89">
            <v>0</v>
          </cell>
          <cell r="O89">
            <v>500000000</v>
          </cell>
          <cell r="Q89">
            <v>500000000</v>
          </cell>
          <cell r="R89">
            <v>0</v>
          </cell>
          <cell r="S89">
            <v>500000000</v>
          </cell>
          <cell r="U89">
            <v>500000000</v>
          </cell>
          <cell r="V89" t="str">
            <v>XS2080995405External</v>
          </cell>
          <cell r="W89" t="str">
            <v>FC AT1</v>
          </cell>
          <cell r="X89">
            <v>0</v>
          </cell>
          <cell r="Y89">
            <v>500000000</v>
          </cell>
          <cell r="Z89">
            <v>500000000</v>
          </cell>
          <cell r="AA89" t="str">
            <v>DNC</v>
          </cell>
          <cell r="AB89">
            <v>0</v>
          </cell>
          <cell r="AC89">
            <v>0</v>
          </cell>
          <cell r="AD89">
            <v>0</v>
          </cell>
          <cell r="AF89" t="str">
            <v>DNC</v>
          </cell>
          <cell r="AG89" t="str">
            <v>No</v>
          </cell>
          <cell r="AH89" t="str">
            <v>N/A</v>
          </cell>
          <cell r="AI89" t="str">
            <v>N/A</v>
          </cell>
          <cell r="AK89">
            <v>0</v>
          </cell>
          <cell r="AL89">
            <v>0</v>
          </cell>
          <cell r="AM89">
            <v>0</v>
          </cell>
          <cell r="AO89">
            <v>0</v>
          </cell>
          <cell r="AP89">
            <v>0</v>
          </cell>
          <cell r="AQ89">
            <v>0</v>
          </cell>
          <cell r="AR89">
            <v>0</v>
          </cell>
          <cell r="AT89">
            <v>0</v>
          </cell>
          <cell r="AU89" t="e">
            <v>#N/A</v>
          </cell>
          <cell r="AV89" t="e">
            <v>#N/A</v>
          </cell>
          <cell r="AW89" t="e">
            <v>#N/A</v>
          </cell>
          <cell r="AY89" t="str">
            <v>No</v>
          </cell>
          <cell r="AZ89" t="str">
            <v>Yes</v>
          </cell>
          <cell r="BA89">
            <v>401768</v>
          </cell>
          <cell r="BC89">
            <v>500000000</v>
          </cell>
        </row>
        <row r="90">
          <cell r="M90">
            <v>5903941998.6900244</v>
          </cell>
          <cell r="N90">
            <v>0</v>
          </cell>
          <cell r="O90">
            <v>5903941998.6900244</v>
          </cell>
          <cell r="Q90">
            <v>5903941998.6900244</v>
          </cell>
          <cell r="R90">
            <v>0</v>
          </cell>
          <cell r="S90">
            <v>5903941998.6900244</v>
          </cell>
        </row>
        <row r="91">
          <cell r="C91" t="str">
            <v>JP582667AHC7</v>
          </cell>
          <cell r="D91">
            <v>45274</v>
          </cell>
          <cell r="E91" t="str">
            <v>N/A</v>
          </cell>
          <cell r="F91">
            <v>45274</v>
          </cell>
          <cell r="G91" t="str">
            <v>No</v>
          </cell>
          <cell r="H91" t="str">
            <v>B3SNLBG0016</v>
          </cell>
          <cell r="I91">
            <v>45274</v>
          </cell>
          <cell r="J91" t="str">
            <v>LBG</v>
          </cell>
          <cell r="K91" t="str">
            <v>External</v>
          </cell>
          <cell r="L91">
            <v>37799999999.50988</v>
          </cell>
          <cell r="M91">
            <v>249099277.75</v>
          </cell>
          <cell r="N91">
            <v>355232.45</v>
          </cell>
          <cell r="O91">
            <v>248744045.30000001</v>
          </cell>
          <cell r="Q91">
            <v>248744045.30000001</v>
          </cell>
          <cell r="R91">
            <v>0</v>
          </cell>
          <cell r="S91">
            <v>248744045.30000001</v>
          </cell>
          <cell r="U91">
            <v>248744045.30000001</v>
          </cell>
          <cell r="V91" t="str">
            <v>JP582667AHC7External</v>
          </cell>
          <cell r="W91" t="str">
            <v>DNC</v>
          </cell>
          <cell r="X91">
            <v>0</v>
          </cell>
          <cell r="Y91">
            <v>0</v>
          </cell>
          <cell r="Z91">
            <v>0</v>
          </cell>
          <cell r="AA91" t="str">
            <v>DNC</v>
          </cell>
          <cell r="AB91">
            <v>0</v>
          </cell>
          <cell r="AC91">
            <v>0</v>
          </cell>
          <cell r="AD91">
            <v>0</v>
          </cell>
          <cell r="AF91" t="str">
            <v>DNC</v>
          </cell>
          <cell r="AG91" t="str">
            <v>No</v>
          </cell>
          <cell r="AH91" t="str">
            <v>N/A</v>
          </cell>
          <cell r="AI91" t="str">
            <v>N/A</v>
          </cell>
          <cell r="AK91">
            <v>0</v>
          </cell>
          <cell r="AL91">
            <v>0</v>
          </cell>
          <cell r="AM91">
            <v>0</v>
          </cell>
          <cell r="AO91">
            <v>0</v>
          </cell>
          <cell r="AP91">
            <v>0</v>
          </cell>
          <cell r="AQ91">
            <v>0</v>
          </cell>
          <cell r="AR91">
            <v>0</v>
          </cell>
          <cell r="AY91" t="str">
            <v>No</v>
          </cell>
          <cell r="AZ91" t="str">
            <v>Yes</v>
          </cell>
          <cell r="BA91">
            <v>45274</v>
          </cell>
          <cell r="BC91">
            <v>248744045.30000001</v>
          </cell>
        </row>
        <row r="92">
          <cell r="C92" t="str">
            <v>JP582667AGC9</v>
          </cell>
          <cell r="D92">
            <v>44545</v>
          </cell>
          <cell r="E92" t="str">
            <v>N/A</v>
          </cell>
          <cell r="F92">
            <v>44545</v>
          </cell>
          <cell r="G92" t="str">
            <v>No</v>
          </cell>
          <cell r="H92" t="str">
            <v>B3SNLBG0004</v>
          </cell>
          <cell r="I92">
            <v>44545</v>
          </cell>
          <cell r="J92" t="str">
            <v>LBG</v>
          </cell>
          <cell r="K92" t="str">
            <v>External</v>
          </cell>
          <cell r="L92">
            <v>41900000000</v>
          </cell>
          <cell r="M92">
            <v>275427008.13000005</v>
          </cell>
          <cell r="N92">
            <v>497719.91</v>
          </cell>
          <cell r="O92">
            <v>274929288.22000003</v>
          </cell>
          <cell r="Q92">
            <v>274929288.22000003</v>
          </cell>
          <cell r="R92">
            <v>274929288.22000003</v>
          </cell>
          <cell r="S92">
            <v>0</v>
          </cell>
          <cell r="U92">
            <v>0</v>
          </cell>
          <cell r="V92" t="str">
            <v>JP582667AGC9External</v>
          </cell>
          <cell r="W92" t="str">
            <v>DNC</v>
          </cell>
          <cell r="X92">
            <v>0</v>
          </cell>
          <cell r="Y92">
            <v>0</v>
          </cell>
          <cell r="Z92">
            <v>0</v>
          </cell>
          <cell r="AA92" t="str">
            <v>DNC</v>
          </cell>
          <cell r="AB92">
            <v>0</v>
          </cell>
          <cell r="AC92">
            <v>0</v>
          </cell>
          <cell r="AD92">
            <v>0</v>
          </cell>
          <cell r="AF92" t="str">
            <v>DNC</v>
          </cell>
          <cell r="AG92" t="str">
            <v>No</v>
          </cell>
          <cell r="AH92" t="str">
            <v>N/A</v>
          </cell>
          <cell r="AI92" t="str">
            <v>N/A</v>
          </cell>
          <cell r="AK92">
            <v>0</v>
          </cell>
          <cell r="AL92">
            <v>0</v>
          </cell>
          <cell r="AM92">
            <v>0</v>
          </cell>
          <cell r="AO92">
            <v>0</v>
          </cell>
          <cell r="AP92">
            <v>0</v>
          </cell>
          <cell r="AQ92">
            <v>0</v>
          </cell>
          <cell r="AR92">
            <v>0</v>
          </cell>
          <cell r="AY92" t="str">
            <v>No</v>
          </cell>
          <cell r="AZ92" t="str">
            <v>Yes</v>
          </cell>
          <cell r="BA92">
            <v>44545</v>
          </cell>
          <cell r="BC92">
            <v>0</v>
          </cell>
        </row>
        <row r="93">
          <cell r="C93" t="str">
            <v>JP582667AJ57</v>
          </cell>
          <cell r="D93">
            <v>45076</v>
          </cell>
          <cell r="E93" t="str">
            <v>N/A</v>
          </cell>
          <cell r="F93">
            <v>45076</v>
          </cell>
          <cell r="G93" t="str">
            <v>No</v>
          </cell>
          <cell r="H93" t="str">
            <v>B3SNLBG0028</v>
          </cell>
          <cell r="I93">
            <v>45076</v>
          </cell>
          <cell r="J93" t="str">
            <v>LBG</v>
          </cell>
          <cell r="K93" t="str">
            <v>External</v>
          </cell>
          <cell r="L93">
            <v>131900000000.48351</v>
          </cell>
          <cell r="M93">
            <v>869162892.56999993</v>
          </cell>
          <cell r="N93">
            <v>1879825.91</v>
          </cell>
          <cell r="O93">
            <v>867283066.65999997</v>
          </cell>
          <cell r="Q93">
            <v>867283066.65999997</v>
          </cell>
          <cell r="R93">
            <v>0</v>
          </cell>
          <cell r="S93">
            <v>867283066.65999997</v>
          </cell>
          <cell r="U93">
            <v>867283066.65999997</v>
          </cell>
          <cell r="V93" t="str">
            <v>JP582667AJ57External</v>
          </cell>
          <cell r="W93" t="str">
            <v>DNC</v>
          </cell>
          <cell r="X93">
            <v>0</v>
          </cell>
          <cell r="Y93">
            <v>0</v>
          </cell>
          <cell r="Z93">
            <v>0</v>
          </cell>
          <cell r="AA93" t="str">
            <v>DNC</v>
          </cell>
          <cell r="AB93">
            <v>0</v>
          </cell>
          <cell r="AC93">
            <v>0</v>
          </cell>
          <cell r="AD93">
            <v>0</v>
          </cell>
          <cell r="AF93" t="str">
            <v>DNC</v>
          </cell>
          <cell r="AG93" t="str">
            <v>No</v>
          </cell>
          <cell r="AH93" t="str">
            <v>N/A</v>
          </cell>
          <cell r="AI93" t="str">
            <v>N/A</v>
          </cell>
          <cell r="AK93">
            <v>0</v>
          </cell>
          <cell r="AL93">
            <v>0</v>
          </cell>
          <cell r="AM93">
            <v>0</v>
          </cell>
          <cell r="AO93">
            <v>0</v>
          </cell>
          <cell r="AP93">
            <v>0</v>
          </cell>
          <cell r="AQ93">
            <v>0</v>
          </cell>
          <cell r="AR93">
            <v>0</v>
          </cell>
          <cell r="AY93" t="str">
            <v>No</v>
          </cell>
          <cell r="AZ93" t="str">
            <v>Yes</v>
          </cell>
          <cell r="BA93">
            <v>45076</v>
          </cell>
          <cell r="BC93">
            <v>867283066.65999997</v>
          </cell>
        </row>
        <row r="94">
          <cell r="C94" t="str">
            <v>JP582667BHC5</v>
          </cell>
          <cell r="D94">
            <v>46735</v>
          </cell>
          <cell r="E94" t="str">
            <v>N/A</v>
          </cell>
          <cell r="F94">
            <v>46735</v>
          </cell>
          <cell r="G94" t="str">
            <v>No</v>
          </cell>
          <cell r="H94" t="str">
            <v>B3SNLBG0017</v>
          </cell>
          <cell r="I94">
            <v>46735</v>
          </cell>
          <cell r="J94" t="str">
            <v>LBG</v>
          </cell>
          <cell r="K94" t="str">
            <v>External</v>
          </cell>
          <cell r="L94">
            <v>7699999999.787241</v>
          </cell>
          <cell r="M94">
            <v>51206026.719999999</v>
          </cell>
          <cell r="N94">
            <v>108543.25</v>
          </cell>
          <cell r="O94">
            <v>51097483.469999999</v>
          </cell>
          <cell r="Q94">
            <v>51097483.469999999</v>
          </cell>
          <cell r="R94">
            <v>0</v>
          </cell>
          <cell r="S94">
            <v>51097483.469999999</v>
          </cell>
          <cell r="U94">
            <v>51097483.469999999</v>
          </cell>
          <cell r="V94" t="str">
            <v>JP582667BHC5External</v>
          </cell>
          <cell r="W94" t="str">
            <v>DNC</v>
          </cell>
          <cell r="X94">
            <v>0</v>
          </cell>
          <cell r="Y94">
            <v>0</v>
          </cell>
          <cell r="Z94">
            <v>0</v>
          </cell>
          <cell r="AA94" t="str">
            <v>DNC</v>
          </cell>
          <cell r="AB94">
            <v>0</v>
          </cell>
          <cell r="AC94">
            <v>0</v>
          </cell>
          <cell r="AD94">
            <v>0</v>
          </cell>
          <cell r="AF94" t="str">
            <v>DNC</v>
          </cell>
          <cell r="AG94" t="str">
            <v>No</v>
          </cell>
          <cell r="AH94" t="str">
            <v>N/A</v>
          </cell>
          <cell r="AI94" t="str">
            <v>N/A</v>
          </cell>
          <cell r="AK94">
            <v>0</v>
          </cell>
          <cell r="AL94">
            <v>0</v>
          </cell>
          <cell r="AM94">
            <v>0</v>
          </cell>
          <cell r="AO94">
            <v>0</v>
          </cell>
          <cell r="AP94">
            <v>0</v>
          </cell>
          <cell r="AQ94">
            <v>0</v>
          </cell>
          <cell r="AR94">
            <v>0</v>
          </cell>
          <cell r="AY94" t="str">
            <v>No</v>
          </cell>
          <cell r="AZ94" t="str">
            <v>Yes</v>
          </cell>
          <cell r="BA94">
            <v>46735</v>
          </cell>
          <cell r="BC94">
            <v>51097483.469999999</v>
          </cell>
        </row>
        <row r="95">
          <cell r="C95" t="str">
            <v>JP582667AK54</v>
          </cell>
          <cell r="D95">
            <v>45807</v>
          </cell>
          <cell r="E95">
            <v>45442</v>
          </cell>
          <cell r="F95">
            <v>45442</v>
          </cell>
          <cell r="G95" t="str">
            <v>No</v>
          </cell>
          <cell r="H95" t="str">
            <v>B3SNLBG0036</v>
          </cell>
          <cell r="I95">
            <v>45442</v>
          </cell>
          <cell r="J95" t="str">
            <v>LBG</v>
          </cell>
          <cell r="K95" t="str">
            <v>External</v>
          </cell>
          <cell r="L95">
            <v>93199999999.62233</v>
          </cell>
          <cell r="M95">
            <v>610626718.57999992</v>
          </cell>
          <cell r="N95">
            <v>1693239.9500000002</v>
          </cell>
          <cell r="O95">
            <v>608933478.62999988</v>
          </cell>
          <cell r="Q95">
            <v>608933478.62999988</v>
          </cell>
          <cell r="R95">
            <v>0</v>
          </cell>
          <cell r="S95">
            <v>608933478.62999988</v>
          </cell>
          <cell r="U95">
            <v>608933478.62999988</v>
          </cell>
          <cell r="V95" t="str">
            <v>JP582667AK54External</v>
          </cell>
          <cell r="W95" t="str">
            <v>DNC</v>
          </cell>
          <cell r="X95">
            <v>0</v>
          </cell>
          <cell r="Y95">
            <v>0</v>
          </cell>
          <cell r="Z95">
            <v>0</v>
          </cell>
          <cell r="AA95" t="str">
            <v>DNC</v>
          </cell>
          <cell r="AB95">
            <v>0</v>
          </cell>
          <cell r="AC95">
            <v>0</v>
          </cell>
          <cell r="AD95">
            <v>0</v>
          </cell>
          <cell r="AF95" t="str">
            <v>DNC</v>
          </cell>
          <cell r="AG95" t="str">
            <v>No</v>
          </cell>
          <cell r="AH95" t="str">
            <v>N/A</v>
          </cell>
          <cell r="AI95" t="str">
            <v>N/A</v>
          </cell>
          <cell r="AK95">
            <v>0</v>
          </cell>
          <cell r="AL95">
            <v>0</v>
          </cell>
          <cell r="AM95">
            <v>0</v>
          </cell>
          <cell r="AO95">
            <v>0</v>
          </cell>
          <cell r="AP95">
            <v>0</v>
          </cell>
          <cell r="AQ95">
            <v>0</v>
          </cell>
          <cell r="AR95">
            <v>0</v>
          </cell>
          <cell r="AY95" t="str">
            <v>No</v>
          </cell>
          <cell r="AZ95" t="str">
            <v>Yes</v>
          </cell>
          <cell r="BA95">
            <v>45807</v>
          </cell>
          <cell r="BC95">
            <v>608933478.62999988</v>
          </cell>
        </row>
        <row r="96">
          <cell r="C96" t="str">
            <v>JP582667BJ56</v>
          </cell>
          <cell r="D96">
            <v>46903</v>
          </cell>
          <cell r="E96" t="str">
            <v>N/A</v>
          </cell>
          <cell r="F96">
            <v>46903</v>
          </cell>
          <cell r="G96" t="str">
            <v>No</v>
          </cell>
          <cell r="H96" t="str">
            <v>B3SNLBG0029</v>
          </cell>
          <cell r="I96">
            <v>46903</v>
          </cell>
          <cell r="J96" t="str">
            <v>LBG</v>
          </cell>
          <cell r="K96" t="str">
            <v>External</v>
          </cell>
          <cell r="L96">
            <v>31299999999.699173</v>
          </cell>
          <cell r="M96">
            <v>208701318.46000001</v>
          </cell>
          <cell r="N96">
            <v>664322.82000000007</v>
          </cell>
          <cell r="O96">
            <v>208036995.64000002</v>
          </cell>
          <cell r="Q96">
            <v>208036995.64000002</v>
          </cell>
          <cell r="R96">
            <v>0</v>
          </cell>
          <cell r="S96">
            <v>208036995.64000002</v>
          </cell>
          <cell r="U96">
            <v>208036995.64000002</v>
          </cell>
          <cell r="V96" t="str">
            <v>JP582667BJ56External</v>
          </cell>
          <cell r="W96" t="str">
            <v>DNC</v>
          </cell>
          <cell r="X96">
            <v>0</v>
          </cell>
          <cell r="Y96">
            <v>0</v>
          </cell>
          <cell r="Z96">
            <v>0</v>
          </cell>
          <cell r="AA96" t="str">
            <v>DNC</v>
          </cell>
          <cell r="AB96">
            <v>0</v>
          </cell>
          <cell r="AC96">
            <v>0</v>
          </cell>
          <cell r="AD96">
            <v>0</v>
          </cell>
          <cell r="AF96" t="str">
            <v>DNC</v>
          </cell>
          <cell r="AG96" t="str">
            <v>No</v>
          </cell>
          <cell r="AH96" t="str">
            <v>N/A</v>
          </cell>
          <cell r="AI96" t="str">
            <v>N/A</v>
          </cell>
          <cell r="AK96">
            <v>0</v>
          </cell>
          <cell r="AL96">
            <v>0</v>
          </cell>
          <cell r="AM96">
            <v>0</v>
          </cell>
          <cell r="AO96">
            <v>0</v>
          </cell>
          <cell r="AP96">
            <v>0</v>
          </cell>
          <cell r="AQ96">
            <v>0</v>
          </cell>
          <cell r="AR96">
            <v>0</v>
          </cell>
          <cell r="AY96" t="str">
            <v>No</v>
          </cell>
          <cell r="AZ96" t="str">
            <v>Yes</v>
          </cell>
          <cell r="BA96">
            <v>46903</v>
          </cell>
          <cell r="BC96">
            <v>208036995.64000002</v>
          </cell>
        </row>
        <row r="97">
          <cell r="C97" t="str">
            <v>XS1769598274</v>
          </cell>
          <cell r="D97">
            <v>50451</v>
          </cell>
          <cell r="E97" t="str">
            <v>N/A</v>
          </cell>
          <cell r="F97">
            <v>50451</v>
          </cell>
          <cell r="G97" t="str">
            <v>No</v>
          </cell>
          <cell r="H97" t="str">
            <v>B3SNLBG0021</v>
          </cell>
          <cell r="I97">
            <v>50451</v>
          </cell>
          <cell r="J97" t="str">
            <v>LBG</v>
          </cell>
          <cell r="K97" t="str">
            <v>External</v>
          </cell>
          <cell r="L97">
            <v>10000000000</v>
          </cell>
          <cell r="M97">
            <v>69604412.359999999</v>
          </cell>
          <cell r="N97">
            <v>83400.94</v>
          </cell>
          <cell r="O97">
            <v>69521011.420000002</v>
          </cell>
          <cell r="Q97">
            <v>69521011.420000002</v>
          </cell>
          <cell r="R97">
            <v>0</v>
          </cell>
          <cell r="S97">
            <v>69521011.420000002</v>
          </cell>
          <cell r="U97">
            <v>69521011.420000002</v>
          </cell>
          <cell r="V97" t="str">
            <v>XS1769598274External</v>
          </cell>
          <cell r="W97" t="str">
            <v>DNC</v>
          </cell>
          <cell r="X97">
            <v>0</v>
          </cell>
          <cell r="Y97">
            <v>0</v>
          </cell>
          <cell r="Z97">
            <v>0</v>
          </cell>
          <cell r="AA97" t="str">
            <v>DNC</v>
          </cell>
          <cell r="AB97">
            <v>0</v>
          </cell>
          <cell r="AC97">
            <v>0</v>
          </cell>
          <cell r="AD97">
            <v>0</v>
          </cell>
          <cell r="AF97" t="str">
            <v>DNC</v>
          </cell>
          <cell r="AG97" t="str">
            <v>No</v>
          </cell>
          <cell r="AH97" t="str">
            <v>N/A</v>
          </cell>
          <cell r="AI97" t="str">
            <v>N/A</v>
          </cell>
          <cell r="AK97">
            <v>0</v>
          </cell>
          <cell r="AL97">
            <v>0</v>
          </cell>
          <cell r="AM97">
            <v>0</v>
          </cell>
          <cell r="AO97">
            <v>0</v>
          </cell>
          <cell r="AP97">
            <v>0</v>
          </cell>
          <cell r="AQ97">
            <v>0</v>
          </cell>
          <cell r="AR97">
            <v>0</v>
          </cell>
          <cell r="AY97" t="str">
            <v>No</v>
          </cell>
          <cell r="AZ97" t="str">
            <v>Yes</v>
          </cell>
          <cell r="BA97">
            <v>50451</v>
          </cell>
          <cell r="BC97">
            <v>69521011.420000002</v>
          </cell>
        </row>
        <row r="98">
          <cell r="C98" t="str">
            <v>XS1517181167</v>
          </cell>
          <cell r="D98">
            <v>44509</v>
          </cell>
          <cell r="E98" t="str">
            <v>N/A</v>
          </cell>
          <cell r="F98">
            <v>44509</v>
          </cell>
          <cell r="G98" t="str">
            <v>No</v>
          </cell>
          <cell r="H98" t="str">
            <v>B3SNLBG0002</v>
          </cell>
          <cell r="I98">
            <v>44509</v>
          </cell>
          <cell r="J98" t="str">
            <v>LBG</v>
          </cell>
          <cell r="K98" t="str">
            <v>External</v>
          </cell>
          <cell r="L98">
            <v>638864999.99989998</v>
          </cell>
          <cell r="M98">
            <v>547005948.46000004</v>
          </cell>
          <cell r="N98">
            <v>1598988.85</v>
          </cell>
          <cell r="O98">
            <v>545406959.61000001</v>
          </cell>
          <cell r="Q98">
            <v>545406959.61000001</v>
          </cell>
          <cell r="R98">
            <v>545406959.61000001</v>
          </cell>
          <cell r="S98">
            <v>0</v>
          </cell>
          <cell r="U98">
            <v>0</v>
          </cell>
          <cell r="V98" t="str">
            <v>XS1517181167External</v>
          </cell>
          <cell r="W98" t="str">
            <v>DNC</v>
          </cell>
          <cell r="X98">
            <v>0</v>
          </cell>
          <cell r="Y98">
            <v>0</v>
          </cell>
          <cell r="Z98">
            <v>0</v>
          </cell>
          <cell r="AA98" t="str">
            <v>DNC</v>
          </cell>
          <cell r="AB98">
            <v>0</v>
          </cell>
          <cell r="AC98">
            <v>0</v>
          </cell>
          <cell r="AD98">
            <v>0</v>
          </cell>
          <cell r="AF98" t="str">
            <v>DNC</v>
          </cell>
          <cell r="AG98" t="str">
            <v>No</v>
          </cell>
          <cell r="AH98" t="str">
            <v>N/A</v>
          </cell>
          <cell r="AI98" t="str">
            <v>N/A</v>
          </cell>
          <cell r="AK98">
            <v>0</v>
          </cell>
          <cell r="AL98">
            <v>0</v>
          </cell>
          <cell r="AM98">
            <v>0</v>
          </cell>
          <cell r="AO98">
            <v>0</v>
          </cell>
          <cell r="AP98">
            <v>0</v>
          </cell>
          <cell r="AQ98">
            <v>0</v>
          </cell>
          <cell r="AR98">
            <v>0</v>
          </cell>
          <cell r="AY98" t="str">
            <v>No</v>
          </cell>
          <cell r="AZ98" t="str">
            <v>Yes</v>
          </cell>
          <cell r="BA98">
            <v>44509</v>
          </cell>
          <cell r="BC98">
            <v>0</v>
          </cell>
        </row>
        <row r="99">
          <cell r="C99" t="str">
            <v>XS1749378342</v>
          </cell>
          <cell r="D99">
            <v>45306</v>
          </cell>
          <cell r="E99">
            <v>44941</v>
          </cell>
          <cell r="F99">
            <v>44941</v>
          </cell>
          <cell r="G99" t="str">
            <v>No</v>
          </cell>
          <cell r="H99" t="str">
            <v>B3SNLBG0018</v>
          </cell>
          <cell r="I99">
            <v>44941</v>
          </cell>
          <cell r="J99" t="str">
            <v>LBG</v>
          </cell>
          <cell r="K99" t="str">
            <v>External</v>
          </cell>
          <cell r="L99">
            <v>1250000000</v>
          </cell>
          <cell r="M99">
            <v>1078918691.3299999</v>
          </cell>
          <cell r="N99">
            <v>1385615.3</v>
          </cell>
          <cell r="O99">
            <v>1077533076.03</v>
          </cell>
          <cell r="Q99">
            <v>1077533076.03</v>
          </cell>
          <cell r="R99">
            <v>0</v>
          </cell>
          <cell r="S99">
            <v>1077533076.03</v>
          </cell>
          <cell r="U99">
            <v>1077533076.03</v>
          </cell>
          <cell r="V99" t="str">
            <v>XS1749378342External</v>
          </cell>
          <cell r="W99" t="str">
            <v>DNC</v>
          </cell>
          <cell r="X99">
            <v>0</v>
          </cell>
          <cell r="Y99">
            <v>0</v>
          </cell>
          <cell r="Z99">
            <v>0</v>
          </cell>
          <cell r="AA99" t="str">
            <v>DNC</v>
          </cell>
          <cell r="AB99">
            <v>0</v>
          </cell>
          <cell r="AC99">
            <v>0</v>
          </cell>
          <cell r="AD99">
            <v>0</v>
          </cell>
          <cell r="AF99" t="str">
            <v>DNC</v>
          </cell>
          <cell r="AG99" t="str">
            <v>No</v>
          </cell>
          <cell r="AH99" t="str">
            <v>N/A</v>
          </cell>
          <cell r="AI99" t="str">
            <v>N/A</v>
          </cell>
          <cell r="AK99">
            <v>0</v>
          </cell>
          <cell r="AL99">
            <v>0</v>
          </cell>
          <cell r="AM99">
            <v>0</v>
          </cell>
          <cell r="AO99">
            <v>0</v>
          </cell>
          <cell r="AP99">
            <v>0</v>
          </cell>
          <cell r="AQ99">
            <v>0</v>
          </cell>
          <cell r="AR99">
            <v>0</v>
          </cell>
          <cell r="AY99" t="str">
            <v>No</v>
          </cell>
          <cell r="AZ99" t="str">
            <v>Yes</v>
          </cell>
          <cell r="BA99">
            <v>45306</v>
          </cell>
          <cell r="BC99">
            <v>1077533076.03</v>
          </cell>
        </row>
        <row r="100">
          <cell r="C100" t="str">
            <v>JP582667BGC7</v>
          </cell>
          <cell r="D100">
            <v>46371</v>
          </cell>
          <cell r="E100" t="str">
            <v>N/A</v>
          </cell>
          <cell r="F100">
            <v>46371</v>
          </cell>
          <cell r="G100" t="str">
            <v>No</v>
          </cell>
          <cell r="H100" t="str">
            <v>B3SNLBG0005</v>
          </cell>
          <cell r="I100">
            <v>46371</v>
          </cell>
          <cell r="J100" t="str">
            <v>LBG</v>
          </cell>
          <cell r="K100" t="str">
            <v>External</v>
          </cell>
          <cell r="L100">
            <v>19100000000</v>
          </cell>
          <cell r="M100">
            <v>126682685.32000001</v>
          </cell>
          <cell r="N100">
            <v>386256.61</v>
          </cell>
          <cell r="O100">
            <v>126296428.71000001</v>
          </cell>
          <cell r="Q100">
            <v>126296428.71000001</v>
          </cell>
          <cell r="R100">
            <v>0</v>
          </cell>
          <cell r="S100">
            <v>126296428.71000001</v>
          </cell>
          <cell r="U100">
            <v>126296428.71000001</v>
          </cell>
          <cell r="V100" t="str">
            <v>JP582667BGC7External</v>
          </cell>
          <cell r="W100" t="str">
            <v>DNC</v>
          </cell>
          <cell r="X100">
            <v>0</v>
          </cell>
          <cell r="Y100">
            <v>0</v>
          </cell>
          <cell r="Z100">
            <v>0</v>
          </cell>
          <cell r="AA100" t="str">
            <v>DNC</v>
          </cell>
          <cell r="AB100">
            <v>0</v>
          </cell>
          <cell r="AC100">
            <v>0</v>
          </cell>
          <cell r="AD100">
            <v>0</v>
          </cell>
          <cell r="AF100" t="str">
            <v>DNC</v>
          </cell>
          <cell r="AG100" t="str">
            <v>No</v>
          </cell>
          <cell r="AH100" t="str">
            <v>N/A</v>
          </cell>
          <cell r="AI100" t="str">
            <v>N/A</v>
          </cell>
          <cell r="AK100">
            <v>0</v>
          </cell>
          <cell r="AL100">
            <v>0</v>
          </cell>
          <cell r="AM100">
            <v>0</v>
          </cell>
          <cell r="AO100">
            <v>0</v>
          </cell>
          <cell r="AP100">
            <v>0</v>
          </cell>
          <cell r="AQ100">
            <v>0</v>
          </cell>
          <cell r="AR100">
            <v>0</v>
          </cell>
          <cell r="AY100" t="str">
            <v>No</v>
          </cell>
          <cell r="AZ100" t="str">
            <v>Yes</v>
          </cell>
          <cell r="BA100">
            <v>46371</v>
          </cell>
          <cell r="BC100">
            <v>126296428.71000001</v>
          </cell>
        </row>
        <row r="101">
          <cell r="C101" t="str">
            <v>JP582667CJ55</v>
          </cell>
          <cell r="D101">
            <v>48729</v>
          </cell>
          <cell r="E101" t="str">
            <v>N/A</v>
          </cell>
          <cell r="F101">
            <v>48729</v>
          </cell>
          <cell r="G101" t="str">
            <v>No</v>
          </cell>
          <cell r="H101" t="str">
            <v>B3SNLBG0030</v>
          </cell>
          <cell r="I101">
            <v>48729</v>
          </cell>
          <cell r="J101" t="str">
            <v>LBG</v>
          </cell>
          <cell r="K101" t="str">
            <v>External</v>
          </cell>
          <cell r="L101">
            <v>5800000000</v>
          </cell>
          <cell r="M101">
            <v>39860361.259999998</v>
          </cell>
          <cell r="N101">
            <v>150315.91</v>
          </cell>
          <cell r="O101">
            <v>39710045.350000001</v>
          </cell>
          <cell r="Q101">
            <v>39710045.350000001</v>
          </cell>
          <cell r="R101">
            <v>0</v>
          </cell>
          <cell r="S101">
            <v>39710045.350000001</v>
          </cell>
          <cell r="U101">
            <v>39710045.350000001</v>
          </cell>
          <cell r="V101" t="str">
            <v>JP582667CJ55External</v>
          </cell>
          <cell r="W101" t="str">
            <v>DNC</v>
          </cell>
          <cell r="X101">
            <v>0</v>
          </cell>
          <cell r="Y101">
            <v>0</v>
          </cell>
          <cell r="Z101">
            <v>0</v>
          </cell>
          <cell r="AA101" t="str">
            <v>DNC</v>
          </cell>
          <cell r="AB101">
            <v>0</v>
          </cell>
          <cell r="AC101">
            <v>0</v>
          </cell>
          <cell r="AD101">
            <v>0</v>
          </cell>
          <cell r="AF101" t="str">
            <v>DNC</v>
          </cell>
          <cell r="AG101" t="str">
            <v>No</v>
          </cell>
          <cell r="AH101" t="str">
            <v>N/A</v>
          </cell>
          <cell r="AI101" t="str">
            <v>N/A</v>
          </cell>
          <cell r="AK101">
            <v>0</v>
          </cell>
          <cell r="AL101">
            <v>0</v>
          </cell>
          <cell r="AM101">
            <v>0</v>
          </cell>
          <cell r="AO101">
            <v>0</v>
          </cell>
          <cell r="AP101">
            <v>0</v>
          </cell>
          <cell r="AQ101">
            <v>0</v>
          </cell>
          <cell r="AR101">
            <v>0</v>
          </cell>
          <cell r="AY101" t="str">
            <v>No</v>
          </cell>
          <cell r="AZ101" t="str">
            <v>Yes</v>
          </cell>
          <cell r="BA101">
            <v>48729</v>
          </cell>
          <cell r="BC101">
            <v>39710045.350000001</v>
          </cell>
        </row>
        <row r="102">
          <cell r="C102" t="str">
            <v>CH0429659607</v>
          </cell>
          <cell r="D102">
            <v>45720</v>
          </cell>
          <cell r="E102" t="str">
            <v>N/A</v>
          </cell>
          <cell r="F102">
            <v>45720</v>
          </cell>
          <cell r="G102" t="str">
            <v>No</v>
          </cell>
          <cell r="H102" t="str">
            <v>B3SNLBG0034</v>
          </cell>
          <cell r="I102">
            <v>45720</v>
          </cell>
          <cell r="J102" t="str">
            <v>LBG</v>
          </cell>
          <cell r="K102" t="str">
            <v>External</v>
          </cell>
          <cell r="L102">
            <v>415000000.00146484</v>
          </cell>
          <cell r="M102">
            <v>326156830.14000005</v>
          </cell>
          <cell r="N102">
            <v>242137.67</v>
          </cell>
          <cell r="O102">
            <v>325914692.47000003</v>
          </cell>
          <cell r="Q102">
            <v>325914692.47000003</v>
          </cell>
          <cell r="R102">
            <v>0</v>
          </cell>
          <cell r="S102">
            <v>325914692.47000003</v>
          </cell>
          <cell r="U102">
            <v>325914692.47000003</v>
          </cell>
          <cell r="V102" t="str">
            <v>CH0429659607External</v>
          </cell>
          <cell r="W102" t="str">
            <v>DNC</v>
          </cell>
          <cell r="X102">
            <v>0</v>
          </cell>
          <cell r="Y102">
            <v>0</v>
          </cell>
          <cell r="Z102">
            <v>0</v>
          </cell>
          <cell r="AA102" t="str">
            <v>DNC</v>
          </cell>
          <cell r="AB102">
            <v>0</v>
          </cell>
          <cell r="AC102">
            <v>0</v>
          </cell>
          <cell r="AD102">
            <v>0</v>
          </cell>
          <cell r="AF102" t="str">
            <v>DNC</v>
          </cell>
          <cell r="AG102" t="str">
            <v>No</v>
          </cell>
          <cell r="AH102" t="str">
            <v>N/A</v>
          </cell>
          <cell r="AI102" t="str">
            <v>N/A</v>
          </cell>
          <cell r="AK102">
            <v>0</v>
          </cell>
          <cell r="AL102">
            <v>0</v>
          </cell>
          <cell r="AM102">
            <v>0</v>
          </cell>
          <cell r="AO102">
            <v>0</v>
          </cell>
          <cell r="AP102">
            <v>0</v>
          </cell>
          <cell r="AQ102">
            <v>0</v>
          </cell>
          <cell r="AR102">
            <v>0</v>
          </cell>
          <cell r="AY102" t="str">
            <v>No</v>
          </cell>
          <cell r="AZ102" t="str">
            <v>Yes</v>
          </cell>
          <cell r="BA102">
            <v>45720</v>
          </cell>
          <cell r="BC102">
            <v>325914692.47000003</v>
          </cell>
        </row>
        <row r="103">
          <cell r="C103" t="str">
            <v>XS1681050610</v>
          </cell>
          <cell r="D103">
            <v>46642</v>
          </cell>
          <cell r="E103" t="str">
            <v>N/A</v>
          </cell>
          <cell r="F103">
            <v>46642</v>
          </cell>
          <cell r="G103" t="str">
            <v>No</v>
          </cell>
          <cell r="H103" t="str">
            <v>B3SNLBG0009</v>
          </cell>
          <cell r="I103">
            <v>46642</v>
          </cell>
          <cell r="J103" t="str">
            <v>LBG</v>
          </cell>
          <cell r="K103" t="str">
            <v>External</v>
          </cell>
          <cell r="L103">
            <v>1000000000.0018599</v>
          </cell>
          <cell r="M103">
            <v>905597661.12</v>
          </cell>
          <cell r="N103">
            <v>7036008.4900000002</v>
          </cell>
          <cell r="O103">
            <v>898561652.63</v>
          </cell>
          <cell r="Q103">
            <v>898561652.63</v>
          </cell>
          <cell r="R103">
            <v>0</v>
          </cell>
          <cell r="S103">
            <v>898561652.63</v>
          </cell>
          <cell r="U103">
            <v>898561652.63</v>
          </cell>
          <cell r="V103" t="str">
            <v>XS1681050610External</v>
          </cell>
          <cell r="W103" t="str">
            <v>DNC</v>
          </cell>
          <cell r="X103">
            <v>0</v>
          </cell>
          <cell r="Y103">
            <v>0</v>
          </cell>
          <cell r="Z103">
            <v>0</v>
          </cell>
          <cell r="AA103" t="str">
            <v>DNC</v>
          </cell>
          <cell r="AB103">
            <v>0</v>
          </cell>
          <cell r="AC103">
            <v>0</v>
          </cell>
          <cell r="AD103">
            <v>0</v>
          </cell>
          <cell r="AF103" t="str">
            <v>DNC</v>
          </cell>
          <cell r="AG103" t="str">
            <v>No</v>
          </cell>
          <cell r="AH103" t="str">
            <v>N/A</v>
          </cell>
          <cell r="AI103" t="str">
            <v>N/A</v>
          </cell>
          <cell r="AK103">
            <v>0</v>
          </cell>
          <cell r="AL103">
            <v>0</v>
          </cell>
          <cell r="AM103">
            <v>0</v>
          </cell>
          <cell r="AO103">
            <v>0</v>
          </cell>
          <cell r="AP103">
            <v>0</v>
          </cell>
          <cell r="AQ103">
            <v>0</v>
          </cell>
          <cell r="AR103">
            <v>0</v>
          </cell>
          <cell r="AY103" t="str">
            <v>No</v>
          </cell>
          <cell r="AZ103" t="str">
            <v>Yes</v>
          </cell>
          <cell r="BA103">
            <v>46642</v>
          </cell>
          <cell r="BC103">
            <v>898561652.63</v>
          </cell>
        </row>
        <row r="104">
          <cell r="C104" t="str">
            <v>XS1517174626</v>
          </cell>
          <cell r="D104">
            <v>45239</v>
          </cell>
          <cell r="E104" t="str">
            <v>N/A</v>
          </cell>
          <cell r="F104">
            <v>45239</v>
          </cell>
          <cell r="G104" t="str">
            <v>No</v>
          </cell>
          <cell r="H104" t="str">
            <v>B3SNLBG0003</v>
          </cell>
          <cell r="I104">
            <v>45239</v>
          </cell>
          <cell r="J104" t="str">
            <v>LBG</v>
          </cell>
          <cell r="K104" t="str">
            <v>External</v>
          </cell>
          <cell r="L104">
            <v>777801999.55807996</v>
          </cell>
          <cell r="M104">
            <v>673724210.53999984</v>
          </cell>
          <cell r="N104">
            <v>2595638.0499999998</v>
          </cell>
          <cell r="O104">
            <v>671128572.48999989</v>
          </cell>
          <cell r="Q104">
            <v>671128572.48999989</v>
          </cell>
          <cell r="R104">
            <v>0</v>
          </cell>
          <cell r="S104">
            <v>671128572.48999989</v>
          </cell>
          <cell r="U104">
            <v>671128572.48999989</v>
          </cell>
          <cell r="V104" t="str">
            <v>XS1517174626External</v>
          </cell>
          <cell r="W104" t="str">
            <v>DNC</v>
          </cell>
          <cell r="X104">
            <v>0</v>
          </cell>
          <cell r="Y104">
            <v>0</v>
          </cell>
          <cell r="Z104">
            <v>0</v>
          </cell>
          <cell r="AA104" t="str">
            <v>DNC</v>
          </cell>
          <cell r="AB104">
            <v>0</v>
          </cell>
          <cell r="AC104">
            <v>0</v>
          </cell>
          <cell r="AD104">
            <v>0</v>
          </cell>
          <cell r="AF104" t="str">
            <v>DNC</v>
          </cell>
          <cell r="AG104" t="str">
            <v>No</v>
          </cell>
          <cell r="AH104" t="str">
            <v>N/A</v>
          </cell>
          <cell r="AI104" t="str">
            <v>N/A</v>
          </cell>
          <cell r="AK104">
            <v>0</v>
          </cell>
          <cell r="AL104">
            <v>0</v>
          </cell>
          <cell r="AM104">
            <v>0</v>
          </cell>
          <cell r="AO104">
            <v>0</v>
          </cell>
          <cell r="AP104">
            <v>0</v>
          </cell>
          <cell r="AQ104">
            <v>0</v>
          </cell>
          <cell r="AR104">
            <v>0</v>
          </cell>
          <cell r="AY104" t="str">
            <v>No</v>
          </cell>
          <cell r="AZ104" t="str">
            <v>Yes</v>
          </cell>
          <cell r="BA104">
            <v>45239</v>
          </cell>
          <cell r="BC104">
            <v>671128572.48999989</v>
          </cell>
        </row>
        <row r="105">
          <cell r="C105" t="str">
            <v>US539439AP41</v>
          </cell>
          <cell r="D105">
            <v>45237</v>
          </cell>
          <cell r="E105">
            <v>44872</v>
          </cell>
          <cell r="F105">
            <v>44872</v>
          </cell>
          <cell r="G105" t="str">
            <v>No</v>
          </cell>
          <cell r="H105" t="str">
            <v>B3SNLBG0013</v>
          </cell>
          <cell r="I105">
            <v>44872</v>
          </cell>
          <cell r="J105" t="str">
            <v>LBG</v>
          </cell>
          <cell r="K105" t="str">
            <v>External</v>
          </cell>
          <cell r="L105">
            <v>2250000000.0032387</v>
          </cell>
          <cell r="M105">
            <v>1697008053.51</v>
          </cell>
          <cell r="N105">
            <v>18970105.210000001</v>
          </cell>
          <cell r="O105">
            <v>1678037948.3</v>
          </cell>
          <cell r="Q105">
            <v>1678037948.3</v>
          </cell>
          <cell r="R105">
            <v>0</v>
          </cell>
          <cell r="S105">
            <v>1678037948.3</v>
          </cell>
          <cell r="U105">
            <v>1678037948.3</v>
          </cell>
          <cell r="V105" t="str">
            <v>US539439AP41External</v>
          </cell>
          <cell r="W105" t="str">
            <v>DNC</v>
          </cell>
          <cell r="X105">
            <v>0</v>
          </cell>
          <cell r="Y105">
            <v>0</v>
          </cell>
          <cell r="Z105">
            <v>0</v>
          </cell>
          <cell r="AA105" t="str">
            <v>DNC</v>
          </cell>
          <cell r="AB105">
            <v>0</v>
          </cell>
          <cell r="AC105">
            <v>0</v>
          </cell>
          <cell r="AD105">
            <v>0</v>
          </cell>
          <cell r="AF105" t="str">
            <v>DNC</v>
          </cell>
          <cell r="AG105" t="str">
            <v>No</v>
          </cell>
          <cell r="AH105" t="str">
            <v>N/A</v>
          </cell>
          <cell r="AI105" t="str">
            <v>N/A</v>
          </cell>
          <cell r="AK105">
            <v>0</v>
          </cell>
          <cell r="AL105">
            <v>0</v>
          </cell>
          <cell r="AM105">
            <v>0</v>
          </cell>
          <cell r="AO105">
            <v>0</v>
          </cell>
          <cell r="AP105">
            <v>0</v>
          </cell>
          <cell r="AQ105">
            <v>0</v>
          </cell>
          <cell r="AR105">
            <v>0</v>
          </cell>
          <cell r="AY105" t="str">
            <v>No</v>
          </cell>
          <cell r="AZ105" t="str">
            <v>Yes</v>
          </cell>
          <cell r="BA105">
            <v>45237</v>
          </cell>
          <cell r="BC105">
            <v>1678037948.3</v>
          </cell>
        </row>
        <row r="106">
          <cell r="C106" t="str">
            <v>XS1757711665</v>
          </cell>
          <cell r="D106">
            <v>46776</v>
          </cell>
          <cell r="E106" t="str">
            <v>N/A</v>
          </cell>
          <cell r="F106">
            <v>46776</v>
          </cell>
          <cell r="G106" t="str">
            <v>No</v>
          </cell>
          <cell r="H106" t="str">
            <v>B3SNLBG0019</v>
          </cell>
          <cell r="I106">
            <v>46776</v>
          </cell>
          <cell r="J106" t="str">
            <v>LBG</v>
          </cell>
          <cell r="K106" t="str">
            <v>External</v>
          </cell>
          <cell r="L106">
            <v>999999999.98121107</v>
          </cell>
          <cell r="M106">
            <v>87333699.629999995</v>
          </cell>
          <cell r="N106">
            <v>464633.77</v>
          </cell>
          <cell r="O106">
            <v>86869065.859999999</v>
          </cell>
          <cell r="Q106">
            <v>86869065.859999999</v>
          </cell>
          <cell r="R106">
            <v>0</v>
          </cell>
          <cell r="S106">
            <v>86869065.859999999</v>
          </cell>
          <cell r="U106">
            <v>86869065.859999999</v>
          </cell>
          <cell r="V106" t="str">
            <v>XS1757711665External</v>
          </cell>
          <cell r="W106" t="str">
            <v>DNC</v>
          </cell>
          <cell r="X106">
            <v>0</v>
          </cell>
          <cell r="Y106">
            <v>0</v>
          </cell>
          <cell r="Z106">
            <v>0</v>
          </cell>
          <cell r="AA106" t="str">
            <v>DNC</v>
          </cell>
          <cell r="AB106">
            <v>0</v>
          </cell>
          <cell r="AC106">
            <v>0</v>
          </cell>
          <cell r="AD106">
            <v>0</v>
          </cell>
          <cell r="AF106" t="str">
            <v>DNC</v>
          </cell>
          <cell r="AG106" t="str">
            <v>No</v>
          </cell>
          <cell r="AH106" t="str">
            <v>N/A</v>
          </cell>
          <cell r="AI106" t="str">
            <v>N/A</v>
          </cell>
          <cell r="AK106">
            <v>0</v>
          </cell>
          <cell r="AL106">
            <v>0</v>
          </cell>
          <cell r="AM106">
            <v>0</v>
          </cell>
          <cell r="AO106">
            <v>0</v>
          </cell>
          <cell r="AP106">
            <v>0</v>
          </cell>
          <cell r="AQ106">
            <v>0</v>
          </cell>
          <cell r="AR106">
            <v>0</v>
          </cell>
          <cell r="AY106" t="str">
            <v>No</v>
          </cell>
          <cell r="AZ106" t="str">
            <v>Yes</v>
          </cell>
          <cell r="BA106">
            <v>46776</v>
          </cell>
          <cell r="BC106">
            <v>86869065.859999999</v>
          </cell>
        </row>
        <row r="107">
          <cell r="C107" t="str">
            <v>XS1699636574</v>
          </cell>
          <cell r="D107">
            <v>45581</v>
          </cell>
          <cell r="E107" t="str">
            <v>N/A</v>
          </cell>
          <cell r="F107">
            <v>45581</v>
          </cell>
          <cell r="G107" t="str">
            <v>No</v>
          </cell>
          <cell r="H107" t="str">
            <v>B3SNLBG0012</v>
          </cell>
          <cell r="I107">
            <v>45581</v>
          </cell>
          <cell r="J107" t="str">
            <v>LBG</v>
          </cell>
          <cell r="K107" t="str">
            <v>External</v>
          </cell>
          <cell r="L107">
            <v>1000000000</v>
          </cell>
          <cell r="M107">
            <v>1002706103.75</v>
          </cell>
          <cell r="N107">
            <v>10294520.23</v>
          </cell>
          <cell r="O107">
            <v>992411583.51999998</v>
          </cell>
          <cell r="Q107">
            <v>992411583.51999998</v>
          </cell>
          <cell r="R107">
            <v>0</v>
          </cell>
          <cell r="S107">
            <v>992411583.51999998</v>
          </cell>
          <cell r="U107">
            <v>992411583.51999998</v>
          </cell>
          <cell r="V107" t="str">
            <v>XS1699636574External</v>
          </cell>
          <cell r="W107" t="str">
            <v>DNC</v>
          </cell>
          <cell r="X107">
            <v>0</v>
          </cell>
          <cell r="Y107">
            <v>0</v>
          </cell>
          <cell r="Z107">
            <v>0</v>
          </cell>
          <cell r="AA107" t="str">
            <v>DNC</v>
          </cell>
          <cell r="AB107">
            <v>0</v>
          </cell>
          <cell r="AC107">
            <v>0</v>
          </cell>
          <cell r="AD107">
            <v>0</v>
          </cell>
          <cell r="AF107" t="str">
            <v>DNC</v>
          </cell>
          <cell r="AG107" t="str">
            <v>No</v>
          </cell>
          <cell r="AH107" t="str">
            <v>N/A</v>
          </cell>
          <cell r="AI107" t="str">
            <v>N/A</v>
          </cell>
          <cell r="AK107">
            <v>0</v>
          </cell>
          <cell r="AL107">
            <v>0</v>
          </cell>
          <cell r="AM107">
            <v>0</v>
          </cell>
          <cell r="AO107">
            <v>0</v>
          </cell>
          <cell r="AP107">
            <v>0</v>
          </cell>
          <cell r="AQ107">
            <v>0</v>
          </cell>
          <cell r="AR107">
            <v>0</v>
          </cell>
          <cell r="AY107" t="str">
            <v>No</v>
          </cell>
          <cell r="AZ107" t="str">
            <v>Yes</v>
          </cell>
          <cell r="BA107">
            <v>45581</v>
          </cell>
          <cell r="BC107">
            <v>992411583.51999998</v>
          </cell>
        </row>
        <row r="108">
          <cell r="C108" t="str">
            <v>US539439AK53</v>
          </cell>
          <cell r="D108">
            <v>44383</v>
          </cell>
          <cell r="E108" t="str">
            <v>N/A</v>
          </cell>
          <cell r="F108">
            <v>44383</v>
          </cell>
          <cell r="G108" t="str">
            <v>No</v>
          </cell>
          <cell r="H108" t="str">
            <v>B3SNLBG0001</v>
          </cell>
          <cell r="I108">
            <v>44383</v>
          </cell>
          <cell r="J108" t="str">
            <v>LBG</v>
          </cell>
          <cell r="K108" t="str">
            <v>External</v>
          </cell>
          <cell r="L108">
            <v>999999999.55617213</v>
          </cell>
          <cell r="M108">
            <v>731717605.34000003</v>
          </cell>
          <cell r="N108">
            <v>5307137.22</v>
          </cell>
          <cell r="O108">
            <v>726410468.12</v>
          </cell>
          <cell r="Q108">
            <v>726410468.12</v>
          </cell>
          <cell r="R108">
            <v>726410468.12</v>
          </cell>
          <cell r="S108">
            <v>0</v>
          </cell>
          <cell r="U108">
            <v>0</v>
          </cell>
          <cell r="V108" t="str">
            <v>US539439AK53External</v>
          </cell>
          <cell r="W108" t="str">
            <v>DNC</v>
          </cell>
          <cell r="X108">
            <v>0</v>
          </cell>
          <cell r="Y108">
            <v>0</v>
          </cell>
          <cell r="Z108">
            <v>0</v>
          </cell>
          <cell r="AA108" t="str">
            <v>DNC</v>
          </cell>
          <cell r="AB108">
            <v>0</v>
          </cell>
          <cell r="AC108">
            <v>0</v>
          </cell>
          <cell r="AD108">
            <v>0</v>
          </cell>
          <cell r="AF108" t="str">
            <v>DNC</v>
          </cell>
          <cell r="AG108" t="str">
            <v>No</v>
          </cell>
          <cell r="AH108" t="str">
            <v>N/A</v>
          </cell>
          <cell r="AI108" t="str">
            <v>N/A</v>
          </cell>
          <cell r="AK108">
            <v>0</v>
          </cell>
          <cell r="AL108">
            <v>0</v>
          </cell>
          <cell r="AM108">
            <v>0</v>
          </cell>
          <cell r="AO108">
            <v>0</v>
          </cell>
          <cell r="AP108">
            <v>0</v>
          </cell>
          <cell r="AQ108">
            <v>0</v>
          </cell>
          <cell r="AR108">
            <v>0</v>
          </cell>
          <cell r="AY108" t="str">
            <v>No</v>
          </cell>
          <cell r="AZ108" t="str">
            <v>Yes</v>
          </cell>
          <cell r="BA108">
            <v>44383</v>
          </cell>
          <cell r="BC108">
            <v>0</v>
          </cell>
        </row>
        <row r="109">
          <cell r="C109" t="str">
            <v>US539439AQ24</v>
          </cell>
          <cell r="D109">
            <v>47064</v>
          </cell>
          <cell r="E109">
            <v>46698</v>
          </cell>
          <cell r="F109">
            <v>46698</v>
          </cell>
          <cell r="G109" t="str">
            <v>No</v>
          </cell>
          <cell r="H109" t="str">
            <v>B3SNLBG0014</v>
          </cell>
          <cell r="I109">
            <v>46698</v>
          </cell>
          <cell r="J109" t="str">
            <v>LBG</v>
          </cell>
          <cell r="K109" t="str">
            <v>External</v>
          </cell>
          <cell r="L109">
            <v>1750000000.0009866</v>
          </cell>
          <cell r="M109">
            <v>1366853575.04</v>
          </cell>
          <cell r="N109">
            <v>18139895.73</v>
          </cell>
          <cell r="O109">
            <v>1348713679.3099999</v>
          </cell>
          <cell r="Q109">
            <v>1348713679.3099999</v>
          </cell>
          <cell r="R109">
            <v>0</v>
          </cell>
          <cell r="S109">
            <v>1348713679.3099999</v>
          </cell>
          <cell r="U109">
            <v>1348713679.3099999</v>
          </cell>
          <cell r="V109" t="str">
            <v>US539439AQ24External</v>
          </cell>
          <cell r="W109" t="str">
            <v>DNC</v>
          </cell>
          <cell r="X109">
            <v>0</v>
          </cell>
          <cell r="Y109">
            <v>0</v>
          </cell>
          <cell r="Z109">
            <v>0</v>
          </cell>
          <cell r="AA109" t="str">
            <v>DNC</v>
          </cell>
          <cell r="AB109">
            <v>0</v>
          </cell>
          <cell r="AC109">
            <v>0</v>
          </cell>
          <cell r="AD109">
            <v>0</v>
          </cell>
          <cell r="AF109" t="str">
            <v>DNC</v>
          </cell>
          <cell r="AG109" t="str">
            <v>No</v>
          </cell>
          <cell r="AH109" t="str">
            <v>N/A</v>
          </cell>
          <cell r="AI109" t="str">
            <v>N/A</v>
          </cell>
          <cell r="AK109">
            <v>0</v>
          </cell>
          <cell r="AL109">
            <v>0</v>
          </cell>
          <cell r="AM109">
            <v>0</v>
          </cell>
          <cell r="AO109">
            <v>0</v>
          </cell>
          <cell r="AP109">
            <v>0</v>
          </cell>
          <cell r="AQ109">
            <v>0</v>
          </cell>
          <cell r="AR109">
            <v>0</v>
          </cell>
          <cell r="AY109" t="str">
            <v>No</v>
          </cell>
          <cell r="AZ109" t="str">
            <v>Yes</v>
          </cell>
          <cell r="BA109">
            <v>47064</v>
          </cell>
          <cell r="BC109">
            <v>1348713679.3099999</v>
          </cell>
        </row>
        <row r="110">
          <cell r="C110" t="str">
            <v>AU3CB0247237</v>
          </cell>
          <cell r="D110">
            <v>45005</v>
          </cell>
          <cell r="E110" t="str">
            <v>N/A</v>
          </cell>
          <cell r="F110">
            <v>45005</v>
          </cell>
          <cell r="G110" t="str">
            <v>No</v>
          </cell>
          <cell r="H110" t="str">
            <v>B3SNLBG0010</v>
          </cell>
          <cell r="I110">
            <v>45005</v>
          </cell>
          <cell r="J110" t="str">
            <v>LBG</v>
          </cell>
          <cell r="K110" t="str">
            <v>External</v>
          </cell>
          <cell r="L110">
            <v>400000000.00501198</v>
          </cell>
          <cell r="M110">
            <v>230313081.38</v>
          </cell>
          <cell r="N110">
            <v>262855.75</v>
          </cell>
          <cell r="O110">
            <v>230050225.63</v>
          </cell>
          <cell r="Q110">
            <v>230050225.63</v>
          </cell>
          <cell r="R110">
            <v>0</v>
          </cell>
          <cell r="S110">
            <v>230050225.63</v>
          </cell>
          <cell r="U110">
            <v>230050225.63</v>
          </cell>
          <cell r="V110" t="str">
            <v>AU3CB0247237External</v>
          </cell>
          <cell r="W110" t="str">
            <v>DNC</v>
          </cell>
          <cell r="X110">
            <v>0</v>
          </cell>
          <cell r="Y110">
            <v>0</v>
          </cell>
          <cell r="Z110">
            <v>0</v>
          </cell>
          <cell r="AA110" t="str">
            <v>DNC</v>
          </cell>
          <cell r="AB110">
            <v>0</v>
          </cell>
          <cell r="AC110">
            <v>0</v>
          </cell>
          <cell r="AD110">
            <v>0</v>
          </cell>
          <cell r="AF110" t="str">
            <v>DNC</v>
          </cell>
          <cell r="AG110" t="str">
            <v>No</v>
          </cell>
          <cell r="AH110" t="str">
            <v>N/A</v>
          </cell>
          <cell r="AI110" t="str">
            <v>N/A</v>
          </cell>
          <cell r="AK110">
            <v>0</v>
          </cell>
          <cell r="AL110">
            <v>0</v>
          </cell>
          <cell r="AM110">
            <v>0</v>
          </cell>
          <cell r="AO110">
            <v>0</v>
          </cell>
          <cell r="AP110">
            <v>0</v>
          </cell>
          <cell r="AQ110">
            <v>0</v>
          </cell>
          <cell r="AR110">
            <v>0</v>
          </cell>
          <cell r="AY110" t="str">
            <v>No</v>
          </cell>
          <cell r="AZ110" t="str">
            <v>Yes</v>
          </cell>
          <cell r="BA110">
            <v>45005</v>
          </cell>
          <cell r="BC110">
            <v>230050225.63</v>
          </cell>
        </row>
        <row r="111">
          <cell r="C111" t="str">
            <v>US53944YAH62</v>
          </cell>
          <cell r="D111">
            <v>45363</v>
          </cell>
          <cell r="E111" t="str">
            <v>N/A</v>
          </cell>
          <cell r="F111">
            <v>45363</v>
          </cell>
          <cell r="G111" t="str">
            <v>No</v>
          </cell>
          <cell r="H111" t="str">
            <v>B3SNLBG0035</v>
          </cell>
          <cell r="I111">
            <v>45363</v>
          </cell>
          <cell r="J111" t="str">
            <v>LBG</v>
          </cell>
          <cell r="K111" t="str">
            <v>External</v>
          </cell>
          <cell r="L111">
            <v>1000000000.0045042</v>
          </cell>
          <cell r="M111">
            <v>769574471.17999995</v>
          </cell>
          <cell r="N111">
            <v>1492443.52</v>
          </cell>
          <cell r="O111">
            <v>768082027.65999997</v>
          </cell>
          <cell r="Q111">
            <v>768082027.65999997</v>
          </cell>
          <cell r="R111">
            <v>0</v>
          </cell>
          <cell r="S111">
            <v>768082027.65999997</v>
          </cell>
          <cell r="U111">
            <v>768082027.65999997</v>
          </cell>
          <cell r="V111" t="str">
            <v>US53944YAH62External</v>
          </cell>
          <cell r="W111" t="str">
            <v>DNC</v>
          </cell>
          <cell r="X111">
            <v>0</v>
          </cell>
          <cell r="Y111">
            <v>0</v>
          </cell>
          <cell r="Z111">
            <v>0</v>
          </cell>
          <cell r="AA111" t="str">
            <v>DNC</v>
          </cell>
          <cell r="AB111">
            <v>0</v>
          </cell>
          <cell r="AC111">
            <v>0</v>
          </cell>
          <cell r="AD111">
            <v>0</v>
          </cell>
          <cell r="AF111" t="str">
            <v>DNC</v>
          </cell>
          <cell r="AG111" t="str">
            <v>No</v>
          </cell>
          <cell r="AH111" t="str">
            <v>N/A</v>
          </cell>
          <cell r="AI111" t="str">
            <v>N/A</v>
          </cell>
          <cell r="AK111">
            <v>0</v>
          </cell>
          <cell r="AL111">
            <v>0</v>
          </cell>
          <cell r="AM111">
            <v>0</v>
          </cell>
          <cell r="AO111">
            <v>0</v>
          </cell>
          <cell r="AP111">
            <v>0</v>
          </cell>
          <cell r="AQ111">
            <v>0</v>
          </cell>
          <cell r="AR111">
            <v>0</v>
          </cell>
          <cell r="AY111" t="str">
            <v>No</v>
          </cell>
          <cell r="AZ111" t="str">
            <v>Yes</v>
          </cell>
          <cell r="BA111">
            <v>45363</v>
          </cell>
          <cell r="BC111">
            <v>768082027.65999997</v>
          </cell>
        </row>
        <row r="112">
          <cell r="C112" t="str">
            <v>AU3CB0253219</v>
          </cell>
          <cell r="D112">
            <v>45253</v>
          </cell>
          <cell r="E112" t="str">
            <v>N/A</v>
          </cell>
          <cell r="F112">
            <v>45253</v>
          </cell>
          <cell r="G112" t="str">
            <v>No</v>
          </cell>
          <cell r="H112" t="str">
            <v>B3SNLBG0026</v>
          </cell>
          <cell r="I112">
            <v>45253</v>
          </cell>
          <cell r="J112" t="str">
            <v>LBG</v>
          </cell>
          <cell r="K112" t="str">
            <v>External</v>
          </cell>
          <cell r="L112">
            <v>250000000.00313249</v>
          </cell>
          <cell r="M112">
            <v>147870316.30000001</v>
          </cell>
          <cell r="N112">
            <v>1918301.86</v>
          </cell>
          <cell r="O112">
            <v>145952014.44</v>
          </cell>
          <cell r="Q112">
            <v>145952014.44</v>
          </cell>
          <cell r="R112">
            <v>0</v>
          </cell>
          <cell r="S112">
            <v>145952014.44</v>
          </cell>
          <cell r="U112">
            <v>145952014.44</v>
          </cell>
          <cell r="V112" t="str">
            <v>AU3CB0253219External</v>
          </cell>
          <cell r="W112" t="str">
            <v>DNC</v>
          </cell>
          <cell r="X112">
            <v>0</v>
          </cell>
          <cell r="Y112">
            <v>0</v>
          </cell>
          <cell r="Z112">
            <v>0</v>
          </cell>
          <cell r="AA112" t="str">
            <v>DNC</v>
          </cell>
          <cell r="AB112">
            <v>0</v>
          </cell>
          <cell r="AC112">
            <v>0</v>
          </cell>
          <cell r="AD112">
            <v>0</v>
          </cell>
          <cell r="AF112" t="str">
            <v>DNC</v>
          </cell>
          <cell r="AG112" t="str">
            <v>No</v>
          </cell>
          <cell r="AH112" t="str">
            <v>N/A</v>
          </cell>
          <cell r="AI112" t="str">
            <v>N/A</v>
          </cell>
          <cell r="AK112">
            <v>0</v>
          </cell>
          <cell r="AL112">
            <v>0</v>
          </cell>
          <cell r="AM112">
            <v>0</v>
          </cell>
          <cell r="AO112">
            <v>0</v>
          </cell>
          <cell r="AP112">
            <v>0</v>
          </cell>
          <cell r="AQ112">
            <v>0</v>
          </cell>
          <cell r="AR112">
            <v>0</v>
          </cell>
          <cell r="AY112" t="str">
            <v>No</v>
          </cell>
          <cell r="AZ112" t="str">
            <v>Yes</v>
          </cell>
          <cell r="BA112">
            <v>45253</v>
          </cell>
          <cell r="BC112">
            <v>145952014.44</v>
          </cell>
        </row>
        <row r="113">
          <cell r="C113" t="str">
            <v>US53944YAC75</v>
          </cell>
          <cell r="D113">
            <v>44572</v>
          </cell>
          <cell r="E113" t="str">
            <v>N/A</v>
          </cell>
          <cell r="F113">
            <v>44572</v>
          </cell>
          <cell r="G113" t="str">
            <v>No</v>
          </cell>
          <cell r="H113" t="str">
            <v>B3SNLBG0006</v>
          </cell>
          <cell r="I113">
            <v>44572</v>
          </cell>
          <cell r="J113" t="str">
            <v>LBG</v>
          </cell>
          <cell r="K113" t="str">
            <v>External</v>
          </cell>
          <cell r="L113">
            <v>1500000000</v>
          </cell>
          <cell r="M113">
            <v>1108862421.8400002</v>
          </cell>
          <cell r="N113">
            <v>7250737.7599999998</v>
          </cell>
          <cell r="O113">
            <v>1101611684.0800002</v>
          </cell>
          <cell r="Q113">
            <v>1101611684.0800002</v>
          </cell>
          <cell r="R113">
            <v>1101611684.0800002</v>
          </cell>
          <cell r="S113">
            <v>0</v>
          </cell>
          <cell r="U113">
            <v>0</v>
          </cell>
          <cell r="V113" t="str">
            <v>US53944YAC75External</v>
          </cell>
          <cell r="W113" t="str">
            <v>DNC</v>
          </cell>
          <cell r="X113">
            <v>0</v>
          </cell>
          <cell r="Y113">
            <v>0</v>
          </cell>
          <cell r="Z113">
            <v>0</v>
          </cell>
          <cell r="AA113" t="str">
            <v>DNC</v>
          </cell>
          <cell r="AB113">
            <v>0</v>
          </cell>
          <cell r="AC113">
            <v>0</v>
          </cell>
          <cell r="AD113">
            <v>0</v>
          </cell>
          <cell r="AF113" t="str">
            <v>DNC</v>
          </cell>
          <cell r="AG113" t="str">
            <v>No</v>
          </cell>
          <cell r="AH113" t="str">
            <v>N/A</v>
          </cell>
          <cell r="AI113" t="str">
            <v>N/A</v>
          </cell>
          <cell r="AK113">
            <v>0</v>
          </cell>
          <cell r="AL113">
            <v>0</v>
          </cell>
          <cell r="AM113">
            <v>0</v>
          </cell>
          <cell r="AO113">
            <v>0</v>
          </cell>
          <cell r="AP113">
            <v>0</v>
          </cell>
          <cell r="AQ113">
            <v>0</v>
          </cell>
          <cell r="AR113">
            <v>0</v>
          </cell>
          <cell r="AY113" t="str">
            <v>No</v>
          </cell>
          <cell r="AZ113" t="str">
            <v>Yes</v>
          </cell>
          <cell r="BA113">
            <v>44572</v>
          </cell>
          <cell r="BC113">
            <v>0</v>
          </cell>
        </row>
        <row r="114">
          <cell r="C114" t="str">
            <v>CAG5533WBW69</v>
          </cell>
          <cell r="D114">
            <v>45691</v>
          </cell>
          <cell r="E114" t="str">
            <v>N/A</v>
          </cell>
          <cell r="F114">
            <v>45691</v>
          </cell>
          <cell r="G114" t="str">
            <v>No</v>
          </cell>
          <cell r="H114" t="str">
            <v>B3SNLBG0020</v>
          </cell>
          <cell r="I114">
            <v>45691</v>
          </cell>
          <cell r="J114" t="str">
            <v>LBG</v>
          </cell>
          <cell r="K114" t="str">
            <v>External</v>
          </cell>
          <cell r="L114">
            <v>500000000.00717044</v>
          </cell>
          <cell r="M114">
            <v>303932781.82999998</v>
          </cell>
          <cell r="N114">
            <v>1589325.49</v>
          </cell>
          <cell r="O114">
            <v>302343456.33999997</v>
          </cell>
          <cell r="Q114">
            <v>302343456.33999997</v>
          </cell>
          <cell r="R114">
            <v>0</v>
          </cell>
          <cell r="S114">
            <v>302343456.33999997</v>
          </cell>
          <cell r="U114">
            <v>302343456.33999997</v>
          </cell>
          <cell r="V114" t="str">
            <v>CAG5533WBW69External</v>
          </cell>
          <cell r="W114" t="str">
            <v>DNC</v>
          </cell>
          <cell r="X114">
            <v>0</v>
          </cell>
          <cell r="Y114">
            <v>0</v>
          </cell>
          <cell r="Z114">
            <v>0</v>
          </cell>
          <cell r="AA114" t="str">
            <v>DNC</v>
          </cell>
          <cell r="AB114">
            <v>0</v>
          </cell>
          <cell r="AC114">
            <v>0</v>
          </cell>
          <cell r="AD114">
            <v>0</v>
          </cell>
          <cell r="AF114" t="str">
            <v>DNC</v>
          </cell>
          <cell r="AG114" t="str">
            <v>No</v>
          </cell>
          <cell r="AH114" t="str">
            <v>N/A</v>
          </cell>
          <cell r="AI114" t="str">
            <v>N/A</v>
          </cell>
          <cell r="AK114">
            <v>0</v>
          </cell>
          <cell r="AL114">
            <v>0</v>
          </cell>
          <cell r="AM114">
            <v>0</v>
          </cell>
          <cell r="AO114">
            <v>0</v>
          </cell>
          <cell r="AP114">
            <v>0</v>
          </cell>
          <cell r="AQ114">
            <v>0</v>
          </cell>
          <cell r="AR114">
            <v>0</v>
          </cell>
          <cell r="AY114" t="str">
            <v>No</v>
          </cell>
          <cell r="AZ114" t="str">
            <v>Yes</v>
          </cell>
          <cell r="BA114">
            <v>45691</v>
          </cell>
          <cell r="BC114">
            <v>302343456.33999997</v>
          </cell>
        </row>
        <row r="115">
          <cell r="C115" t="str">
            <v>US53944YAD58</v>
          </cell>
          <cell r="D115">
            <v>46398</v>
          </cell>
          <cell r="E115" t="str">
            <v>N/A</v>
          </cell>
          <cell r="F115">
            <v>46398</v>
          </cell>
          <cell r="G115" t="str">
            <v>No</v>
          </cell>
          <cell r="H115" t="str">
            <v>B3SNLBG0007</v>
          </cell>
          <cell r="I115">
            <v>46398</v>
          </cell>
          <cell r="J115" t="str">
            <v>LBG</v>
          </cell>
          <cell r="K115" t="str">
            <v>External</v>
          </cell>
          <cell r="L115">
            <v>1249999999.9987345</v>
          </cell>
          <cell r="M115">
            <v>963452606.76000011</v>
          </cell>
          <cell r="N115">
            <v>7552851.8399999999</v>
          </cell>
          <cell r="O115">
            <v>955899754.92000008</v>
          </cell>
          <cell r="Q115">
            <v>955899754.92000008</v>
          </cell>
          <cell r="R115">
            <v>0</v>
          </cell>
          <cell r="S115">
            <v>955899754.92000008</v>
          </cell>
          <cell r="U115">
            <v>955899754.92000008</v>
          </cell>
          <cell r="V115" t="str">
            <v>US53944YAD58External</v>
          </cell>
          <cell r="W115" t="str">
            <v>DNC</v>
          </cell>
          <cell r="X115">
            <v>0</v>
          </cell>
          <cell r="Y115">
            <v>0</v>
          </cell>
          <cell r="Z115">
            <v>0</v>
          </cell>
          <cell r="AA115" t="str">
            <v>DNC</v>
          </cell>
          <cell r="AB115">
            <v>0</v>
          </cell>
          <cell r="AC115">
            <v>0</v>
          </cell>
          <cell r="AD115">
            <v>0</v>
          </cell>
          <cell r="AF115" t="str">
            <v>DNC</v>
          </cell>
          <cell r="AG115" t="str">
            <v>No</v>
          </cell>
          <cell r="AH115" t="str">
            <v>N/A</v>
          </cell>
          <cell r="AI115" t="str">
            <v>N/A</v>
          </cell>
          <cell r="AK115">
            <v>0</v>
          </cell>
          <cell r="AL115">
            <v>0</v>
          </cell>
          <cell r="AM115">
            <v>0</v>
          </cell>
          <cell r="AO115">
            <v>0</v>
          </cell>
          <cell r="AP115">
            <v>0</v>
          </cell>
          <cell r="AQ115">
            <v>0</v>
          </cell>
          <cell r="AR115">
            <v>0</v>
          </cell>
          <cell r="AY115" t="str">
            <v>No</v>
          </cell>
          <cell r="AZ115" t="str">
            <v>Yes</v>
          </cell>
          <cell r="BA115">
            <v>46398</v>
          </cell>
          <cell r="BC115">
            <v>955899754.92000008</v>
          </cell>
        </row>
        <row r="116">
          <cell r="C116" t="str">
            <v>US539439AS89</v>
          </cell>
          <cell r="D116">
            <v>45154</v>
          </cell>
          <cell r="E116" t="str">
            <v>N/A</v>
          </cell>
          <cell r="F116">
            <v>45154</v>
          </cell>
          <cell r="G116" t="str">
            <v>No</v>
          </cell>
          <cell r="H116" t="str">
            <v>B3SNLBG0032</v>
          </cell>
          <cell r="I116">
            <v>45154</v>
          </cell>
          <cell r="J116" t="str">
            <v>LBG</v>
          </cell>
          <cell r="K116" t="str">
            <v>External</v>
          </cell>
          <cell r="L116">
            <v>1750000000.0009866</v>
          </cell>
          <cell r="M116">
            <v>1335597152.4000001</v>
          </cell>
          <cell r="N116">
            <v>6423700.4900000002</v>
          </cell>
          <cell r="O116">
            <v>1329173451.9100001</v>
          </cell>
          <cell r="Q116">
            <v>1329173451.9100001</v>
          </cell>
          <cell r="R116">
            <v>0</v>
          </cell>
          <cell r="S116">
            <v>1329173451.9100001</v>
          </cell>
          <cell r="U116">
            <v>1329173451.9100001</v>
          </cell>
          <cell r="V116" t="str">
            <v>US539439AS89External</v>
          </cell>
          <cell r="W116" t="str">
            <v>DNC</v>
          </cell>
          <cell r="X116">
            <v>0</v>
          </cell>
          <cell r="Y116">
            <v>0</v>
          </cell>
          <cell r="Z116">
            <v>0</v>
          </cell>
          <cell r="AA116" t="str">
            <v>DNC</v>
          </cell>
          <cell r="AB116">
            <v>0</v>
          </cell>
          <cell r="AC116">
            <v>0</v>
          </cell>
          <cell r="AD116">
            <v>0</v>
          </cell>
          <cell r="AF116" t="str">
            <v>DNC</v>
          </cell>
          <cell r="AG116" t="str">
            <v>No</v>
          </cell>
          <cell r="AH116" t="str">
            <v>N/A</v>
          </cell>
          <cell r="AI116" t="str">
            <v>N/A</v>
          </cell>
          <cell r="AK116">
            <v>0</v>
          </cell>
          <cell r="AL116">
            <v>0</v>
          </cell>
          <cell r="AM116">
            <v>0</v>
          </cell>
          <cell r="AO116">
            <v>0</v>
          </cell>
          <cell r="AP116">
            <v>0</v>
          </cell>
          <cell r="AQ116">
            <v>0</v>
          </cell>
          <cell r="AR116">
            <v>0</v>
          </cell>
          <cell r="AY116" t="str">
            <v>No</v>
          </cell>
          <cell r="AZ116" t="str">
            <v>Yes</v>
          </cell>
          <cell r="BA116">
            <v>45154</v>
          </cell>
          <cell r="BC116">
            <v>1329173451.9100001</v>
          </cell>
        </row>
        <row r="117">
          <cell r="C117" t="str">
            <v>US53944YAF07</v>
          </cell>
          <cell r="D117">
            <v>45785</v>
          </cell>
          <cell r="E117" t="str">
            <v>N/A</v>
          </cell>
          <cell r="F117">
            <v>45785</v>
          </cell>
          <cell r="G117" t="str">
            <v>No</v>
          </cell>
          <cell r="H117" t="str">
            <v>B3SNLBG0025</v>
          </cell>
          <cell r="I117">
            <v>45785</v>
          </cell>
          <cell r="J117" t="str">
            <v>LBG</v>
          </cell>
          <cell r="K117" t="str">
            <v>External</v>
          </cell>
          <cell r="L117">
            <v>1500000000.0067565</v>
          </cell>
          <cell r="M117">
            <v>1200643853.1800001</v>
          </cell>
          <cell r="N117">
            <v>19225029.059999999</v>
          </cell>
          <cell r="O117">
            <v>1181418824.1200001</v>
          </cell>
          <cell r="Q117">
            <v>1181418824.1200001</v>
          </cell>
          <cell r="R117">
            <v>0</v>
          </cell>
          <cell r="S117">
            <v>1181418824.1200001</v>
          </cell>
          <cell r="U117">
            <v>1181418824.1200001</v>
          </cell>
          <cell r="V117" t="str">
            <v>US53944YAF07External</v>
          </cell>
          <cell r="W117" t="str">
            <v>DNC</v>
          </cell>
          <cell r="X117">
            <v>0</v>
          </cell>
          <cell r="Y117">
            <v>0</v>
          </cell>
          <cell r="Z117">
            <v>0</v>
          </cell>
          <cell r="AA117" t="str">
            <v>DNC</v>
          </cell>
          <cell r="AB117">
            <v>0</v>
          </cell>
          <cell r="AC117">
            <v>0</v>
          </cell>
          <cell r="AD117">
            <v>0</v>
          </cell>
          <cell r="AF117" t="str">
            <v>DNC</v>
          </cell>
          <cell r="AG117" t="str">
            <v>No</v>
          </cell>
          <cell r="AH117" t="str">
            <v>N/A</v>
          </cell>
          <cell r="AI117" t="str">
            <v>N/A</v>
          </cell>
          <cell r="AK117">
            <v>0</v>
          </cell>
          <cell r="AL117">
            <v>0</v>
          </cell>
          <cell r="AM117">
            <v>0</v>
          </cell>
          <cell r="AO117">
            <v>0</v>
          </cell>
          <cell r="AP117">
            <v>0</v>
          </cell>
          <cell r="AQ117">
            <v>0</v>
          </cell>
          <cell r="AR117">
            <v>0</v>
          </cell>
          <cell r="AY117" t="str">
            <v>No</v>
          </cell>
          <cell r="AZ117" t="str">
            <v>Yes</v>
          </cell>
          <cell r="BA117">
            <v>45785</v>
          </cell>
          <cell r="BC117">
            <v>1181418824.1200001</v>
          </cell>
        </row>
        <row r="118">
          <cell r="C118" t="str">
            <v>US539439AT62</v>
          </cell>
          <cell r="D118">
            <v>46981</v>
          </cell>
          <cell r="E118" t="str">
            <v>N/A</v>
          </cell>
          <cell r="F118">
            <v>46981</v>
          </cell>
          <cell r="G118" t="str">
            <v>No</v>
          </cell>
          <cell r="H118" t="str">
            <v>B3SNLBG0033</v>
          </cell>
          <cell r="I118">
            <v>46981</v>
          </cell>
          <cell r="J118" t="str">
            <v>LBG</v>
          </cell>
          <cell r="K118" t="str">
            <v>External</v>
          </cell>
          <cell r="L118">
            <v>1249999999.9987345</v>
          </cell>
          <cell r="M118">
            <v>1003341725.1900001</v>
          </cell>
          <cell r="N118">
            <v>5154821.38</v>
          </cell>
          <cell r="O118">
            <v>998186903.81000006</v>
          </cell>
          <cell r="Q118">
            <v>998186903.81000006</v>
          </cell>
          <cell r="R118">
            <v>0</v>
          </cell>
          <cell r="S118">
            <v>998186903.81000006</v>
          </cell>
          <cell r="U118">
            <v>998186903.81000006</v>
          </cell>
          <cell r="V118" t="str">
            <v>US539439AT62External</v>
          </cell>
          <cell r="W118" t="str">
            <v>DNC</v>
          </cell>
          <cell r="X118">
            <v>0</v>
          </cell>
          <cell r="Y118">
            <v>0</v>
          </cell>
          <cell r="Z118">
            <v>0</v>
          </cell>
          <cell r="AA118" t="str">
            <v>DNC</v>
          </cell>
          <cell r="AB118">
            <v>0</v>
          </cell>
          <cell r="AC118">
            <v>0</v>
          </cell>
          <cell r="AD118">
            <v>0</v>
          </cell>
          <cell r="AF118" t="str">
            <v>DNC</v>
          </cell>
          <cell r="AG118" t="str">
            <v>No</v>
          </cell>
          <cell r="AH118" t="str">
            <v>N/A</v>
          </cell>
          <cell r="AI118" t="str">
            <v>N/A</v>
          </cell>
          <cell r="AK118">
            <v>0</v>
          </cell>
          <cell r="AL118">
            <v>0</v>
          </cell>
          <cell r="AM118">
            <v>0</v>
          </cell>
          <cell r="AO118">
            <v>0</v>
          </cell>
          <cell r="AP118">
            <v>0</v>
          </cell>
          <cell r="AQ118">
            <v>0</v>
          </cell>
          <cell r="AR118">
            <v>0</v>
          </cell>
          <cell r="AY118" t="str">
            <v>No</v>
          </cell>
          <cell r="AZ118" t="str">
            <v>Yes</v>
          </cell>
          <cell r="BA118">
            <v>46981</v>
          </cell>
          <cell r="BC118">
            <v>998186903.81000006</v>
          </cell>
        </row>
        <row r="119">
          <cell r="C119" t="str">
            <v>AU3CB0251239</v>
          </cell>
          <cell r="D119">
            <v>45723</v>
          </cell>
          <cell r="E119" t="str">
            <v>N/A</v>
          </cell>
          <cell r="F119">
            <v>45723</v>
          </cell>
          <cell r="G119" t="str">
            <v>No</v>
          </cell>
          <cell r="H119" t="str">
            <v>B3SNLBG0022</v>
          </cell>
          <cell r="I119">
            <v>45723</v>
          </cell>
          <cell r="J119" t="str">
            <v>LBG</v>
          </cell>
          <cell r="K119" t="str">
            <v>External</v>
          </cell>
          <cell r="L119">
            <v>424999999.99626923</v>
          </cell>
          <cell r="M119">
            <v>253062850.68000001</v>
          </cell>
          <cell r="N119">
            <v>637635.23</v>
          </cell>
          <cell r="O119">
            <v>252425215.45000002</v>
          </cell>
          <cell r="Q119">
            <v>252425215.45000002</v>
          </cell>
          <cell r="R119">
            <v>0</v>
          </cell>
          <cell r="S119">
            <v>252425215.45000002</v>
          </cell>
          <cell r="U119">
            <v>252425215.45000002</v>
          </cell>
          <cell r="V119" t="str">
            <v>AU3CB0251239External</v>
          </cell>
          <cell r="W119" t="str">
            <v>DNC</v>
          </cell>
          <cell r="X119">
            <v>0</v>
          </cell>
          <cell r="Y119">
            <v>0</v>
          </cell>
          <cell r="Z119">
            <v>0</v>
          </cell>
          <cell r="AA119" t="str">
            <v>DNC</v>
          </cell>
          <cell r="AB119">
            <v>0</v>
          </cell>
          <cell r="AC119">
            <v>0</v>
          </cell>
          <cell r="AD119">
            <v>0</v>
          </cell>
          <cell r="AF119" t="str">
            <v>DNC</v>
          </cell>
          <cell r="AG119" t="str">
            <v>No</v>
          </cell>
          <cell r="AH119" t="str">
            <v>N/A</v>
          </cell>
          <cell r="AI119" t="str">
            <v>N/A</v>
          </cell>
          <cell r="AK119">
            <v>0</v>
          </cell>
          <cell r="AL119">
            <v>0</v>
          </cell>
          <cell r="AM119">
            <v>0</v>
          </cell>
          <cell r="AO119">
            <v>0</v>
          </cell>
          <cell r="AP119">
            <v>0</v>
          </cell>
          <cell r="AQ119">
            <v>0</v>
          </cell>
          <cell r="AR119">
            <v>0</v>
          </cell>
          <cell r="AY119" t="str">
            <v>No</v>
          </cell>
          <cell r="AZ119" t="str">
            <v>Yes</v>
          </cell>
          <cell r="BA119">
            <v>45723</v>
          </cell>
          <cell r="BC119">
            <v>252425215.45000002</v>
          </cell>
        </row>
        <row r="120">
          <cell r="C120" t="str">
            <v>AU3CB0248862</v>
          </cell>
          <cell r="D120">
            <v>46713</v>
          </cell>
          <cell r="E120" t="str">
            <v>N/A</v>
          </cell>
          <cell r="F120">
            <v>46713</v>
          </cell>
          <cell r="G120" t="str">
            <v>No</v>
          </cell>
          <cell r="H120" t="str">
            <v>B3SNLBG0015</v>
          </cell>
          <cell r="I120">
            <v>46713</v>
          </cell>
          <cell r="J120" t="str">
            <v>LBG</v>
          </cell>
          <cell r="K120" t="str">
            <v>External</v>
          </cell>
          <cell r="L120">
            <v>450000000.00563848</v>
          </cell>
          <cell r="M120">
            <v>271284942.44999999</v>
          </cell>
          <cell r="N120">
            <v>3791992.05</v>
          </cell>
          <cell r="O120">
            <v>267492950.39999998</v>
          </cell>
          <cell r="Q120">
            <v>267492950.39999998</v>
          </cell>
          <cell r="R120">
            <v>0</v>
          </cell>
          <cell r="S120">
            <v>267492950.39999998</v>
          </cell>
          <cell r="U120">
            <v>267492950.39999998</v>
          </cell>
          <cell r="V120" t="str">
            <v>AU3CB0248862External</v>
          </cell>
          <cell r="W120" t="str">
            <v>DNC</v>
          </cell>
          <cell r="X120">
            <v>0</v>
          </cell>
          <cell r="Y120">
            <v>0</v>
          </cell>
          <cell r="Z120">
            <v>0</v>
          </cell>
          <cell r="AA120" t="str">
            <v>DNC</v>
          </cell>
          <cell r="AB120">
            <v>0</v>
          </cell>
          <cell r="AC120">
            <v>0</v>
          </cell>
          <cell r="AD120">
            <v>0</v>
          </cell>
          <cell r="AF120" t="str">
            <v>DNC</v>
          </cell>
          <cell r="AG120" t="str">
            <v>No</v>
          </cell>
          <cell r="AH120" t="str">
            <v>N/A</v>
          </cell>
          <cell r="AI120" t="str">
            <v>N/A</v>
          </cell>
          <cell r="AK120">
            <v>0</v>
          </cell>
          <cell r="AL120">
            <v>0</v>
          </cell>
          <cell r="AM120">
            <v>0</v>
          </cell>
          <cell r="AO120">
            <v>0</v>
          </cell>
          <cell r="AP120">
            <v>0</v>
          </cell>
          <cell r="AQ120">
            <v>0</v>
          </cell>
          <cell r="AR120">
            <v>0</v>
          </cell>
          <cell r="AY120" t="str">
            <v>No</v>
          </cell>
          <cell r="AZ120" t="str">
            <v>Yes</v>
          </cell>
          <cell r="BA120">
            <v>46713</v>
          </cell>
          <cell r="BC120">
            <v>267492950.39999998</v>
          </cell>
        </row>
        <row r="121">
          <cell r="C121" t="str">
            <v>AU3CB0253227</v>
          </cell>
          <cell r="D121">
            <v>46896</v>
          </cell>
          <cell r="E121" t="str">
            <v>N/A</v>
          </cell>
          <cell r="F121">
            <v>46896</v>
          </cell>
          <cell r="G121" t="str">
            <v>No</v>
          </cell>
          <cell r="H121" t="str">
            <v>B3SNLBG0027</v>
          </cell>
          <cell r="I121">
            <v>46896</v>
          </cell>
          <cell r="J121" t="str">
            <v>LBG</v>
          </cell>
          <cell r="K121" t="str">
            <v>External</v>
          </cell>
          <cell r="L121">
            <v>150000000.00187951</v>
          </cell>
          <cell r="M121">
            <v>92485189.840000004</v>
          </cell>
          <cell r="N121">
            <v>1401835.98</v>
          </cell>
          <cell r="O121">
            <v>91083353.859999999</v>
          </cell>
          <cell r="Q121">
            <v>91083353.859999999</v>
          </cell>
          <cell r="R121">
            <v>0</v>
          </cell>
          <cell r="S121">
            <v>91083353.859999999</v>
          </cell>
          <cell r="U121">
            <v>91083353.859999999</v>
          </cell>
          <cell r="V121" t="str">
            <v>AU3CB0253227External</v>
          </cell>
          <cell r="W121" t="str">
            <v>DNC</v>
          </cell>
          <cell r="X121">
            <v>0</v>
          </cell>
          <cell r="Y121">
            <v>0</v>
          </cell>
          <cell r="Z121">
            <v>0</v>
          </cell>
          <cell r="AA121" t="str">
            <v>DNC</v>
          </cell>
          <cell r="AB121">
            <v>0</v>
          </cell>
          <cell r="AC121">
            <v>0</v>
          </cell>
          <cell r="AD121">
            <v>0</v>
          </cell>
          <cell r="AF121" t="str">
            <v>DNC</v>
          </cell>
          <cell r="AG121" t="str">
            <v>No</v>
          </cell>
          <cell r="AH121" t="str">
            <v>N/A</v>
          </cell>
          <cell r="AI121" t="str">
            <v>N/A</v>
          </cell>
          <cell r="AK121">
            <v>0</v>
          </cell>
          <cell r="AL121">
            <v>0</v>
          </cell>
          <cell r="AM121">
            <v>0</v>
          </cell>
          <cell r="AO121">
            <v>0</v>
          </cell>
          <cell r="AP121">
            <v>0</v>
          </cell>
          <cell r="AQ121">
            <v>0</v>
          </cell>
          <cell r="AR121">
            <v>0</v>
          </cell>
          <cell r="AY121" t="str">
            <v>No</v>
          </cell>
          <cell r="AZ121" t="str">
            <v>Yes</v>
          </cell>
          <cell r="BA121">
            <v>46896</v>
          </cell>
          <cell r="BC121">
            <v>91083353.859999999</v>
          </cell>
        </row>
        <row r="122">
          <cell r="C122" t="str">
            <v>US539439AR07</v>
          </cell>
          <cell r="D122">
            <v>46834</v>
          </cell>
          <cell r="E122" t="str">
            <v>N/A</v>
          </cell>
          <cell r="F122">
            <v>46834</v>
          </cell>
          <cell r="G122" t="str">
            <v>No</v>
          </cell>
          <cell r="H122" t="str">
            <v>B3SNLBG0024</v>
          </cell>
          <cell r="I122">
            <v>46834</v>
          </cell>
          <cell r="J122" t="str">
            <v>LBG</v>
          </cell>
          <cell r="K122" t="str">
            <v>External</v>
          </cell>
          <cell r="L122">
            <v>1500000000.0067565</v>
          </cell>
          <cell r="M122">
            <v>1192263987.3500001</v>
          </cell>
          <cell r="N122">
            <v>1189574.1599999999</v>
          </cell>
          <cell r="O122">
            <v>1191074413.1900001</v>
          </cell>
          <cell r="Q122">
            <v>1191074413.1900001</v>
          </cell>
          <cell r="R122">
            <v>0</v>
          </cell>
          <cell r="S122">
            <v>1191074413.1900001</v>
          </cell>
          <cell r="U122">
            <v>1191074413.1900001</v>
          </cell>
          <cell r="V122" t="str">
            <v>US539439AR07External</v>
          </cell>
          <cell r="W122" t="str">
            <v>DNC</v>
          </cell>
          <cell r="X122">
            <v>0</v>
          </cell>
          <cell r="Y122">
            <v>0</v>
          </cell>
          <cell r="Z122">
            <v>0</v>
          </cell>
          <cell r="AA122" t="str">
            <v>DNC</v>
          </cell>
          <cell r="AB122">
            <v>0</v>
          </cell>
          <cell r="AC122">
            <v>0</v>
          </cell>
          <cell r="AD122">
            <v>0</v>
          </cell>
          <cell r="AF122" t="str">
            <v>DNC</v>
          </cell>
          <cell r="AG122" t="str">
            <v>No</v>
          </cell>
          <cell r="AH122" t="str">
            <v>N/A</v>
          </cell>
          <cell r="AI122" t="str">
            <v>N/A</v>
          </cell>
          <cell r="AK122">
            <v>0</v>
          </cell>
          <cell r="AL122">
            <v>0</v>
          </cell>
          <cell r="AM122">
            <v>0</v>
          </cell>
          <cell r="AO122">
            <v>0</v>
          </cell>
          <cell r="AP122">
            <v>0</v>
          </cell>
          <cell r="AQ122">
            <v>0</v>
          </cell>
          <cell r="AR122">
            <v>0</v>
          </cell>
          <cell r="AY122" t="str">
            <v>No</v>
          </cell>
          <cell r="AZ122" t="str">
            <v>Yes</v>
          </cell>
          <cell r="BA122">
            <v>46834</v>
          </cell>
          <cell r="BC122">
            <v>1191074413.1900001</v>
          </cell>
        </row>
        <row r="123">
          <cell r="C123" t="str">
            <v>AU3FN0038329</v>
          </cell>
          <cell r="D123">
            <v>45005</v>
          </cell>
          <cell r="E123" t="str">
            <v>N/A</v>
          </cell>
          <cell r="F123">
            <v>45005</v>
          </cell>
          <cell r="G123" t="str">
            <v>No</v>
          </cell>
          <cell r="H123" t="str">
            <v>B3SNLBG0011</v>
          </cell>
          <cell r="I123">
            <v>45005</v>
          </cell>
          <cell r="J123" t="str">
            <v>LBG</v>
          </cell>
          <cell r="K123" t="str">
            <v>External</v>
          </cell>
          <cell r="L123">
            <v>250000000.00313249</v>
          </cell>
          <cell r="M123">
            <v>137980828.39999998</v>
          </cell>
          <cell r="N123">
            <v>50314.51</v>
          </cell>
          <cell r="O123">
            <v>137930513.88999999</v>
          </cell>
          <cell r="Q123">
            <v>137930513.88999999</v>
          </cell>
          <cell r="R123">
            <v>0</v>
          </cell>
          <cell r="S123">
            <v>137930513.88999999</v>
          </cell>
          <cell r="U123">
            <v>137930513.88999999</v>
          </cell>
          <cell r="V123" t="str">
            <v>AU3FN0038329External</v>
          </cell>
          <cell r="W123" t="str">
            <v>DNC</v>
          </cell>
          <cell r="X123">
            <v>0</v>
          </cell>
          <cell r="Y123">
            <v>0</v>
          </cell>
          <cell r="Z123">
            <v>0</v>
          </cell>
          <cell r="AA123" t="str">
            <v>DNC</v>
          </cell>
          <cell r="AB123">
            <v>0</v>
          </cell>
          <cell r="AC123">
            <v>0</v>
          </cell>
          <cell r="AD123">
            <v>0</v>
          </cell>
          <cell r="AF123" t="str">
            <v>DNC</v>
          </cell>
          <cell r="AG123" t="str">
            <v>No</v>
          </cell>
          <cell r="AH123" t="str">
            <v>N/A</v>
          </cell>
          <cell r="AI123" t="str">
            <v>N/A</v>
          </cell>
          <cell r="AK123">
            <v>0</v>
          </cell>
          <cell r="AL123">
            <v>0</v>
          </cell>
          <cell r="AM123">
            <v>0</v>
          </cell>
          <cell r="AO123">
            <v>0</v>
          </cell>
          <cell r="AP123">
            <v>0</v>
          </cell>
          <cell r="AQ123">
            <v>0</v>
          </cell>
          <cell r="AR123">
            <v>0</v>
          </cell>
          <cell r="AY123" t="str">
            <v>No</v>
          </cell>
          <cell r="AZ123" t="str">
            <v>Yes</v>
          </cell>
          <cell r="BA123">
            <v>45005</v>
          </cell>
          <cell r="BC123">
            <v>137930513.88999999</v>
          </cell>
        </row>
        <row r="124">
          <cell r="C124" t="str">
            <v>AU3FN0041042</v>
          </cell>
          <cell r="D124">
            <v>45723</v>
          </cell>
          <cell r="E124" t="str">
            <v>N/A</v>
          </cell>
          <cell r="F124">
            <v>45723</v>
          </cell>
          <cell r="G124" t="str">
            <v>No</v>
          </cell>
          <cell r="H124" t="str">
            <v>B3SNLBG0023</v>
          </cell>
          <cell r="I124">
            <v>45723</v>
          </cell>
          <cell r="J124" t="str">
            <v>LBG</v>
          </cell>
          <cell r="K124" t="str">
            <v>External</v>
          </cell>
          <cell r="L124">
            <v>324999999.99501622</v>
          </cell>
          <cell r="M124">
            <v>179355625.79999998</v>
          </cell>
          <cell r="N124">
            <v>169499.64</v>
          </cell>
          <cell r="O124">
            <v>179186126.16</v>
          </cell>
          <cell r="Q124">
            <v>179186126.16</v>
          </cell>
          <cell r="R124">
            <v>0</v>
          </cell>
          <cell r="S124">
            <v>179186126.16</v>
          </cell>
          <cell r="U124">
            <v>179186126.16</v>
          </cell>
          <cell r="V124" t="str">
            <v>AU3FN0041042External</v>
          </cell>
          <cell r="W124" t="str">
            <v>DNC</v>
          </cell>
          <cell r="X124">
            <v>0</v>
          </cell>
          <cell r="Y124">
            <v>0</v>
          </cell>
          <cell r="Z124">
            <v>0</v>
          </cell>
          <cell r="AA124" t="str">
            <v>DNC</v>
          </cell>
          <cell r="AB124">
            <v>0</v>
          </cell>
          <cell r="AC124">
            <v>0</v>
          </cell>
          <cell r="AD124">
            <v>0</v>
          </cell>
          <cell r="AF124" t="str">
            <v>DNC</v>
          </cell>
          <cell r="AG124" t="str">
            <v>No</v>
          </cell>
          <cell r="AH124" t="str">
            <v>N/A</v>
          </cell>
          <cell r="AI124" t="str">
            <v>N/A</v>
          </cell>
          <cell r="AK124">
            <v>0</v>
          </cell>
          <cell r="AL124">
            <v>0</v>
          </cell>
          <cell r="AM124">
            <v>0</v>
          </cell>
          <cell r="AO124">
            <v>0</v>
          </cell>
          <cell r="AP124">
            <v>0</v>
          </cell>
          <cell r="AQ124">
            <v>0</v>
          </cell>
          <cell r="AR124">
            <v>0</v>
          </cell>
          <cell r="AY124" t="str">
            <v>No</v>
          </cell>
          <cell r="AZ124" t="str">
            <v>Yes</v>
          </cell>
          <cell r="BA124">
            <v>45723</v>
          </cell>
          <cell r="BC124">
            <v>179186126.16</v>
          </cell>
        </row>
        <row r="125">
          <cell r="C125" t="str">
            <v>US53944YAG89</v>
          </cell>
          <cell r="D125">
            <v>44368</v>
          </cell>
          <cell r="E125" t="str">
            <v>N/A</v>
          </cell>
          <cell r="F125">
            <v>44368</v>
          </cell>
          <cell r="G125" t="str">
            <v>No</v>
          </cell>
          <cell r="H125" t="str">
            <v>B3SNLBG0031</v>
          </cell>
          <cell r="I125">
            <v>44368</v>
          </cell>
          <cell r="J125" t="str">
            <v>LBG</v>
          </cell>
          <cell r="K125" t="str">
            <v>External</v>
          </cell>
          <cell r="L125">
            <v>500000000.45058411</v>
          </cell>
          <cell r="M125">
            <v>362638887.41000003</v>
          </cell>
          <cell r="N125">
            <v>99358.27</v>
          </cell>
          <cell r="O125">
            <v>362539529.14000005</v>
          </cell>
          <cell r="Q125">
            <v>362539529.14000005</v>
          </cell>
          <cell r="R125">
            <v>362539529.14000005</v>
          </cell>
          <cell r="S125">
            <v>0</v>
          </cell>
          <cell r="U125">
            <v>0</v>
          </cell>
          <cell r="V125" t="str">
            <v>US53944YAG89External</v>
          </cell>
          <cell r="W125" t="str">
            <v>DNC</v>
          </cell>
          <cell r="X125">
            <v>0</v>
          </cell>
          <cell r="Y125">
            <v>0</v>
          </cell>
          <cell r="Z125">
            <v>0</v>
          </cell>
          <cell r="AA125" t="str">
            <v>DNC</v>
          </cell>
          <cell r="AB125">
            <v>0</v>
          </cell>
          <cell r="AC125">
            <v>0</v>
          </cell>
          <cell r="AD125">
            <v>0</v>
          </cell>
          <cell r="AF125" t="str">
            <v>DNC</v>
          </cell>
          <cell r="AG125" t="str">
            <v>No</v>
          </cell>
          <cell r="AH125" t="str">
            <v>N/A</v>
          </cell>
          <cell r="AI125" t="str">
            <v>N/A</v>
          </cell>
          <cell r="AK125">
            <v>0</v>
          </cell>
          <cell r="AL125">
            <v>0</v>
          </cell>
          <cell r="AM125">
            <v>0</v>
          </cell>
          <cell r="AO125">
            <v>0</v>
          </cell>
          <cell r="AP125">
            <v>0</v>
          </cell>
          <cell r="AQ125">
            <v>0</v>
          </cell>
          <cell r="AR125">
            <v>0</v>
          </cell>
          <cell r="AY125" t="str">
            <v>No</v>
          </cell>
          <cell r="AZ125" t="str">
            <v>Yes</v>
          </cell>
          <cell r="BA125">
            <v>44368</v>
          </cell>
          <cell r="BC125">
            <v>0</v>
          </cell>
        </row>
        <row r="126">
          <cell r="C126" t="str">
            <v>XS1633845158</v>
          </cell>
          <cell r="D126">
            <v>45464</v>
          </cell>
          <cell r="E126" t="str">
            <v>N/A</v>
          </cell>
          <cell r="F126">
            <v>45464</v>
          </cell>
          <cell r="G126" t="str">
            <v>No</v>
          </cell>
          <cell r="H126" t="str">
            <v>B3SNLBG0008</v>
          </cell>
          <cell r="I126">
            <v>45464</v>
          </cell>
          <cell r="J126" t="str">
            <v>LBG</v>
          </cell>
          <cell r="K126" t="str">
            <v>External</v>
          </cell>
          <cell r="L126">
            <v>1000000000</v>
          </cell>
          <cell r="M126">
            <v>853867025.11000001</v>
          </cell>
          <cell r="N126">
            <v>59625.21</v>
          </cell>
          <cell r="O126">
            <v>853807399.89999998</v>
          </cell>
          <cell r="Q126">
            <v>853807399.89999998</v>
          </cell>
          <cell r="R126">
            <v>0</v>
          </cell>
          <cell r="S126">
            <v>853807399.89999998</v>
          </cell>
          <cell r="U126">
            <v>853807399.89999998</v>
          </cell>
          <cell r="V126" t="str">
            <v>XS1633845158External</v>
          </cell>
          <cell r="W126" t="str">
            <v>DNC</v>
          </cell>
          <cell r="X126">
            <v>0</v>
          </cell>
          <cell r="Y126">
            <v>0</v>
          </cell>
          <cell r="Z126">
            <v>0</v>
          </cell>
          <cell r="AA126" t="str">
            <v>DNC</v>
          </cell>
          <cell r="AB126">
            <v>0</v>
          </cell>
          <cell r="AC126">
            <v>0</v>
          </cell>
          <cell r="AD126">
            <v>0</v>
          </cell>
          <cell r="AF126" t="str">
            <v>DNC</v>
          </cell>
          <cell r="AG126" t="str">
            <v>No</v>
          </cell>
          <cell r="AH126" t="str">
            <v>N/A</v>
          </cell>
          <cell r="AI126" t="str">
            <v>N/A</v>
          </cell>
          <cell r="AK126">
            <v>0</v>
          </cell>
          <cell r="AL126">
            <v>0</v>
          </cell>
          <cell r="AM126">
            <v>0</v>
          </cell>
          <cell r="AO126">
            <v>0</v>
          </cell>
          <cell r="AP126">
            <v>0</v>
          </cell>
          <cell r="AQ126">
            <v>0</v>
          </cell>
          <cell r="AR126">
            <v>0</v>
          </cell>
          <cell r="AY126" t="str">
            <v>No</v>
          </cell>
          <cell r="AZ126" t="str">
            <v>Yes</v>
          </cell>
          <cell r="BA126">
            <v>45464</v>
          </cell>
          <cell r="BC126">
            <v>853807399.89999998</v>
          </cell>
        </row>
        <row r="127">
          <cell r="C127" t="str">
            <v>US53944YAK91</v>
          </cell>
          <cell r="D127">
            <v>45002</v>
          </cell>
          <cell r="E127">
            <v>44637</v>
          </cell>
          <cell r="F127">
            <v>44637</v>
          </cell>
          <cell r="G127" t="str">
            <v>No</v>
          </cell>
          <cell r="H127" t="str">
            <v>B3SNLBG0037</v>
          </cell>
          <cell r="I127">
            <v>45002</v>
          </cell>
          <cell r="J127" t="str">
            <v>LBG</v>
          </cell>
          <cell r="K127" t="str">
            <v>External</v>
          </cell>
          <cell r="L127">
            <v>1500000000.0067565</v>
          </cell>
          <cell r="M127">
            <v>1102978360.76</v>
          </cell>
          <cell r="N127">
            <v>1208818.83</v>
          </cell>
          <cell r="O127">
            <v>1101769541.9300001</v>
          </cell>
          <cell r="Q127">
            <v>1101769541.9300001</v>
          </cell>
          <cell r="R127">
            <v>0</v>
          </cell>
          <cell r="S127">
            <v>1101769541.9300001</v>
          </cell>
          <cell r="U127">
            <v>1101769541.9300001</v>
          </cell>
          <cell r="V127" t="str">
            <v>US53944YAK91External</v>
          </cell>
          <cell r="W127" t="str">
            <v>DNC</v>
          </cell>
          <cell r="X127">
            <v>0</v>
          </cell>
          <cell r="Y127">
            <v>0</v>
          </cell>
          <cell r="Z127">
            <v>0</v>
          </cell>
          <cell r="AA127" t="str">
            <v>DNC</v>
          </cell>
          <cell r="AB127">
            <v>0</v>
          </cell>
          <cell r="AC127">
            <v>0</v>
          </cell>
          <cell r="AD127">
            <v>0</v>
          </cell>
          <cell r="AF127" t="str">
            <v>DNC</v>
          </cell>
          <cell r="AG127" t="str">
            <v>No</v>
          </cell>
          <cell r="AH127" t="str">
            <v>N/A</v>
          </cell>
          <cell r="AI127" t="str">
            <v>N/A</v>
          </cell>
          <cell r="AK127">
            <v>0</v>
          </cell>
          <cell r="AL127">
            <v>0</v>
          </cell>
          <cell r="AM127">
            <v>0</v>
          </cell>
          <cell r="AO127">
            <v>0</v>
          </cell>
          <cell r="AP127">
            <v>0</v>
          </cell>
          <cell r="AQ127">
            <v>0</v>
          </cell>
          <cell r="AR127">
            <v>0</v>
          </cell>
          <cell r="AY127" t="str">
            <v>No</v>
          </cell>
          <cell r="AZ127" t="str">
            <v>Yes</v>
          </cell>
          <cell r="BA127">
            <v>45002</v>
          </cell>
          <cell r="BC127">
            <v>1101769541.9300001</v>
          </cell>
        </row>
        <row r="128">
          <cell r="C128" t="str">
            <v>XS2078918781</v>
          </cell>
          <cell r="D128">
            <v>45973</v>
          </cell>
          <cell r="E128">
            <v>45608</v>
          </cell>
          <cell r="F128">
            <v>45608</v>
          </cell>
          <cell r="G128" t="str">
            <v>No</v>
          </cell>
          <cell r="H128" t="str">
            <v>B3SNLBG0038</v>
          </cell>
          <cell r="I128">
            <v>45608</v>
          </cell>
          <cell r="J128" t="str">
            <v>LBG</v>
          </cell>
          <cell r="K128" t="str">
            <v>External</v>
          </cell>
          <cell r="L128">
            <v>1000000000</v>
          </cell>
          <cell r="M128">
            <v>854838720.28999996</v>
          </cell>
          <cell r="N128">
            <v>1633567.38</v>
          </cell>
          <cell r="O128">
            <v>853205152.90999997</v>
          </cell>
          <cell r="Q128">
            <v>853205152.90999997</v>
          </cell>
          <cell r="R128">
            <v>0</v>
          </cell>
          <cell r="S128">
            <v>853205152.90999997</v>
          </cell>
          <cell r="U128">
            <v>853205152.90999997</v>
          </cell>
          <cell r="V128" t="str">
            <v>XS2078918781External</v>
          </cell>
          <cell r="W128" t="str">
            <v>DNC</v>
          </cell>
          <cell r="X128">
            <v>0</v>
          </cell>
          <cell r="Y128">
            <v>0</v>
          </cell>
          <cell r="Z128">
            <v>0</v>
          </cell>
          <cell r="AA128" t="str">
            <v>DNC</v>
          </cell>
          <cell r="AB128">
            <v>0</v>
          </cell>
          <cell r="AC128">
            <v>0</v>
          </cell>
          <cell r="AD128">
            <v>0</v>
          </cell>
          <cell r="AF128" t="str">
            <v>DNC</v>
          </cell>
          <cell r="AG128" t="str">
            <v>No</v>
          </cell>
          <cell r="AH128" t="str">
            <v>N/A</v>
          </cell>
          <cell r="AI128" t="str">
            <v>N/A</v>
          </cell>
          <cell r="AK128">
            <v>0</v>
          </cell>
          <cell r="AL128">
            <v>0</v>
          </cell>
          <cell r="AM128">
            <v>0</v>
          </cell>
          <cell r="AO128">
            <v>0</v>
          </cell>
          <cell r="AP128">
            <v>0</v>
          </cell>
          <cell r="AQ128">
            <v>0</v>
          </cell>
          <cell r="AR128">
            <v>0</v>
          </cell>
          <cell r="AY128" t="str">
            <v>No</v>
          </cell>
          <cell r="AZ128" t="str">
            <v>Yes</v>
          </cell>
          <cell r="BA128">
            <v>45973</v>
          </cell>
          <cell r="BC128">
            <v>853205152.90999997</v>
          </cell>
        </row>
        <row r="129">
          <cell r="C129" t="str">
            <v>XS2100771547</v>
          </cell>
          <cell r="D129">
            <v>46037</v>
          </cell>
          <cell r="E129">
            <v>45672</v>
          </cell>
          <cell r="F129">
            <v>45672</v>
          </cell>
          <cell r="G129" t="str">
            <v>No</v>
          </cell>
          <cell r="H129" t="str">
            <v>B3SNLBG0039</v>
          </cell>
          <cell r="I129">
            <v>46037</v>
          </cell>
          <cell r="J129" t="str">
            <v>LBG</v>
          </cell>
          <cell r="K129" t="str">
            <v>External</v>
          </cell>
          <cell r="L129">
            <v>750000000</v>
          </cell>
          <cell r="M129">
            <v>757500307.88</v>
          </cell>
          <cell r="N129">
            <v>2928081.7899999996</v>
          </cell>
          <cell r="O129">
            <v>754572226.09000003</v>
          </cell>
          <cell r="Q129">
            <v>754572226.09000003</v>
          </cell>
          <cell r="R129">
            <v>30992835.135131478</v>
          </cell>
          <cell r="S129">
            <v>723579390.95486856</v>
          </cell>
          <cell r="U129">
            <v>723579390.95486856</v>
          </cell>
          <cell r="V129" t="str">
            <v>XS2100771547External</v>
          </cell>
          <cell r="W129" t="str">
            <v>DNC</v>
          </cell>
          <cell r="X129">
            <v>0</v>
          </cell>
          <cell r="Y129">
            <v>0</v>
          </cell>
          <cell r="Z129">
            <v>0</v>
          </cell>
          <cell r="AA129" t="str">
            <v>DNC</v>
          </cell>
          <cell r="AB129">
            <v>0</v>
          </cell>
          <cell r="AC129">
            <v>0</v>
          </cell>
          <cell r="AD129">
            <v>0</v>
          </cell>
          <cell r="AF129" t="str">
            <v>DNC</v>
          </cell>
          <cell r="AG129" t="str">
            <v>No</v>
          </cell>
          <cell r="AH129" t="str">
            <v>N/A</v>
          </cell>
          <cell r="AI129" t="str">
            <v>N/A</v>
          </cell>
          <cell r="AK129">
            <v>0</v>
          </cell>
          <cell r="AL129">
            <v>0</v>
          </cell>
          <cell r="AM129">
            <v>0</v>
          </cell>
          <cell r="AO129">
            <v>0</v>
          </cell>
          <cell r="AP129">
            <v>0</v>
          </cell>
          <cell r="AQ129">
            <v>0</v>
          </cell>
          <cell r="AR129">
            <v>0</v>
          </cell>
          <cell r="AY129" t="str">
            <v>No</v>
          </cell>
          <cell r="AZ129" t="str">
            <v>Yes</v>
          </cell>
          <cell r="BA129">
            <v>46037</v>
          </cell>
          <cell r="BC129">
            <v>754572226.09000003</v>
          </cell>
        </row>
        <row r="130">
          <cell r="C130" t="str">
            <v>US539439AV19</v>
          </cell>
          <cell r="D130">
            <v>46058</v>
          </cell>
          <cell r="E130">
            <v>45693</v>
          </cell>
          <cell r="F130">
            <v>45693</v>
          </cell>
          <cell r="G130" t="str">
            <v>No</v>
          </cell>
          <cell r="H130" t="str">
            <v>B3SNLBG0040</v>
          </cell>
          <cell r="I130">
            <v>46058</v>
          </cell>
          <cell r="J130" t="str">
            <v>LBG</v>
          </cell>
          <cell r="K130" t="str">
            <v>External</v>
          </cell>
          <cell r="L130">
            <v>1000000000</v>
          </cell>
          <cell r="M130">
            <v>741685649.76999986</v>
          </cell>
          <cell r="N130">
            <v>2749802.28</v>
          </cell>
          <cell r="O130">
            <v>738935847.48999989</v>
          </cell>
          <cell r="Q130">
            <v>738935847.48999989</v>
          </cell>
          <cell r="R130">
            <v>0</v>
          </cell>
          <cell r="S130">
            <v>738935847.48999989</v>
          </cell>
          <cell r="U130">
            <v>738935847.48999989</v>
          </cell>
          <cell r="V130" t="str">
            <v>US539439AV19External</v>
          </cell>
          <cell r="W130" t="str">
            <v>DNC</v>
          </cell>
          <cell r="X130">
            <v>0</v>
          </cell>
          <cell r="Y130">
            <v>0</v>
          </cell>
          <cell r="Z130">
            <v>0</v>
          </cell>
          <cell r="AA130" t="str">
            <v>DNC</v>
          </cell>
          <cell r="AB130">
            <v>0</v>
          </cell>
          <cell r="AC130">
            <v>0</v>
          </cell>
          <cell r="AD130">
            <v>0</v>
          </cell>
          <cell r="AF130" t="str">
            <v>DNC</v>
          </cell>
          <cell r="AG130" t="str">
            <v>No</v>
          </cell>
          <cell r="AH130" t="str">
            <v>N/A</v>
          </cell>
          <cell r="AI130" t="str">
            <v>N/A</v>
          </cell>
          <cell r="AK130">
            <v>0</v>
          </cell>
          <cell r="AL130">
            <v>0</v>
          </cell>
          <cell r="AM130">
            <v>0</v>
          </cell>
          <cell r="AO130">
            <v>0</v>
          </cell>
          <cell r="AP130">
            <v>0</v>
          </cell>
          <cell r="AQ130">
            <v>0</v>
          </cell>
          <cell r="AR130">
            <v>0</v>
          </cell>
          <cell r="AY130" t="str">
            <v>No</v>
          </cell>
          <cell r="AZ130" t="str">
            <v>Yes</v>
          </cell>
          <cell r="BA130">
            <v>46058</v>
          </cell>
          <cell r="BC130">
            <v>738935847.48999989</v>
          </cell>
        </row>
        <row r="131">
          <cell r="C131" t="str">
            <v>XS2148623106</v>
          </cell>
          <cell r="D131">
            <v>46113</v>
          </cell>
          <cell r="E131">
            <v>45748</v>
          </cell>
          <cell r="F131">
            <v>45748</v>
          </cell>
          <cell r="G131" t="str">
            <v>No</v>
          </cell>
          <cell r="H131" t="str">
            <v>B3SNLBG0041</v>
          </cell>
          <cell r="I131">
            <v>46113</v>
          </cell>
          <cell r="J131" t="str">
            <v>LBG</v>
          </cell>
          <cell r="K131" t="str">
            <v>External</v>
          </cell>
          <cell r="L131">
            <v>1500000000</v>
          </cell>
          <cell r="M131">
            <v>1330553320.4400001</v>
          </cell>
          <cell r="N131">
            <v>44718909.93</v>
          </cell>
          <cell r="O131">
            <v>1285834410.51</v>
          </cell>
          <cell r="Q131">
            <v>1285834410.51</v>
          </cell>
          <cell r="R131">
            <v>0</v>
          </cell>
          <cell r="S131">
            <v>1285834410.51</v>
          </cell>
          <cell r="U131">
            <v>1285834410.51</v>
          </cell>
          <cell r="V131" t="str">
            <v>XS2148623106External</v>
          </cell>
          <cell r="W131" t="str">
            <v>DNC</v>
          </cell>
          <cell r="X131">
            <v>0</v>
          </cell>
          <cell r="Y131">
            <v>0</v>
          </cell>
          <cell r="Z131">
            <v>0</v>
          </cell>
          <cell r="AA131" t="str">
            <v>DNC</v>
          </cell>
          <cell r="AB131">
            <v>0</v>
          </cell>
          <cell r="AC131">
            <v>0</v>
          </cell>
          <cell r="AD131">
            <v>0</v>
          </cell>
          <cell r="AF131" t="str">
            <v>DNC</v>
          </cell>
          <cell r="AG131" t="str">
            <v>No</v>
          </cell>
          <cell r="AH131" t="str">
            <v>N/A</v>
          </cell>
          <cell r="AI131" t="str">
            <v>N/A</v>
          </cell>
          <cell r="AK131">
            <v>0</v>
          </cell>
          <cell r="AL131">
            <v>0</v>
          </cell>
          <cell r="AM131">
            <v>0</v>
          </cell>
          <cell r="AO131">
            <v>0</v>
          </cell>
          <cell r="AP131">
            <v>0</v>
          </cell>
          <cell r="AQ131">
            <v>0</v>
          </cell>
          <cell r="AR131">
            <v>0</v>
          </cell>
          <cell r="AY131" t="str">
            <v>No</v>
          </cell>
          <cell r="AZ131" t="str">
            <v>Yes</v>
          </cell>
          <cell r="BA131">
            <v>46113</v>
          </cell>
          <cell r="BC131">
            <v>1285834410.51</v>
          </cell>
        </row>
        <row r="132">
          <cell r="C132" t="str">
            <v>US53944YAL74</v>
          </cell>
          <cell r="D132">
            <v>45847</v>
          </cell>
          <cell r="E132">
            <v>45482</v>
          </cell>
          <cell r="F132">
            <v>45482</v>
          </cell>
          <cell r="G132" t="str">
            <v>No</v>
          </cell>
          <cell r="H132" t="str">
            <v>B3SNLBG0042</v>
          </cell>
          <cell r="I132">
            <v>45847</v>
          </cell>
          <cell r="J132" t="str">
            <v>LBG</v>
          </cell>
          <cell r="K132" t="str">
            <v>External</v>
          </cell>
          <cell r="L132">
            <v>1500000000.0067565</v>
          </cell>
          <cell r="M132">
            <v>1092450919.6300001</v>
          </cell>
          <cell r="N132">
            <v>9587288.0099999998</v>
          </cell>
          <cell r="O132">
            <v>1082863631.6200001</v>
          </cell>
          <cell r="Q132">
            <v>1082863631.6200001</v>
          </cell>
          <cell r="R132">
            <v>0</v>
          </cell>
          <cell r="S132">
            <v>1082863631.6200001</v>
          </cell>
          <cell r="U132">
            <v>1082863631.6200001</v>
          </cell>
          <cell r="V132" t="str">
            <v>US53944YAL74External</v>
          </cell>
          <cell r="W132" t="str">
            <v>DNC</v>
          </cell>
          <cell r="X132">
            <v>0</v>
          </cell>
          <cell r="Y132">
            <v>0</v>
          </cell>
          <cell r="Z132">
            <v>0</v>
          </cell>
          <cell r="AA132" t="str">
            <v>DNC</v>
          </cell>
          <cell r="AB132">
            <v>0</v>
          </cell>
          <cell r="AC132">
            <v>0</v>
          </cell>
          <cell r="AD132">
            <v>0</v>
          </cell>
          <cell r="AF132" t="str">
            <v>DNC</v>
          </cell>
          <cell r="AG132" t="str">
            <v>No</v>
          </cell>
          <cell r="AH132" t="str">
            <v>N/A</v>
          </cell>
          <cell r="AI132" t="str">
            <v>N/A</v>
          </cell>
          <cell r="AK132">
            <v>0</v>
          </cell>
          <cell r="AL132">
            <v>0</v>
          </cell>
          <cell r="AM132">
            <v>0</v>
          </cell>
          <cell r="AO132">
            <v>0</v>
          </cell>
          <cell r="AP132">
            <v>0</v>
          </cell>
          <cell r="AQ132">
            <v>0</v>
          </cell>
          <cell r="AR132">
            <v>0</v>
          </cell>
          <cell r="AY132" t="str">
            <v>No</v>
          </cell>
          <cell r="AZ132" t="str">
            <v>Yes</v>
          </cell>
          <cell r="BA132">
            <v>45847</v>
          </cell>
          <cell r="BC132">
            <v>1082863631.6200001</v>
          </cell>
        </row>
        <row r="133">
          <cell r="C133" t="str">
            <v>US53944YAM57</v>
          </cell>
          <cell r="D133">
            <v>45092</v>
          </cell>
          <cell r="E133">
            <v>44727</v>
          </cell>
          <cell r="F133">
            <v>44727</v>
          </cell>
          <cell r="G133" t="str">
            <v>No</v>
          </cell>
          <cell r="H133" t="str">
            <v>B3SNLBG0043</v>
          </cell>
          <cell r="I133">
            <v>45092</v>
          </cell>
          <cell r="J133" t="str">
            <v>LBG</v>
          </cell>
          <cell r="K133" t="str">
            <v>External</v>
          </cell>
          <cell r="L133">
            <v>1000000000.0045042</v>
          </cell>
          <cell r="M133">
            <v>728419553</v>
          </cell>
          <cell r="N133">
            <v>2830929.71</v>
          </cell>
          <cell r="O133">
            <v>725588623.28999996</v>
          </cell>
          <cell r="Q133">
            <v>725588623.28999996</v>
          </cell>
          <cell r="R133">
            <v>0</v>
          </cell>
          <cell r="S133">
            <v>725588623.28999996</v>
          </cell>
          <cell r="U133">
            <v>725588623.28999996</v>
          </cell>
          <cell r="V133" t="str">
            <v>US53944YAM57External</v>
          </cell>
          <cell r="W133" t="str">
            <v>DNC</v>
          </cell>
          <cell r="X133">
            <v>0</v>
          </cell>
          <cell r="Y133">
            <v>0</v>
          </cell>
          <cell r="Z133">
            <v>0</v>
          </cell>
          <cell r="AA133" t="str">
            <v>DNC</v>
          </cell>
          <cell r="AB133">
            <v>0</v>
          </cell>
          <cell r="AC133">
            <v>0</v>
          </cell>
          <cell r="AD133">
            <v>0</v>
          </cell>
          <cell r="AF133" t="str">
            <v>DNC</v>
          </cell>
          <cell r="AG133" t="str">
            <v>No</v>
          </cell>
          <cell r="AH133" t="str">
            <v>N/A</v>
          </cell>
          <cell r="AI133" t="str">
            <v>N/A</v>
          </cell>
          <cell r="AK133">
            <v>0</v>
          </cell>
          <cell r="AL133">
            <v>0</v>
          </cell>
          <cell r="AM133">
            <v>0</v>
          </cell>
          <cell r="AO133">
            <v>0</v>
          </cell>
          <cell r="AP133">
            <v>0</v>
          </cell>
          <cell r="AQ133">
            <v>0</v>
          </cell>
          <cell r="AR133">
            <v>0</v>
          </cell>
          <cell r="AY133" t="str">
            <v>No</v>
          </cell>
          <cell r="AZ133" t="str">
            <v>Yes</v>
          </cell>
          <cell r="BA133">
            <v>45092</v>
          </cell>
          <cell r="BC133">
            <v>725588623.28999996</v>
          </cell>
        </row>
        <row r="134">
          <cell r="C134" t="str">
            <v>US53944YAN31</v>
          </cell>
          <cell r="D134">
            <v>45423</v>
          </cell>
          <cell r="E134">
            <v>45057</v>
          </cell>
          <cell r="F134">
            <v>45057</v>
          </cell>
          <cell r="G134" t="str">
            <v>No</v>
          </cell>
          <cell r="H134" t="str">
            <v>B3SNLBG0045</v>
          </cell>
          <cell r="I134">
            <v>45057</v>
          </cell>
          <cell r="J134" t="str">
            <v>LBG</v>
          </cell>
          <cell r="K134" t="str">
            <v>External</v>
          </cell>
          <cell r="L134">
            <v>1000000000.0045042</v>
          </cell>
          <cell r="M134">
            <v>723846722.80999994</v>
          </cell>
          <cell r="N134">
            <v>279959.03999999998</v>
          </cell>
          <cell r="O134">
            <v>723566763.76999998</v>
          </cell>
          <cell r="Q134">
            <v>723566763.76999998</v>
          </cell>
          <cell r="R134">
            <v>0</v>
          </cell>
          <cell r="S134">
            <v>723566763.76999998</v>
          </cell>
          <cell r="U134">
            <v>723566763.76999998</v>
          </cell>
          <cell r="V134" t="str">
            <v>US53944YAN31External</v>
          </cell>
          <cell r="W134" t="str">
            <v>DNC</v>
          </cell>
          <cell r="X134">
            <v>0</v>
          </cell>
          <cell r="Y134">
            <v>0</v>
          </cell>
          <cell r="Z134">
            <v>0</v>
          </cell>
          <cell r="AA134" t="str">
            <v>DNC</v>
          </cell>
          <cell r="AB134">
            <v>0</v>
          </cell>
          <cell r="AC134">
            <v>0</v>
          </cell>
          <cell r="AD134">
            <v>0</v>
          </cell>
          <cell r="AF134" t="str">
            <v>DNC</v>
          </cell>
          <cell r="AG134" t="str">
            <v>No</v>
          </cell>
          <cell r="AH134" t="str">
            <v>N/A</v>
          </cell>
          <cell r="AI134" t="str">
            <v>N/A</v>
          </cell>
          <cell r="AK134">
            <v>0</v>
          </cell>
          <cell r="AL134">
            <v>0</v>
          </cell>
          <cell r="AM134">
            <v>0</v>
          </cell>
          <cell r="AO134">
            <v>0</v>
          </cell>
          <cell r="AP134">
            <v>0</v>
          </cell>
          <cell r="AQ134">
            <v>0</v>
          </cell>
          <cell r="AR134">
            <v>0</v>
          </cell>
          <cell r="AY134" t="str">
            <v>No</v>
          </cell>
          <cell r="AZ134" t="str">
            <v>Yes</v>
          </cell>
          <cell r="BA134">
            <v>45423</v>
          </cell>
          <cell r="BC134">
            <v>723566763.76999998</v>
          </cell>
        </row>
        <row r="135">
          <cell r="C135" t="str">
            <v>US53944YAP88</v>
          </cell>
          <cell r="D135">
            <v>46518</v>
          </cell>
          <cell r="E135">
            <v>46153</v>
          </cell>
          <cell r="F135">
            <v>46153</v>
          </cell>
          <cell r="G135" t="str">
            <v>No</v>
          </cell>
          <cell r="H135" t="str">
            <v>B3SNLBG0044</v>
          </cell>
          <cell r="I135">
            <v>46153</v>
          </cell>
          <cell r="J135" t="str">
            <v>LBG</v>
          </cell>
          <cell r="K135" t="str">
            <v>External</v>
          </cell>
          <cell r="L135">
            <v>999999999.94933748</v>
          </cell>
          <cell r="M135">
            <v>718766945.62</v>
          </cell>
          <cell r="N135">
            <v>655386.31000000006</v>
          </cell>
          <cell r="O135">
            <v>718111559.31000006</v>
          </cell>
          <cell r="Q135">
            <v>718111559.31000006</v>
          </cell>
          <cell r="R135">
            <v>0</v>
          </cell>
          <cell r="S135">
            <v>718111559.31000006</v>
          </cell>
          <cell r="U135">
            <v>718111559.31000006</v>
          </cell>
          <cell r="V135" t="str">
            <v>US53944YAP88External</v>
          </cell>
          <cell r="W135" t="str">
            <v>DNC</v>
          </cell>
          <cell r="X135">
            <v>0</v>
          </cell>
          <cell r="Y135">
            <v>0</v>
          </cell>
          <cell r="Z135">
            <v>0</v>
          </cell>
          <cell r="AA135" t="str">
            <v>DNC</v>
          </cell>
          <cell r="AB135">
            <v>0</v>
          </cell>
          <cell r="AC135">
            <v>0</v>
          </cell>
          <cell r="AD135">
            <v>0</v>
          </cell>
          <cell r="AF135" t="str">
            <v>DNC</v>
          </cell>
          <cell r="AG135" t="str">
            <v>No</v>
          </cell>
          <cell r="AH135" t="str">
            <v>N/A</v>
          </cell>
          <cell r="AI135" t="str">
            <v>N/A</v>
          </cell>
          <cell r="AK135">
            <v>0</v>
          </cell>
          <cell r="AL135">
            <v>0</v>
          </cell>
          <cell r="AM135">
            <v>0</v>
          </cell>
          <cell r="AO135">
            <v>0</v>
          </cell>
          <cell r="AP135">
            <v>0</v>
          </cell>
          <cell r="AQ135">
            <v>0</v>
          </cell>
          <cell r="AR135">
            <v>0</v>
          </cell>
          <cell r="AY135" t="str">
            <v>No</v>
          </cell>
          <cell r="AZ135" t="str">
            <v>Yes</v>
          </cell>
          <cell r="BA135">
            <v>46518</v>
          </cell>
          <cell r="BC135">
            <v>718111559.31000006</v>
          </cell>
        </row>
        <row r="136">
          <cell r="M136">
            <v>29374961327.310001</v>
          </cell>
          <cell r="N136">
            <v>196716183.75</v>
          </cell>
          <cell r="O136">
            <v>29178245143.560005</v>
          </cell>
          <cell r="Q136">
            <v>29178245143.560005</v>
          </cell>
          <cell r="R136">
            <v>3041890764.3051314</v>
          </cell>
          <cell r="S136">
            <v>26136354379.254871</v>
          </cell>
        </row>
        <row r="137">
          <cell r="M137">
            <v>46953518793.791946</v>
          </cell>
          <cell r="N137">
            <v>456612604.88030499</v>
          </cell>
          <cell r="O137">
            <v>46496906188.911652</v>
          </cell>
          <cell r="Q137">
            <v>46496906188.911652</v>
          </cell>
          <cell r="R137">
            <v>3943687933.7519875</v>
          </cell>
          <cell r="S137">
            <v>42553218255.159668</v>
          </cell>
        </row>
        <row r="151">
          <cell r="X151">
            <v>2543377453.6199999</v>
          </cell>
          <cell r="Y151">
            <v>5903941998.6900244</v>
          </cell>
          <cell r="Z151">
            <v>6454841998.6900244</v>
          </cell>
          <cell r="AB151">
            <v>2450485834.5292344</v>
          </cell>
          <cell r="AC151">
            <v>6723308878.3108854</v>
          </cell>
          <cell r="AD151">
            <v>8869227252.9039097</v>
          </cell>
          <cell r="AF151">
            <v>11484000000</v>
          </cell>
          <cell r="AK151">
            <v>858271497.82000005</v>
          </cell>
          <cell r="AL151">
            <v>1685105955.8</v>
          </cell>
          <cell r="AM151">
            <v>0</v>
          </cell>
          <cell r="AN151">
            <v>0</v>
          </cell>
          <cell r="AO151">
            <v>1320109061.7177114</v>
          </cell>
          <cell r="AP151">
            <v>766849402.74152243</v>
          </cell>
          <cell r="AQ151">
            <v>363527370.06999999</v>
          </cell>
          <cell r="AR151">
            <v>0</v>
          </cell>
          <cell r="BC151">
            <v>41458671585.639374</v>
          </cell>
        </row>
        <row r="152">
          <cell r="AF152">
            <v>2614772747.0960903</v>
          </cell>
        </row>
        <row r="153">
          <cell r="AC153">
            <v>-304567459.93621016</v>
          </cell>
        </row>
        <row r="154">
          <cell r="AD154">
            <v>-304567459.93621016</v>
          </cell>
        </row>
        <row r="155">
          <cell r="AD155">
            <v>712518374.59302425</v>
          </cell>
          <cell r="AF155">
            <v>895671740</v>
          </cell>
        </row>
        <row r="161">
          <cell r="BB161" t="str">
            <v>Per Feb17 WD2 flash</v>
          </cell>
          <cell r="BC161">
            <v>22789469791</v>
          </cell>
        </row>
        <row r="162">
          <cell r="AT162" t="str">
            <v>CCY Equivalent:</v>
          </cell>
        </row>
        <row r="163">
          <cell r="W163" t="str">
            <v>Deduction for internal holdings Limit</v>
          </cell>
          <cell r="X163">
            <v>25000000</v>
          </cell>
          <cell r="Y163">
            <v>25000000</v>
          </cell>
          <cell r="Z163">
            <v>25000000</v>
          </cell>
          <cell r="AB163">
            <v>50000000</v>
          </cell>
          <cell r="AD163">
            <v>50000000</v>
          </cell>
          <cell r="AM163">
            <v>0</v>
          </cell>
          <cell r="AR163">
            <v>2450485834.5292344</v>
          </cell>
          <cell r="AT163" t="str">
            <v>AUD</v>
          </cell>
          <cell r="AU163">
            <v>0</v>
          </cell>
          <cell r="AV163">
            <v>0</v>
          </cell>
          <cell r="AW163">
            <v>0</v>
          </cell>
        </row>
        <row r="164">
          <cell r="AL164" t="str">
            <v>Check</v>
          </cell>
          <cell r="AM164" t="b">
            <v>1</v>
          </cell>
          <cell r="AQ164" t="str">
            <v>Check</v>
          </cell>
          <cell r="AR164" t="b">
            <v>0</v>
          </cell>
          <cell r="AT164" t="str">
            <v>CAD</v>
          </cell>
          <cell r="AU164">
            <v>0</v>
          </cell>
          <cell r="AV164">
            <v>0</v>
          </cell>
          <cell r="AW164">
            <v>0</v>
          </cell>
        </row>
        <row r="165">
          <cell r="W165" t="str">
            <v>Adjusted Regulatory Capital values</v>
          </cell>
          <cell r="X165">
            <v>2518377453.6199999</v>
          </cell>
          <cell r="Y165">
            <v>5878941998.6900244</v>
          </cell>
          <cell r="Z165">
            <v>6429841998.6900244</v>
          </cell>
          <cell r="AB165">
            <v>2400485834.5292344</v>
          </cell>
          <cell r="AC165">
            <v>6723308878.3108854</v>
          </cell>
          <cell r="AD165">
            <v>8819227252.9039097</v>
          </cell>
          <cell r="AF165">
            <v>11484000000</v>
          </cell>
          <cell r="AT165" t="str">
            <v>EUR</v>
          </cell>
          <cell r="AU165">
            <v>0</v>
          </cell>
          <cell r="AV165">
            <v>0</v>
          </cell>
          <cell r="AW165">
            <v>0</v>
          </cell>
        </row>
        <row r="166">
          <cell r="AF166">
            <v>2664772747.0960903</v>
          </cell>
          <cell r="AH166" t="str">
            <v>Issued by</v>
          </cell>
          <cell r="AI166" t="str">
            <v>LBG</v>
          </cell>
          <cell r="AK166">
            <v>858271497.82000005</v>
          </cell>
          <cell r="AL166">
            <v>0</v>
          </cell>
          <cell r="AM166">
            <v>0</v>
          </cell>
          <cell r="AO166">
            <v>0</v>
          </cell>
          <cell r="AP166">
            <v>0</v>
          </cell>
          <cell r="AQ166">
            <v>0</v>
          </cell>
          <cell r="AR166">
            <v>0</v>
          </cell>
          <cell r="AT166" t="str">
            <v>GBP</v>
          </cell>
          <cell r="AU166">
            <v>0</v>
          </cell>
          <cell r="AV166">
            <v>0</v>
          </cell>
          <cell r="AW166">
            <v>0</v>
          </cell>
        </row>
        <row r="167">
          <cell r="V167" t="str">
            <v>Issued by</v>
          </cell>
          <cell r="X167">
            <v>0.2166017471043874</v>
          </cell>
          <cell r="AB167">
            <v>0.58494522996309106</v>
          </cell>
          <cell r="AH167" t="str">
            <v>Issued by</v>
          </cell>
          <cell r="AI167" t="str">
            <v>Subs</v>
          </cell>
          <cell r="AK167">
            <v>0</v>
          </cell>
          <cell r="AL167">
            <v>1685105955.8</v>
          </cell>
          <cell r="AM167">
            <v>0</v>
          </cell>
          <cell r="AO167">
            <v>1320109061.7177114</v>
          </cell>
          <cell r="AP167">
            <v>766849402.74152243</v>
          </cell>
          <cell r="AQ167">
            <v>363527370.06999999</v>
          </cell>
          <cell r="AR167">
            <v>0</v>
          </cell>
          <cell r="AT167" t="str">
            <v>USD</v>
          </cell>
          <cell r="AU167">
            <v>0</v>
          </cell>
          <cell r="AV167">
            <v>0</v>
          </cell>
          <cell r="AW167">
            <v>0</v>
          </cell>
        </row>
        <row r="168">
          <cell r="V168" t="str">
            <v>Issued by</v>
          </cell>
          <cell r="AK168" t="str">
            <v>2.1 010</v>
          </cell>
          <cell r="AL168" t="str">
            <v>2.2.2 010</v>
          </cell>
          <cell r="AM168" t="str">
            <v>2.2.3 010</v>
          </cell>
          <cell r="AO168" t="str">
            <v>3.3 010</v>
          </cell>
          <cell r="AP168" t="str">
            <v>3.1 010</v>
          </cell>
          <cell r="AQ168" t="str">
            <v>3.2.2 010</v>
          </cell>
          <cell r="AR168" t="str">
            <v>3.2.3 010</v>
          </cell>
          <cell r="AU168">
            <v>0</v>
          </cell>
          <cell r="AV168">
            <v>0</v>
          </cell>
          <cell r="AW168">
            <v>0</v>
          </cell>
        </row>
        <row r="169">
          <cell r="W169" t="str">
            <v>LBG</v>
          </cell>
          <cell r="X169">
            <v>858271497.82000005</v>
          </cell>
          <cell r="Y169">
            <v>5878941998.6900244</v>
          </cell>
          <cell r="Z169">
            <v>6064845104.6077356</v>
          </cell>
          <cell r="AB169">
            <v>0</v>
          </cell>
          <cell r="AC169">
            <v>5947783092.1987448</v>
          </cell>
          <cell r="AD169">
            <v>6620151484.1010332</v>
          </cell>
        </row>
        <row r="170">
          <cell r="W170" t="str">
            <v>Subs</v>
          </cell>
          <cell r="X170">
            <v>1660105955.7999997</v>
          </cell>
          <cell r="Y170">
            <v>0</v>
          </cell>
          <cell r="Z170">
            <v>364996894.08228874</v>
          </cell>
          <cell r="AB170">
            <v>2400485834.5292344</v>
          </cell>
          <cell r="AC170">
            <v>775525786.11214066</v>
          </cell>
          <cell r="AD170">
            <v>2199075768.8028765</v>
          </cell>
          <cell r="AU170" t="str">
            <v>AT1 Grandfathered</v>
          </cell>
          <cell r="AV170" t="str">
            <v>T2 Grandfathered</v>
          </cell>
          <cell r="AW170" t="str">
            <v>Fully Count T2</v>
          </cell>
        </row>
        <row r="171">
          <cell r="AU171" t="str">
            <v>Subject to Limit</v>
          </cell>
          <cell r="AV171" t="str">
            <v>Subject to Limit</v>
          </cell>
        </row>
        <row r="172">
          <cell r="AB172" t="str">
            <v>Off which grandfathered</v>
          </cell>
          <cell r="AC172" t="str">
            <v>GF T2</v>
          </cell>
          <cell r="AD172">
            <v>0</v>
          </cell>
        </row>
        <row r="173">
          <cell r="AT173" t="str">
            <v>GBP Equivalent:</v>
          </cell>
        </row>
        <row r="174">
          <cell r="X174">
            <v>550900000</v>
          </cell>
          <cell r="AT174" t="str">
            <v>AUD</v>
          </cell>
          <cell r="AU174">
            <v>0</v>
          </cell>
          <cell r="AV174">
            <v>0</v>
          </cell>
          <cell r="AW174">
            <v>0</v>
          </cell>
        </row>
        <row r="175">
          <cell r="AT175" t="str">
            <v>CAD</v>
          </cell>
          <cell r="AU175">
            <v>0</v>
          </cell>
          <cell r="AV175">
            <v>0</v>
          </cell>
          <cell r="AW175">
            <v>0</v>
          </cell>
        </row>
        <row r="176">
          <cell r="AC176" t="str">
            <v>LTSB Capital 2</v>
          </cell>
          <cell r="AD176">
            <v>0</v>
          </cell>
          <cell r="AT176" t="str">
            <v>EUR</v>
          </cell>
          <cell r="AU176">
            <v>0</v>
          </cell>
          <cell r="AV176">
            <v>0</v>
          </cell>
          <cell r="AW176">
            <v>0</v>
          </cell>
        </row>
        <row r="177">
          <cell r="Y177" t="str">
            <v>BOS</v>
          </cell>
          <cell r="Z177">
            <v>3559808.8149187188</v>
          </cell>
          <cell r="AC177" t="str">
            <v>BOS</v>
          </cell>
          <cell r="AD177">
            <v>25798244.094832823</v>
          </cell>
          <cell r="AT177" t="str">
            <v>GBP</v>
          </cell>
          <cell r="AU177">
            <v>0</v>
          </cell>
          <cell r="AV177">
            <v>0</v>
          </cell>
          <cell r="AW177">
            <v>0</v>
          </cell>
        </row>
        <row r="178">
          <cell r="Y178" t="str">
            <v>HBOS</v>
          </cell>
          <cell r="Z178">
            <v>57927501.523048602</v>
          </cell>
          <cell r="AC178" t="str">
            <v>HBOS</v>
          </cell>
          <cell r="AD178">
            <v>676904854.8726455</v>
          </cell>
          <cell r="AT178" t="str">
            <v>USD</v>
          </cell>
          <cell r="AU178">
            <v>0</v>
          </cell>
          <cell r="AV178">
            <v>0</v>
          </cell>
          <cell r="AW178">
            <v>0</v>
          </cell>
        </row>
        <row r="179">
          <cell r="Y179" t="str">
            <v>Lloyds bank</v>
          </cell>
          <cell r="Z179">
            <v>327788460.45985025</v>
          </cell>
          <cell r="AC179" t="str">
            <v>Lloyds bank</v>
          </cell>
          <cell r="AD179">
            <v>1684695593.9015007</v>
          </cell>
          <cell r="AU179">
            <v>0</v>
          </cell>
          <cell r="AV179">
            <v>0</v>
          </cell>
          <cell r="AW179">
            <v>0</v>
          </cell>
        </row>
        <row r="180">
          <cell r="Y180" t="str">
            <v>LTSB Capital 2</v>
          </cell>
          <cell r="Z180">
            <v>0</v>
          </cell>
          <cell r="AC180" t="str">
            <v>Cap 1</v>
          </cell>
        </row>
        <row r="181">
          <cell r="Y181" t="str">
            <v>Internal holdings</v>
          </cell>
          <cell r="AC181" t="str">
            <v>Internal holdings</v>
          </cell>
        </row>
        <row r="182">
          <cell r="Y182" t="str">
            <v>Other</v>
          </cell>
          <cell r="Z182">
            <v>-24278876.715528786</v>
          </cell>
          <cell r="AC182" t="str">
            <v>Other</v>
          </cell>
          <cell r="AD182">
            <v>-138322924.0661025</v>
          </cell>
        </row>
        <row r="183">
          <cell r="Z183">
            <v>364996894.0822888</v>
          </cell>
          <cell r="AD183">
            <v>2249075768.8028765</v>
          </cell>
        </row>
        <row r="184">
          <cell r="Y184" t="str">
            <v>check</v>
          </cell>
          <cell r="Z184">
            <v>0</v>
          </cell>
          <cell r="AD184">
            <v>0</v>
          </cell>
        </row>
        <row r="186">
          <cell r="AC186" t="str">
            <v>Trans</v>
          </cell>
          <cell r="AD186" t="str">
            <v>FL</v>
          </cell>
          <cell r="AH186" t="str">
            <v>Tran</v>
          </cell>
          <cell r="AI186" t="str">
            <v>FL</v>
          </cell>
        </row>
        <row r="187">
          <cell r="AA187" t="str">
            <v>T2 in subs</v>
          </cell>
          <cell r="AC187">
            <v>2005814645.0675588</v>
          </cell>
          <cell r="AD187">
            <v>572414645.06755686</v>
          </cell>
          <cell r="AG187" t="str">
            <v>T2 under Cap</v>
          </cell>
          <cell r="AH187">
            <v>2450.4858345292346</v>
          </cell>
        </row>
        <row r="188">
          <cell r="AC188">
            <v>1433400000.0000019</v>
          </cell>
          <cell r="AG188" t="str">
            <v>FLT2</v>
          </cell>
          <cell r="AH188">
            <v>775.52578611214062</v>
          </cell>
          <cell r="AI188">
            <v>775.52578611214062</v>
          </cell>
        </row>
        <row r="189">
          <cell r="AG189" t="str">
            <v>deduction</v>
          </cell>
          <cell r="AH189">
            <v>-50</v>
          </cell>
          <cell r="AI189">
            <v>-50</v>
          </cell>
        </row>
        <row r="190">
          <cell r="AG190" t="str">
            <v>Sub Surplus</v>
          </cell>
          <cell r="AH190">
            <v>-193.26112373531768</v>
          </cell>
          <cell r="AI190">
            <v>-193.26112373531768</v>
          </cell>
        </row>
        <row r="191">
          <cell r="AC191">
            <v>2400485834.5292344</v>
          </cell>
          <cell r="AH191">
            <v>2982.7504969060574</v>
          </cell>
          <cell r="AI191">
            <v>532.26466237682291</v>
          </cell>
        </row>
        <row r="193">
          <cell r="AI193">
            <v>-2450.4858345292346</v>
          </cell>
        </row>
        <row r="197">
          <cell r="X197" t="str">
            <v>Subject to AT1 Cap</v>
          </cell>
          <cell r="Y197" t="str">
            <v>Fully count AT1</v>
          </cell>
          <cell r="Z197" t="str">
            <v>Count as AT1</v>
          </cell>
          <cell r="AA197" t="str">
            <v>T2 Eligibility</v>
          </cell>
          <cell r="AB197" t="str">
            <v>Subject to T2 Cap</v>
          </cell>
          <cell r="AC197" t="str">
            <v>Fully count T2</v>
          </cell>
          <cell r="AD197" t="str">
            <v>Count as T2</v>
          </cell>
        </row>
        <row r="198">
          <cell r="W198" t="str">
            <v>FULLY LOADED NUMBERS</v>
          </cell>
        </row>
        <row r="199">
          <cell r="W199" t="str">
            <v>LBG</v>
          </cell>
          <cell r="X199">
            <v>858271497.82000005</v>
          </cell>
          <cell r="Y199">
            <v>5878941998.6900244</v>
          </cell>
          <cell r="Z199">
            <v>5878941998.6900244</v>
          </cell>
          <cell r="AB199">
            <v>0</v>
          </cell>
          <cell r="AC199">
            <v>5947783092.1987448</v>
          </cell>
          <cell r="AD199">
            <v>6806054590.0187445</v>
          </cell>
        </row>
        <row r="200">
          <cell r="W200" t="str">
            <v>Subs</v>
          </cell>
          <cell r="X200">
            <v>1660105955.7999997</v>
          </cell>
          <cell r="Y200">
            <v>0</v>
          </cell>
          <cell r="Z200">
            <v>0</v>
          </cell>
          <cell r="AB200">
            <v>2765482728.6115227</v>
          </cell>
          <cell r="AC200">
            <v>775525786.11214066</v>
          </cell>
          <cell r="AD200">
            <v>765675768.80287457</v>
          </cell>
        </row>
        <row r="202">
          <cell r="W202" t="str">
            <v>Of which grandfathered GF2 T2</v>
          </cell>
          <cell r="AA202" t="str">
            <v>GF2 T2</v>
          </cell>
        </row>
        <row r="203">
          <cell r="W203" t="str">
            <v>LBG</v>
          </cell>
          <cell r="AD203">
            <v>858271497.82000005</v>
          </cell>
        </row>
        <row r="204">
          <cell r="W204" t="str">
            <v>Subs</v>
          </cell>
          <cell r="AD204">
            <v>40149982.690733671</v>
          </cell>
        </row>
        <row r="205">
          <cell r="AD205">
            <v>6673308878.3108854</v>
          </cell>
        </row>
        <row r="206">
          <cell r="AD206">
            <v>-9850017.3092660904</v>
          </cell>
        </row>
        <row r="207">
          <cell r="W207" t="str">
            <v>Of which grandfathered GF2 T2 - COUNT VALUE ON TRANSITIONAL BASIS</v>
          </cell>
          <cell r="AA207" t="str">
            <v>GF2 T2</v>
          </cell>
        </row>
        <row r="208">
          <cell r="W208" t="str">
            <v>LBG</v>
          </cell>
          <cell r="AD208">
            <v>672368391.90228856</v>
          </cell>
        </row>
        <row r="209">
          <cell r="W209" t="str">
            <v>Subs</v>
          </cell>
          <cell r="AD209">
            <v>40149982.69073391</v>
          </cell>
        </row>
        <row r="213">
          <cell r="X213" t="str">
            <v>Fully Count T2</v>
          </cell>
        </row>
        <row r="214">
          <cell r="X214">
            <v>6723308878.3108854</v>
          </cell>
          <cell r="Y214" t="str">
            <v>(TR - 50% of Cap)</v>
          </cell>
          <cell r="AC214">
            <v>-193261123.73531768</v>
          </cell>
          <cell r="AD214">
            <v>9012488376.6392269</v>
          </cell>
        </row>
        <row r="215">
          <cell r="X215">
            <v>7571730358.821619</v>
          </cell>
          <cell r="Y215" t="str">
            <v>(FL - 0% of Cap)</v>
          </cell>
        </row>
        <row r="216">
          <cell r="X216">
            <v>848421480.5107336</v>
          </cell>
          <cell r="Y216" t="str">
            <v>AT1 fully counting as CRD IV compliant T2 instruments</v>
          </cell>
        </row>
        <row r="218">
          <cell r="Z218" t="str">
            <v>For Reg Team use only</v>
          </cell>
        </row>
        <row r="219">
          <cell r="Z219" t="str">
            <v>Subsidiary Surplus Calc - December 2020</v>
          </cell>
          <cell r="AC219">
            <v>-193261123.73531768</v>
          </cell>
          <cell r="AD219">
            <v>9012488376.6392269</v>
          </cell>
        </row>
        <row r="221">
          <cell r="AA221" t="str">
            <v>For use in Sub surplus Calc</v>
          </cell>
        </row>
        <row r="222">
          <cell r="AA222" t="str">
            <v>Issued by</v>
          </cell>
          <cell r="AB222" t="str">
            <v>BOS</v>
          </cell>
          <cell r="AC222">
            <v>4550758.9087623218</v>
          </cell>
        </row>
        <row r="223">
          <cell r="AA223" t="str">
            <v>Issued by</v>
          </cell>
          <cell r="AB223" t="str">
            <v>HBOS</v>
          </cell>
          <cell r="AC223">
            <v>0</v>
          </cell>
        </row>
        <row r="224">
          <cell r="AA224" t="str">
            <v>Issued by</v>
          </cell>
          <cell r="AB224" t="str">
            <v>Lloyds Bank</v>
          </cell>
          <cell r="AC224">
            <v>770975027.20337892</v>
          </cell>
        </row>
        <row r="225">
          <cell r="AA225" t="str">
            <v>Issued by</v>
          </cell>
          <cell r="AB225" t="str">
            <v>LBG</v>
          </cell>
          <cell r="AC225">
            <v>5947783092.1987448</v>
          </cell>
        </row>
        <row r="226">
          <cell r="AA226" t="str">
            <v>Issued by</v>
          </cell>
          <cell r="AB226" t="str">
            <v>Cap 1</v>
          </cell>
          <cell r="AC226">
            <v>0</v>
          </cell>
        </row>
        <row r="227">
          <cell r="AA227" t="str">
            <v>Issued by</v>
          </cell>
          <cell r="AB227" t="str">
            <v>Cap 2</v>
          </cell>
          <cell r="AC227">
            <v>0</v>
          </cell>
        </row>
        <row r="228">
          <cell r="AA228" t="str">
            <v>Issued by</v>
          </cell>
          <cell r="AB228" t="str">
            <v>LTSB Capital 2</v>
          </cell>
          <cell r="AC228">
            <v>0</v>
          </cell>
        </row>
        <row r="230">
          <cell r="AC230">
            <v>6723308878.3108864</v>
          </cell>
        </row>
        <row r="234">
          <cell r="X234" t="str">
            <v>DO NOT DELETE : LBG OWN FUNDS TEMPLATE SUB DEBT CALCS</v>
          </cell>
          <cell r="AC234" t="str">
            <v>Transitional</v>
          </cell>
          <cell r="AD234" t="str">
            <v>FL</v>
          </cell>
          <cell r="AG234" t="str">
            <v>Terminology - Explanation</v>
          </cell>
        </row>
        <row r="236">
          <cell r="Y236" t="str">
            <v>Transitional Own Funds Ref No per June File</v>
          </cell>
        </row>
        <row r="237">
          <cell r="X237" t="str">
            <v>Additional Tier 1 (AT1) capital: instruments</v>
          </cell>
          <cell r="Y237">
            <v>30</v>
          </cell>
          <cell r="Z237" t="str">
            <v>Capital instruments and related share premium accounts</v>
          </cell>
          <cell r="AC237">
            <v>5903.9419986900248</v>
          </cell>
          <cell r="AD237">
            <v>5878.9419986900248</v>
          </cell>
          <cell r="AG237" t="str">
            <v>AT1 issued by LBG (Parent Co)</v>
          </cell>
        </row>
        <row r="238">
          <cell r="Y238">
            <v>31</v>
          </cell>
          <cell r="Z238" t="str">
            <v>of which: classified as equity under applicable accounting standards</v>
          </cell>
          <cell r="AC238">
            <v>5903.9419986900248</v>
          </cell>
          <cell r="AD238">
            <v>5878.9419986900248</v>
          </cell>
          <cell r="AG238" t="str">
            <v>Classification of the AT1 issued by LBG under accounting rules - Equity</v>
          </cell>
        </row>
        <row r="239">
          <cell r="Y239">
            <v>32</v>
          </cell>
          <cell r="Z239" t="str">
            <v>of which: classified as liabilities under applicable accounting standards</v>
          </cell>
          <cell r="AC239">
            <v>0</v>
          </cell>
          <cell r="AD239">
            <v>0</v>
          </cell>
          <cell r="AG239" t="str">
            <v>Classification of the AT1 issued by LBG under accounting rules - Liability</v>
          </cell>
        </row>
        <row r="240">
          <cell r="Y240">
            <v>33</v>
          </cell>
          <cell r="Z240" t="str">
            <v>Amount of qualifying items referred to in Article 484 (4) and the related share premium accounts subject to phase out from AT1</v>
          </cell>
          <cell r="AC240">
            <v>185.90310591771126</v>
          </cell>
          <cell r="AD240">
            <v>0</v>
          </cell>
          <cell r="AG240" t="str">
            <v>Amount of Count as AT1 issued by LBG that will no longer exist under fully loaded rules. Calculated as Count as AT1 issued by LBG - FC AT1 issued by LBG or subject to AT1 (GF AT1) issued by LBG * current % applied to meet cap. In June this is 64%</v>
          </cell>
        </row>
        <row r="241">
          <cell r="Z241" t="str">
            <v>Public sector capital injections grandfathered until 1 January 2018</v>
          </cell>
          <cell r="AC241">
            <v>0</v>
          </cell>
        </row>
        <row r="242">
          <cell r="Y242">
            <v>34</v>
          </cell>
          <cell r="Z242" t="str">
            <v>Qualifying Tier 1 capital included in consolidated AT1 capital (including minority interests not included in row 5) issued by subsidiaries and held by third parties</v>
          </cell>
          <cell r="AC242">
            <v>364.99689408228875</v>
          </cell>
          <cell r="AD242">
            <v>0</v>
          </cell>
          <cell r="AG242" t="str">
            <v>Count as AT1 issued by subs held by external entities</v>
          </cell>
        </row>
        <row r="243">
          <cell r="Y243">
            <v>35</v>
          </cell>
          <cell r="Z243" t="str">
            <v>of which: instruments issued by subsidiaries subject to phase out</v>
          </cell>
          <cell r="AC243">
            <v>364.99689408228875</v>
          </cell>
          <cell r="AD243">
            <v>0</v>
          </cell>
          <cell r="AG243" t="str">
            <v>Portion of the Count as AT1 issued by subs held external which is GF AT1</v>
          </cell>
        </row>
        <row r="244">
          <cell r="Z244" t="str">
            <v>Additional Tier 1 (AT1) capital before regulatory adjustments</v>
          </cell>
          <cell r="AC244">
            <v>6454.8419986900253</v>
          </cell>
          <cell r="AD244">
            <v>5878.9419986900248</v>
          </cell>
        </row>
        <row r="246">
          <cell r="X246" t="str">
            <v>Tier 2 (T2) capital: instruments and provisions</v>
          </cell>
          <cell r="Y246">
            <v>46</v>
          </cell>
          <cell r="Z246" t="str">
            <v>Capital instruments and related share premium accounts</v>
          </cell>
          <cell r="AC246">
            <v>5947.7830921987452</v>
          </cell>
          <cell r="AD246">
            <v>6806.0545900187444</v>
          </cell>
          <cell r="AG246" t="str">
            <v>FC T2 issued by LBG (Parent Co) - Under Transitional and Fully Loaded rules</v>
          </cell>
        </row>
        <row r="247">
          <cell r="Y247">
            <v>47</v>
          </cell>
          <cell r="Z247" t="str">
            <v>Amount of qualifying items referred to in Article 484 (5) and the related share premium accounts subject to phase out from T2</v>
          </cell>
          <cell r="AC247">
            <v>0</v>
          </cell>
          <cell r="AD247">
            <v>0</v>
          </cell>
          <cell r="AG247" t="str">
            <v>Amount of Count as T2 issued by LBG that will no longer exist under fully loaded rules. Calculated as Count as T2 issued by LBG - FC AT1 issued by LBG or subject to AT1 (GF AT1) issued by LBG * current % applied to meet cap. In June this is 64%</v>
          </cell>
        </row>
        <row r="248">
          <cell r="Z248" t="str">
            <v>Public sector capital injections grandfathered until 1 January 2018</v>
          </cell>
          <cell r="AC248">
            <v>0</v>
          </cell>
          <cell r="AD248">
            <v>0</v>
          </cell>
        </row>
        <row r="249">
          <cell r="Y249">
            <v>48</v>
          </cell>
          <cell r="Z249" t="str">
            <v>Qualifying own funds instruments included in consolidated T2 capital (including minority interests and AT1 instruments not included in rows 5 or 34) issued by subsidiaries and held by third parties</v>
          </cell>
          <cell r="AC249">
            <v>2005.8146450675588</v>
          </cell>
          <cell r="AD249">
            <v>572.41464506755688</v>
          </cell>
          <cell r="AG249" t="str">
            <v>Transitional rules -Amount of Count as T2 issued by Subs and held externally less sub surplus deduction. Calculated as Count as T2 issued by Subs - subsurplus * 60%. (60% =2016 % of cap allowed. This will decrease each year by 10 %)
Fully Loaded - Amount of Count as T2 issued by Subs and held externally less subsurplus deduction. Calculated as Count as T2 issued by Subs under fully loaded rules (i.e when cap is 0% - full subsurplus)</v>
          </cell>
        </row>
        <row r="250">
          <cell r="Y250">
            <v>49</v>
          </cell>
          <cell r="Z250" t="str">
            <v>of which: instruments issued by subsidiaries subject to phase out</v>
          </cell>
          <cell r="AC250">
            <v>1433.4000000000019</v>
          </cell>
          <cell r="AD250">
            <v>0</v>
          </cell>
          <cell r="AG250" t="str">
            <v>Element of the above (48) that will be phased out with full implementation of rules. Calculated as Transitional value - Fully Loaded Value.</v>
          </cell>
        </row>
        <row r="251">
          <cell r="Z251" t="str">
            <v>Tier 2 (T2) capital before regulatory adjustments</v>
          </cell>
          <cell r="AC251">
            <v>7953.5977372663037</v>
          </cell>
          <cell r="AD251">
            <v>7378.4692350863015</v>
          </cell>
        </row>
        <row r="253">
          <cell r="AC253">
            <v>2400485834.5292344</v>
          </cell>
        </row>
        <row r="254">
          <cell r="X254" t="str">
            <v>Capital instruments subject to phase-out arrangements (only applicable between 1 Jan 2013 and 1 Jan 2022)</v>
          </cell>
        </row>
        <row r="255">
          <cell r="Z255" t="str">
            <v>Other disclosures</v>
          </cell>
        </row>
        <row r="256">
          <cell r="Y256">
            <v>82</v>
          </cell>
          <cell r="Z256" t="str">
            <v>Current cap on AT1 instruments subject to phase out arrangements</v>
          </cell>
          <cell r="AC256">
            <v>550.9</v>
          </cell>
          <cell r="AG256" t="str">
            <v>Original Cap on Transitional AT1 (GF AT1) instruments * % applicable to current year (this is a decreasing proportion each year)</v>
          </cell>
        </row>
        <row r="257">
          <cell r="Y257">
            <v>83</v>
          </cell>
          <cell r="Z257" t="str">
            <v>Amount excluded from AT1 due to cap (excess over cap after redemptions and maturities)</v>
          </cell>
          <cell r="AC257">
            <v>1992.4774536199998</v>
          </cell>
          <cell r="AG257" t="str">
            <v>Amount of Transitional AT1 (GF AT1) above the value allowed under the cap for the current year. (Value of cap decreases each year till nil)</v>
          </cell>
        </row>
        <row r="258">
          <cell r="Y258">
            <v>84</v>
          </cell>
          <cell r="Z258" t="str">
            <v>Current cap on T2 instruments subject to phase out arrangements</v>
          </cell>
          <cell r="AC258">
            <v>1433.4</v>
          </cell>
          <cell r="AG258" t="str">
            <v>Original Cap on Transitional T2 (GF T2) instruments * % applicable to current year (this is a decreasing proportion each year)</v>
          </cell>
        </row>
        <row r="259">
          <cell r="Y259">
            <v>85</v>
          </cell>
          <cell r="Z259" t="str">
            <v>Amount excluded from T2 due to cap (excess over cap after redemptions and maturities)</v>
          </cell>
          <cell r="AG259" t="str">
            <v>Amount of Transitional T2 (GF T2) above the value of the allowed under the cap for the current year. (Value of cap decreases every year till nil)</v>
          </cell>
        </row>
      </sheetData>
      <sheetData sheetId="18">
        <row r="1">
          <cell r="B1">
            <v>44286</v>
          </cell>
          <cell r="L1" t="str">
            <v>CLOCN CALCULATION NOT REQUIRED AT THIS LEVEL FROM June 2020</v>
          </cell>
          <cell r="P1" t="str">
            <v>CLOCN</v>
          </cell>
          <cell r="Q1" t="str">
            <v>Dated</v>
          </cell>
          <cell r="R1">
            <v>5616553502.9400005</v>
          </cell>
          <cell r="T1">
            <v>0</v>
          </cell>
          <cell r="U1">
            <v>-0.66887139216177904</v>
          </cell>
          <cell r="V1">
            <v>0.66887139216177904</v>
          </cell>
          <cell r="X1" t="str">
            <v>GF AT1</v>
          </cell>
          <cell r="Y1" t="str">
            <v>FC AT1</v>
          </cell>
          <cell r="AB1" t="str">
            <v>GF T2</v>
          </cell>
          <cell r="AC1" t="str">
            <v>FC T2</v>
          </cell>
        </row>
        <row r="2">
          <cell r="L2" t="str">
            <v>LB NO LONGER LENDING TO LBG</v>
          </cell>
          <cell r="Q2" t="str">
            <v>Undated</v>
          </cell>
          <cell r="R2">
            <v>0</v>
          </cell>
          <cell r="T2">
            <v>0</v>
          </cell>
          <cell r="Y2" t="str">
            <v>Original CAP</v>
          </cell>
          <cell r="Z2">
            <v>4882040508.0225239</v>
          </cell>
          <cell r="AC2" t="str">
            <v>Original CAP</v>
          </cell>
          <cell r="AD2">
            <v>3276216724.88516</v>
          </cell>
        </row>
        <row r="3">
          <cell r="L3" t="str">
            <v>(Approved by Anne McMahon, Andrew Wood &amp; Robert Mitchell)</v>
          </cell>
          <cell r="Q3" t="str">
            <v>Preferred</v>
          </cell>
          <cell r="R3">
            <v>0</v>
          </cell>
          <cell r="T3">
            <v>0</v>
          </cell>
          <cell r="Y3" t="str">
            <v>% of Cap</v>
          </cell>
          <cell r="Z3">
            <v>0.1</v>
          </cell>
          <cell r="AC3" t="str">
            <v>% of Cap</v>
          </cell>
          <cell r="AD3">
            <v>0.1</v>
          </cell>
        </row>
        <row r="4">
          <cell r="D4" t="str">
            <v>For Grandfathering calculation</v>
          </cell>
          <cell r="Q4" t="str">
            <v>Prefs</v>
          </cell>
          <cell r="R4">
            <v>0</v>
          </cell>
          <cell r="T4">
            <v>0</v>
          </cell>
        </row>
        <row r="5">
          <cell r="M5" t="str">
            <v>Values</v>
          </cell>
          <cell r="Y5" t="str">
            <v>Cap</v>
          </cell>
          <cell r="Z5">
            <v>488204050.80225241</v>
          </cell>
          <cell r="AC5" t="str">
            <v>Cap</v>
          </cell>
          <cell r="AD5">
            <v>327621672.48851603</v>
          </cell>
        </row>
        <row r="6">
          <cell r="C6" t="str">
            <v>ISIN</v>
          </cell>
          <cell r="D6" t="str">
            <v>Maturity Date</v>
          </cell>
          <cell r="E6" t="str">
            <v>Call Date</v>
          </cell>
          <cell r="F6" t="str">
            <v>Expected Redemption Date</v>
          </cell>
          <cell r="G6" t="str">
            <v>Step-Up?</v>
          </cell>
          <cell r="H6" t="str">
            <v>RC Flag</v>
          </cell>
          <cell r="I6" t="str">
            <v>Maturity (For Reg Amortisation)</v>
          </cell>
          <cell r="J6" t="str">
            <v>Issuer</v>
          </cell>
          <cell r="K6" t="str">
            <v>Holding Entity</v>
          </cell>
          <cell r="L6" t="str">
            <v>Notional (in CCY)</v>
          </cell>
          <cell r="M6" t="str">
            <v>Sum of Accounting Value</v>
          </cell>
          <cell r="N6" t="str">
            <v>Sum of Accrued Int</v>
          </cell>
          <cell r="O6" t="str">
            <v>Sum of Clean Book Value (exclude accrued int)</v>
          </cell>
          <cell r="P6" t="str">
            <v>Sum of ECN Derivative</v>
          </cell>
          <cell r="Q6" t="str">
            <v>Sum of Clean Book value including ECN Derivative</v>
          </cell>
          <cell r="R6" t="str">
            <v>Sum of Amortisation</v>
          </cell>
          <cell r="S6" t="str">
            <v>Sum of Final Regulatory Value</v>
          </cell>
          <cell r="T6" t="str">
            <v>Connected Lending Adj</v>
          </cell>
          <cell r="U6" t="str">
            <v>Sum of Reg value post-connected lending</v>
          </cell>
          <cell r="V6" t="str">
            <v>Concatenate for Lookup</v>
          </cell>
          <cell r="W6" t="str">
            <v>AT1 eligibility</v>
          </cell>
          <cell r="X6" t="str">
            <v>Subject to AT1 Cap</v>
          </cell>
          <cell r="Y6" t="str">
            <v>Fully count AT1</v>
          </cell>
          <cell r="Z6" t="str">
            <v>Count as AT1</v>
          </cell>
          <cell r="AA6" t="str">
            <v>T2 Eligibility</v>
          </cell>
          <cell r="AB6" t="str">
            <v>Subject to T2 Cap</v>
          </cell>
          <cell r="AC6" t="str">
            <v>Fully count T2</v>
          </cell>
          <cell r="AD6" t="str">
            <v>Count as T2</v>
          </cell>
        </row>
        <row r="7">
          <cell r="C7" t="str">
            <v>LBT2011250</v>
          </cell>
          <cell r="D7">
            <v>55123</v>
          </cell>
          <cell r="E7">
            <v>44531</v>
          </cell>
          <cell r="F7">
            <v>44531</v>
          </cell>
          <cell r="G7" t="str">
            <v>No</v>
          </cell>
          <cell r="H7" t="str">
            <v>CLT2LBG026</v>
          </cell>
          <cell r="I7">
            <v>55123</v>
          </cell>
          <cell r="J7" t="str">
            <v>Lloyds Bank</v>
          </cell>
          <cell r="K7" t="str">
            <v>LBG</v>
          </cell>
          <cell r="L7">
            <v>824082000.00661743</v>
          </cell>
          <cell r="M7">
            <v>610360284.9000001</v>
          </cell>
          <cell r="N7">
            <v>8550514.7400000002</v>
          </cell>
          <cell r="O7">
            <v>601809770.16000009</v>
          </cell>
          <cell r="Q7">
            <v>601809770.16000009</v>
          </cell>
          <cell r="R7">
            <v>0</v>
          </cell>
          <cell r="S7">
            <v>601809770.16000009</v>
          </cell>
          <cell r="T7">
            <v>0</v>
          </cell>
          <cell r="U7">
            <v>601809770.16000009</v>
          </cell>
          <cell r="V7" t="str">
            <v>LBT2011250LBG</v>
          </cell>
          <cell r="W7" t="str">
            <v>DNC</v>
          </cell>
          <cell r="AA7" t="str">
            <v>FC T2</v>
          </cell>
          <cell r="AB7">
            <v>0</v>
          </cell>
          <cell r="AC7">
            <v>601809770.16000009</v>
          </cell>
          <cell r="AD7">
            <v>601809770.16000009</v>
          </cell>
          <cell r="AF7" t="str">
            <v>DNC</v>
          </cell>
          <cell r="AG7" t="str">
            <v>N/a</v>
          </cell>
          <cell r="AH7" t="str">
            <v>N/a</v>
          </cell>
          <cell r="AI7" t="str">
            <v>N/a</v>
          </cell>
          <cell r="AK7">
            <v>0</v>
          </cell>
          <cell r="AL7">
            <v>0</v>
          </cell>
          <cell r="AM7">
            <v>0</v>
          </cell>
          <cell r="AO7">
            <v>0</v>
          </cell>
          <cell r="AP7">
            <v>0</v>
          </cell>
          <cell r="AQ7">
            <v>0</v>
          </cell>
          <cell r="AR7">
            <v>0</v>
          </cell>
          <cell r="AT7" t="str">
            <v>USD</v>
          </cell>
          <cell r="AU7">
            <v>0</v>
          </cell>
          <cell r="AV7">
            <v>829997980.71156728</v>
          </cell>
          <cell r="AW7">
            <v>0</v>
          </cell>
          <cell r="AY7" t="str">
            <v>No</v>
          </cell>
          <cell r="AZ7" t="str">
            <v>No</v>
          </cell>
          <cell r="BA7">
            <v>55123</v>
          </cell>
          <cell r="BC7">
            <v>601809770.16000009</v>
          </cell>
        </row>
        <row r="8">
          <cell r="C8" t="str">
            <v>LBT2031235A</v>
          </cell>
          <cell r="D8">
            <v>49646</v>
          </cell>
          <cell r="E8">
            <v>47820</v>
          </cell>
          <cell r="F8">
            <v>47820</v>
          </cell>
          <cell r="G8" t="str">
            <v>No</v>
          </cell>
          <cell r="H8" t="str">
            <v>CT2LB0005</v>
          </cell>
          <cell r="I8">
            <v>49646</v>
          </cell>
          <cell r="J8" t="str">
            <v>Lloyds Bank</v>
          </cell>
          <cell r="K8" t="str">
            <v>LBG</v>
          </cell>
          <cell r="L8">
            <v>914633000</v>
          </cell>
          <cell r="M8">
            <v>482573162.75999999</v>
          </cell>
          <cell r="N8">
            <v>7682917</v>
          </cell>
          <cell r="O8">
            <v>474890245.75999999</v>
          </cell>
          <cell r="Q8">
            <v>474890245.75999999</v>
          </cell>
          <cell r="R8">
            <v>0</v>
          </cell>
          <cell r="S8">
            <v>474890245.75999999</v>
          </cell>
          <cell r="T8">
            <v>0</v>
          </cell>
          <cell r="U8">
            <v>474890245.75999999</v>
          </cell>
          <cell r="V8" t="str">
            <v>LBT2031235ALBG</v>
          </cell>
          <cell r="W8" t="str">
            <v>DNC</v>
          </cell>
          <cell r="AA8" t="str">
            <v>FC T2</v>
          </cell>
          <cell r="AB8">
            <v>0</v>
          </cell>
          <cell r="AC8">
            <v>474890245.75999999</v>
          </cell>
          <cell r="AD8">
            <v>474890245.75999999</v>
          </cell>
          <cell r="AF8" t="str">
            <v>DNC</v>
          </cell>
          <cell r="AG8" t="e">
            <v>#N/A</v>
          </cell>
          <cell r="AH8" t="e">
            <v>#N/A</v>
          </cell>
          <cell r="AI8" t="e">
            <v>#N/A</v>
          </cell>
          <cell r="AK8" t="e">
            <v>#N/A</v>
          </cell>
          <cell r="AL8" t="e">
            <v>#N/A</v>
          </cell>
          <cell r="AM8" t="e">
            <v>#N/A</v>
          </cell>
          <cell r="AO8">
            <v>0</v>
          </cell>
          <cell r="AP8" t="e">
            <v>#N/A</v>
          </cell>
          <cell r="AQ8" t="e">
            <v>#N/A</v>
          </cell>
          <cell r="AR8" t="e">
            <v>#N/A</v>
          </cell>
          <cell r="AT8" t="str">
            <v>GBP</v>
          </cell>
          <cell r="AU8">
            <v>0</v>
          </cell>
          <cell r="AV8">
            <v>474890245.75999999</v>
          </cell>
          <cell r="AW8">
            <v>0</v>
          </cell>
          <cell r="AY8" t="str">
            <v>No</v>
          </cell>
          <cell r="AZ8" t="str">
            <v>No</v>
          </cell>
          <cell r="BA8">
            <v>49646</v>
          </cell>
          <cell r="BC8">
            <v>474890245.75999999</v>
          </cell>
        </row>
        <row r="9">
          <cell r="C9" t="str">
            <v>LBT2031235B</v>
          </cell>
          <cell r="D9">
            <v>49646</v>
          </cell>
          <cell r="E9">
            <v>47820</v>
          </cell>
          <cell r="F9">
            <v>47820</v>
          </cell>
          <cell r="G9" t="str">
            <v>No</v>
          </cell>
          <cell r="H9" t="str">
            <v>CT2LB0006</v>
          </cell>
          <cell r="I9">
            <v>49646</v>
          </cell>
          <cell r="J9" t="str">
            <v>Lloyds Bank</v>
          </cell>
          <cell r="K9" t="str">
            <v>LBG</v>
          </cell>
          <cell r="L9">
            <v>393939000</v>
          </cell>
          <cell r="M9">
            <v>374236384.19999999</v>
          </cell>
          <cell r="N9">
            <v>2824673</v>
          </cell>
          <cell r="O9">
            <v>371411711.19999999</v>
          </cell>
          <cell r="Q9">
            <v>371411711.19999999</v>
          </cell>
          <cell r="R9">
            <v>0</v>
          </cell>
          <cell r="S9">
            <v>371411711.19999999</v>
          </cell>
          <cell r="T9">
            <v>0</v>
          </cell>
          <cell r="U9">
            <v>371411711.19999999</v>
          </cell>
          <cell r="V9" t="str">
            <v>LBT2031235BLBG</v>
          </cell>
          <cell r="W9" t="str">
            <v>DNC</v>
          </cell>
          <cell r="AA9" t="str">
            <v>FC T2</v>
          </cell>
          <cell r="AB9">
            <v>0</v>
          </cell>
          <cell r="AC9">
            <v>371411711.19999999</v>
          </cell>
          <cell r="AD9">
            <v>371411711.19999999</v>
          </cell>
          <cell r="AF9" t="str">
            <v>DNC</v>
          </cell>
          <cell r="AG9" t="e">
            <v>#N/A</v>
          </cell>
          <cell r="AH9" t="e">
            <v>#N/A</v>
          </cell>
          <cell r="AI9" t="e">
            <v>#N/A</v>
          </cell>
          <cell r="AK9" t="e">
            <v>#N/A</v>
          </cell>
          <cell r="AL9" t="e">
            <v>#N/A</v>
          </cell>
          <cell r="AM9" t="e">
            <v>#N/A</v>
          </cell>
          <cell r="AO9">
            <v>0</v>
          </cell>
          <cell r="AP9" t="e">
            <v>#N/A</v>
          </cell>
          <cell r="AQ9" t="e">
            <v>#N/A</v>
          </cell>
          <cell r="AR9" t="e">
            <v>#N/A</v>
          </cell>
          <cell r="AT9" t="str">
            <v>GBP</v>
          </cell>
          <cell r="AU9">
            <v>0</v>
          </cell>
          <cell r="AV9">
            <v>371411711.19999999</v>
          </cell>
          <cell r="AW9">
            <v>0</v>
          </cell>
          <cell r="AY9" t="str">
            <v>No</v>
          </cell>
          <cell r="AZ9" t="str">
            <v>No</v>
          </cell>
          <cell r="BA9">
            <v>49646</v>
          </cell>
          <cell r="BC9">
            <v>371411711.19999999</v>
          </cell>
        </row>
        <row r="10">
          <cell r="C10" t="str">
            <v>LBT2090148</v>
          </cell>
          <cell r="D10">
            <v>54066</v>
          </cell>
          <cell r="E10">
            <v>54066</v>
          </cell>
          <cell r="F10">
            <v>54066</v>
          </cell>
          <cell r="G10" t="str">
            <v>No</v>
          </cell>
          <cell r="H10" t="str">
            <v>CT2LB0007</v>
          </cell>
          <cell r="I10">
            <v>54066</v>
          </cell>
          <cell r="J10" t="str">
            <v>Lloyds Bank</v>
          </cell>
          <cell r="K10" t="str">
            <v>LBG</v>
          </cell>
          <cell r="L10">
            <v>1500000000.0067565</v>
          </cell>
          <cell r="M10">
            <v>1051286533.4800001</v>
          </cell>
          <cell r="N10">
            <v>3312620.63</v>
          </cell>
          <cell r="O10">
            <v>1047973912.8500001</v>
          </cell>
          <cell r="Q10">
            <v>1047973912.8500001</v>
          </cell>
          <cell r="R10">
            <v>0</v>
          </cell>
          <cell r="S10">
            <v>1047973912.8500001</v>
          </cell>
          <cell r="T10">
            <v>0</v>
          </cell>
          <cell r="U10">
            <v>1047973912.8500001</v>
          </cell>
          <cell r="V10" t="str">
            <v>LBT2090148LBG</v>
          </cell>
          <cell r="W10" t="str">
            <v>DNC</v>
          </cell>
          <cell r="AA10" t="str">
            <v>FC T2</v>
          </cell>
          <cell r="AB10">
            <v>0</v>
          </cell>
          <cell r="AC10">
            <v>1047973912.8500001</v>
          </cell>
          <cell r="AD10">
            <v>1047973912.8500001</v>
          </cell>
          <cell r="AF10" t="str">
            <v>DNC</v>
          </cell>
          <cell r="AG10" t="e">
            <v>#N/A</v>
          </cell>
          <cell r="AH10" t="e">
            <v>#N/A</v>
          </cell>
          <cell r="AI10" t="e">
            <v>#N/A</v>
          </cell>
          <cell r="AK10" t="e">
            <v>#N/A</v>
          </cell>
          <cell r="AL10" t="e">
            <v>#N/A</v>
          </cell>
          <cell r="AM10" t="e">
            <v>#N/A</v>
          </cell>
          <cell r="AO10">
            <v>0</v>
          </cell>
          <cell r="AP10" t="e">
            <v>#N/A</v>
          </cell>
          <cell r="AQ10" t="e">
            <v>#N/A</v>
          </cell>
          <cell r="AR10" t="e">
            <v>#N/A</v>
          </cell>
          <cell r="AT10" t="str">
            <v>USD</v>
          </cell>
          <cell r="AU10">
            <v>0</v>
          </cell>
          <cell r="AV10">
            <v>1445334181.3853347</v>
          </cell>
          <cell r="AW10">
            <v>0</v>
          </cell>
          <cell r="AY10" t="str">
            <v>No</v>
          </cell>
          <cell r="AZ10" t="str">
            <v>No</v>
          </cell>
          <cell r="BA10">
            <v>54066</v>
          </cell>
          <cell r="BC10">
            <v>1047973912.8500001</v>
          </cell>
        </row>
        <row r="11">
          <cell r="C11" t="str">
            <v>LBT2101230</v>
          </cell>
          <cell r="D11">
            <v>47827</v>
          </cell>
          <cell r="E11">
            <v>44540</v>
          </cell>
          <cell r="F11">
            <v>44540</v>
          </cell>
          <cell r="G11" t="str">
            <v>No</v>
          </cell>
          <cell r="H11" t="str">
            <v>CLT2LBG027</v>
          </cell>
          <cell r="I11">
            <v>47827</v>
          </cell>
          <cell r="J11" t="str">
            <v>Lloyds Bank</v>
          </cell>
          <cell r="K11" t="str">
            <v>LBG</v>
          </cell>
          <cell r="L11">
            <v>1353364000.0001121</v>
          </cell>
          <cell r="M11">
            <v>1002166524.85</v>
          </cell>
          <cell r="N11">
            <v>13624458.279999999</v>
          </cell>
          <cell r="O11">
            <v>988542066.57000005</v>
          </cell>
          <cell r="Q11">
            <v>988542066.57000005</v>
          </cell>
          <cell r="R11">
            <v>0</v>
          </cell>
          <cell r="S11">
            <v>988542066.57000005</v>
          </cell>
          <cell r="T11">
            <v>0</v>
          </cell>
          <cell r="U11">
            <v>988542066.57000005</v>
          </cell>
          <cell r="V11" t="str">
            <v>LBT2101230LBG</v>
          </cell>
          <cell r="W11" t="str">
            <v>DNC</v>
          </cell>
          <cell r="AA11" t="str">
            <v>FC T2</v>
          </cell>
          <cell r="AB11">
            <v>0</v>
          </cell>
          <cell r="AC11">
            <v>988542066.57000005</v>
          </cell>
          <cell r="AD11">
            <v>988542066.57000005</v>
          </cell>
          <cell r="AF11" t="str">
            <v>DNC</v>
          </cell>
          <cell r="AG11" t="str">
            <v>N/a</v>
          </cell>
          <cell r="AH11" t="str">
            <v>N/a</v>
          </cell>
          <cell r="AI11" t="str">
            <v>N/a</v>
          </cell>
          <cell r="AK11">
            <v>0</v>
          </cell>
          <cell r="AL11">
            <v>0</v>
          </cell>
          <cell r="AM11">
            <v>0</v>
          </cell>
          <cell r="AO11">
            <v>0</v>
          </cell>
          <cell r="AP11">
            <v>0</v>
          </cell>
          <cell r="AQ11">
            <v>0</v>
          </cell>
          <cell r="AR11">
            <v>0</v>
          </cell>
          <cell r="AT11" t="str">
            <v>USD</v>
          </cell>
          <cell r="AU11">
            <v>0</v>
          </cell>
          <cell r="AV11">
            <v>1363367561.9513469</v>
          </cell>
          <cell r="AW11">
            <v>0</v>
          </cell>
          <cell r="AY11" t="str">
            <v>No</v>
          </cell>
          <cell r="AZ11" t="str">
            <v>No</v>
          </cell>
          <cell r="BA11">
            <v>47827</v>
          </cell>
          <cell r="BC11">
            <v>988542066.57000005</v>
          </cell>
        </row>
        <row r="12">
          <cell r="C12" t="str">
            <v>LBT2150238</v>
          </cell>
          <cell r="D12">
            <v>50451</v>
          </cell>
          <cell r="E12" t="str">
            <v>N/A</v>
          </cell>
          <cell r="F12">
            <v>50451</v>
          </cell>
          <cell r="G12" t="str">
            <v>No</v>
          </cell>
          <cell r="H12" t="str">
            <v>CT2LB0003</v>
          </cell>
          <cell r="I12">
            <v>50451</v>
          </cell>
          <cell r="J12" t="str">
            <v>Lloyds Bank</v>
          </cell>
          <cell r="K12" t="str">
            <v>LBG</v>
          </cell>
          <cell r="L12">
            <v>10000000000</v>
          </cell>
          <cell r="M12">
            <v>64093378.960000001</v>
          </cell>
          <cell r="N12">
            <v>224829.65</v>
          </cell>
          <cell r="O12">
            <v>63868549.310000002</v>
          </cell>
          <cell r="Q12">
            <v>63868549.310000002</v>
          </cell>
          <cell r="R12">
            <v>0</v>
          </cell>
          <cell r="S12">
            <v>63868549.310000002</v>
          </cell>
          <cell r="T12">
            <v>0</v>
          </cell>
          <cell r="U12">
            <v>63868549.310000002</v>
          </cell>
          <cell r="V12" t="str">
            <v>LBT2150238LBG</v>
          </cell>
          <cell r="W12" t="str">
            <v>DNC</v>
          </cell>
          <cell r="AA12" t="str">
            <v>FC T2</v>
          </cell>
          <cell r="AB12">
            <v>0</v>
          </cell>
          <cell r="AC12">
            <v>63868549.310000002</v>
          </cell>
          <cell r="AD12">
            <v>63868549.310000002</v>
          </cell>
          <cell r="AF12" t="str">
            <v>DNC</v>
          </cell>
          <cell r="AG12" t="str">
            <v>N/a</v>
          </cell>
          <cell r="AH12" t="str">
            <v>N/a</v>
          </cell>
          <cell r="AI12" t="str">
            <v>N/a</v>
          </cell>
          <cell r="AK12">
            <v>0</v>
          </cell>
          <cell r="AL12">
            <v>0</v>
          </cell>
          <cell r="AM12">
            <v>0</v>
          </cell>
          <cell r="AO12">
            <v>0</v>
          </cell>
          <cell r="AP12">
            <v>0</v>
          </cell>
          <cell r="AQ12">
            <v>0</v>
          </cell>
          <cell r="AR12">
            <v>0</v>
          </cell>
          <cell r="AT12" t="str">
            <v>JPY</v>
          </cell>
          <cell r="AU12">
            <v>0</v>
          </cell>
          <cell r="AV12">
            <v>9736313262.4643307</v>
          </cell>
          <cell r="AW12">
            <v>0</v>
          </cell>
          <cell r="AY12" t="str">
            <v>No</v>
          </cell>
          <cell r="AZ12" t="str">
            <v>No</v>
          </cell>
          <cell r="BA12">
            <v>50451</v>
          </cell>
          <cell r="BC12">
            <v>63868549.310000002</v>
          </cell>
        </row>
        <row r="13">
          <cell r="C13" t="str">
            <v>LBT2180330</v>
          </cell>
          <cell r="D13">
            <v>47560</v>
          </cell>
          <cell r="E13">
            <v>45734</v>
          </cell>
          <cell r="F13">
            <v>45734</v>
          </cell>
          <cell r="G13" t="str">
            <v>No</v>
          </cell>
          <cell r="H13" t="str">
            <v>CT2LB0004</v>
          </cell>
          <cell r="I13">
            <v>47560</v>
          </cell>
          <cell r="J13" t="str">
            <v>Lloyds Bank</v>
          </cell>
          <cell r="K13" t="str">
            <v>LBG</v>
          </cell>
          <cell r="L13">
            <v>309087999.99461997</v>
          </cell>
          <cell r="M13">
            <v>288192673.82999998</v>
          </cell>
          <cell r="N13">
            <v>274260.65000000002</v>
          </cell>
          <cell r="O13">
            <v>287918413.18000001</v>
          </cell>
          <cell r="Q13">
            <v>287918413.18000001</v>
          </cell>
          <cell r="R13">
            <v>0</v>
          </cell>
          <cell r="S13">
            <v>287918413.18000001</v>
          </cell>
          <cell r="T13">
            <v>0</v>
          </cell>
          <cell r="U13">
            <v>287918413.18000001</v>
          </cell>
          <cell r="V13" t="str">
            <v>LBT2180330LBG</v>
          </cell>
          <cell r="W13" t="str">
            <v>DNC</v>
          </cell>
          <cell r="AA13" t="str">
            <v>FC T2</v>
          </cell>
          <cell r="AB13">
            <v>0</v>
          </cell>
          <cell r="AC13">
            <v>287918413.18000001</v>
          </cell>
          <cell r="AD13">
            <v>287918413.18000001</v>
          </cell>
          <cell r="AF13" t="str">
            <v>DNC</v>
          </cell>
          <cell r="AG13" t="e">
            <v>#N/A</v>
          </cell>
          <cell r="AH13" t="e">
            <v>#N/A</v>
          </cell>
          <cell r="AI13" t="e">
            <v>#N/A</v>
          </cell>
          <cell r="AK13" t="e">
            <v>#N/A</v>
          </cell>
          <cell r="AL13" t="e">
            <v>#N/A</v>
          </cell>
          <cell r="AM13" t="e">
            <v>#N/A</v>
          </cell>
          <cell r="AO13">
            <v>0</v>
          </cell>
          <cell r="AP13" t="e">
            <v>#N/A</v>
          </cell>
          <cell r="AQ13" t="e">
            <v>#N/A</v>
          </cell>
          <cell r="AR13" t="e">
            <v>#N/A</v>
          </cell>
          <cell r="AT13" t="str">
            <v>EUR</v>
          </cell>
          <cell r="AU13">
            <v>0</v>
          </cell>
          <cell r="AV13">
            <v>338016217.07331997</v>
          </cell>
          <cell r="AW13">
            <v>0</v>
          </cell>
          <cell r="AY13" t="str">
            <v>No</v>
          </cell>
          <cell r="AZ13" t="str">
            <v>No</v>
          </cell>
          <cell r="BA13">
            <v>47560</v>
          </cell>
          <cell r="BC13">
            <v>287918413.18000001</v>
          </cell>
        </row>
        <row r="14">
          <cell r="C14" t="str">
            <v>LBT2240331</v>
          </cell>
          <cell r="D14">
            <v>47931</v>
          </cell>
          <cell r="E14">
            <v>44463</v>
          </cell>
          <cell r="F14">
            <v>44463</v>
          </cell>
          <cell r="G14" t="str">
            <v>No</v>
          </cell>
          <cell r="H14" t="str">
            <v>CT2LBG0001</v>
          </cell>
          <cell r="I14">
            <v>47931</v>
          </cell>
          <cell r="J14" t="str">
            <v>Lloyds Bank</v>
          </cell>
          <cell r="K14" t="str">
            <v>LBG</v>
          </cell>
          <cell r="L14">
            <v>1500000000.0067565</v>
          </cell>
          <cell r="M14">
            <v>1094055984.8700001</v>
          </cell>
          <cell r="N14">
            <v>962867.76</v>
          </cell>
          <cell r="O14">
            <v>1093093117.1100001</v>
          </cell>
          <cell r="Q14">
            <v>1093093117.1100001</v>
          </cell>
          <cell r="R14">
            <v>0</v>
          </cell>
          <cell r="S14">
            <v>1093093117.1100001</v>
          </cell>
          <cell r="T14">
            <v>0</v>
          </cell>
          <cell r="U14">
            <v>1093093117.1100001</v>
          </cell>
          <cell r="V14" t="str">
            <v>LBT2240331LBG</v>
          </cell>
          <cell r="W14" t="str">
            <v>DNC</v>
          </cell>
          <cell r="AA14" t="str">
            <v>FC T2</v>
          </cell>
          <cell r="AB14">
            <v>0</v>
          </cell>
          <cell r="AC14">
            <v>1093093117.1100001</v>
          </cell>
          <cell r="AD14">
            <v>1093093117.1100001</v>
          </cell>
          <cell r="AF14" t="str">
            <v>DNC</v>
          </cell>
          <cell r="AG14" t="str">
            <v>N/a</v>
          </cell>
          <cell r="AH14" t="str">
            <v>N/a</v>
          </cell>
          <cell r="AI14" t="str">
            <v>N/a</v>
          </cell>
          <cell r="AK14">
            <v>0</v>
          </cell>
          <cell r="AL14">
            <v>0</v>
          </cell>
          <cell r="AM14">
            <v>0</v>
          </cell>
          <cell r="AO14">
            <v>0</v>
          </cell>
          <cell r="AP14">
            <v>0</v>
          </cell>
          <cell r="AQ14">
            <v>0</v>
          </cell>
          <cell r="AR14">
            <v>0</v>
          </cell>
          <cell r="AT14" t="str">
            <v>USD</v>
          </cell>
          <cell r="AU14">
            <v>0</v>
          </cell>
          <cell r="AV14">
            <v>1507561234.3245988</v>
          </cell>
          <cell r="AW14">
            <v>0</v>
          </cell>
          <cell r="AY14" t="str">
            <v>No</v>
          </cell>
          <cell r="AZ14" t="str">
            <v>No</v>
          </cell>
          <cell r="BA14">
            <v>47931</v>
          </cell>
          <cell r="BC14">
            <v>1093093117.1100001</v>
          </cell>
        </row>
        <row r="15">
          <cell r="C15" t="str">
            <v>LBT2300528</v>
          </cell>
          <cell r="D15">
            <v>46903</v>
          </cell>
          <cell r="E15" t="str">
            <v>N/A</v>
          </cell>
          <cell r="F15">
            <v>46903</v>
          </cell>
          <cell r="G15" t="str">
            <v>No</v>
          </cell>
          <cell r="H15" t="str">
            <v>CT2LB0002</v>
          </cell>
          <cell r="I15">
            <v>46903</v>
          </cell>
          <cell r="J15" t="str">
            <v>Lloyds Bank</v>
          </cell>
          <cell r="K15" t="str">
            <v>LBG</v>
          </cell>
          <cell r="L15">
            <v>31299999999.699173</v>
          </cell>
          <cell r="M15">
            <v>205492537.16</v>
          </cell>
          <cell r="N15">
            <v>1405551.57</v>
          </cell>
          <cell r="O15">
            <v>204086985.59</v>
          </cell>
          <cell r="Q15">
            <v>204086985.59</v>
          </cell>
          <cell r="R15">
            <v>0</v>
          </cell>
          <cell r="S15">
            <v>204086985.59</v>
          </cell>
          <cell r="T15">
            <v>0</v>
          </cell>
          <cell r="U15">
            <v>204086985.59</v>
          </cell>
          <cell r="V15" t="str">
            <v>LBT2300528LBG</v>
          </cell>
          <cell r="W15" t="str">
            <v>DNC</v>
          </cell>
          <cell r="AA15" t="str">
            <v>FC T2</v>
          </cell>
          <cell r="AB15">
            <v>0</v>
          </cell>
          <cell r="AC15">
            <v>204086985.59</v>
          </cell>
          <cell r="AD15">
            <v>204086985.59</v>
          </cell>
          <cell r="AF15" t="str">
            <v>DNC</v>
          </cell>
          <cell r="AG15" t="str">
            <v>N/a</v>
          </cell>
          <cell r="AH15" t="str">
            <v>N/a</v>
          </cell>
          <cell r="AI15" t="str">
            <v>N/a</v>
          </cell>
          <cell r="AK15">
            <v>0</v>
          </cell>
          <cell r="AL15">
            <v>0</v>
          </cell>
          <cell r="AM15">
            <v>0</v>
          </cell>
          <cell r="AO15">
            <v>0</v>
          </cell>
          <cell r="AP15">
            <v>0</v>
          </cell>
          <cell r="AQ15">
            <v>0</v>
          </cell>
          <cell r="AR15">
            <v>0</v>
          </cell>
          <cell r="AT15" t="str">
            <v>JPY</v>
          </cell>
          <cell r="AU15">
            <v>0</v>
          </cell>
          <cell r="AV15">
            <v>31111632344.296371</v>
          </cell>
          <cell r="AW15">
            <v>0</v>
          </cell>
          <cell r="AY15" t="str">
            <v>No</v>
          </cell>
          <cell r="AZ15" t="str">
            <v>No</v>
          </cell>
          <cell r="BA15">
            <v>46903</v>
          </cell>
          <cell r="BC15">
            <v>204086985.59</v>
          </cell>
        </row>
        <row r="16">
          <cell r="C16" t="str">
            <v>XS0119742103</v>
          </cell>
          <cell r="D16">
            <v>44169</v>
          </cell>
          <cell r="E16" t="str">
            <v>N/A</v>
          </cell>
          <cell r="F16">
            <v>44169</v>
          </cell>
          <cell r="G16" t="str">
            <v>No</v>
          </cell>
          <cell r="H16" t="str">
            <v>CLT2LTB001</v>
          </cell>
          <cell r="I16">
            <v>44169</v>
          </cell>
          <cell r="J16" t="str">
            <v>Lloyds Bank</v>
          </cell>
          <cell r="K16" t="str">
            <v>External</v>
          </cell>
          <cell r="L16">
            <v>0</v>
          </cell>
          <cell r="M16">
            <v>0</v>
          </cell>
          <cell r="N16">
            <v>0</v>
          </cell>
          <cell r="O16">
            <v>0</v>
          </cell>
          <cell r="Q16">
            <v>0</v>
          </cell>
          <cell r="R16">
            <v>0</v>
          </cell>
          <cell r="S16">
            <v>0</v>
          </cell>
          <cell r="T16">
            <v>0</v>
          </cell>
          <cell r="U16">
            <v>0</v>
          </cell>
          <cell r="V16" t="str">
            <v>XS0119742103External</v>
          </cell>
          <cell r="W16" t="str">
            <v>DNC</v>
          </cell>
          <cell r="AA16" t="str">
            <v>FC T2</v>
          </cell>
          <cell r="AB16">
            <v>0</v>
          </cell>
          <cell r="AC16">
            <v>0</v>
          </cell>
          <cell r="AD16">
            <v>0</v>
          </cell>
          <cell r="AF16" t="str">
            <v>DNC</v>
          </cell>
          <cell r="AG16" t="str">
            <v>N/a</v>
          </cell>
          <cell r="AH16" t="str">
            <v>N/a</v>
          </cell>
          <cell r="AI16" t="str">
            <v>N/a</v>
          </cell>
          <cell r="AK16">
            <v>0</v>
          </cell>
          <cell r="AL16">
            <v>0</v>
          </cell>
          <cell r="AM16">
            <v>0</v>
          </cell>
          <cell r="AO16">
            <v>0</v>
          </cell>
          <cell r="AP16">
            <v>0</v>
          </cell>
          <cell r="AQ16">
            <v>0</v>
          </cell>
          <cell r="AR16">
            <v>0</v>
          </cell>
          <cell r="AT16" t="str">
            <v>EUR</v>
          </cell>
          <cell r="AU16">
            <v>0</v>
          </cell>
          <cell r="AV16">
            <v>0</v>
          </cell>
          <cell r="AW16">
            <v>0</v>
          </cell>
          <cell r="AY16" t="str">
            <v>No</v>
          </cell>
          <cell r="AZ16" t="str">
            <v>No</v>
          </cell>
          <cell r="BA16">
            <v>44169</v>
          </cell>
          <cell r="BC16">
            <v>0</v>
          </cell>
        </row>
        <row r="17">
          <cell r="C17" t="str">
            <v>XS0744444588</v>
          </cell>
          <cell r="D17">
            <v>45334</v>
          </cell>
          <cell r="E17">
            <v>43508</v>
          </cell>
          <cell r="F17">
            <v>43508</v>
          </cell>
          <cell r="G17" t="str">
            <v>No</v>
          </cell>
          <cell r="H17" t="str">
            <v>CLT2LTB106</v>
          </cell>
          <cell r="I17">
            <v>45334</v>
          </cell>
          <cell r="J17" t="str">
            <v>Lloyds Bank</v>
          </cell>
          <cell r="K17" t="str">
            <v>External</v>
          </cell>
          <cell r="L17">
            <v>0</v>
          </cell>
          <cell r="M17">
            <v>0</v>
          </cell>
          <cell r="N17">
            <v>0</v>
          </cell>
          <cell r="O17">
            <v>0</v>
          </cell>
          <cell r="Q17">
            <v>0</v>
          </cell>
          <cell r="R17">
            <v>0</v>
          </cell>
          <cell r="S17">
            <v>0</v>
          </cell>
          <cell r="T17">
            <v>0</v>
          </cell>
          <cell r="U17">
            <v>0</v>
          </cell>
          <cell r="V17" t="str">
            <v>XS0744444588External</v>
          </cell>
          <cell r="W17" t="str">
            <v>DNC</v>
          </cell>
          <cell r="AA17" t="str">
            <v>DNC</v>
          </cell>
          <cell r="AB17">
            <v>0</v>
          </cell>
          <cell r="AC17">
            <v>0</v>
          </cell>
          <cell r="AD17">
            <v>0</v>
          </cell>
          <cell r="AF17" t="str">
            <v>DNC</v>
          </cell>
          <cell r="AG17" t="str">
            <v>N/a</v>
          </cell>
          <cell r="AH17" t="str">
            <v>N/a</v>
          </cell>
          <cell r="AI17" t="str">
            <v>N/a</v>
          </cell>
          <cell r="AK17">
            <v>0</v>
          </cell>
          <cell r="AL17">
            <v>0</v>
          </cell>
          <cell r="AM17">
            <v>0</v>
          </cell>
          <cell r="AO17">
            <v>0</v>
          </cell>
          <cell r="AP17">
            <v>0</v>
          </cell>
          <cell r="AQ17">
            <v>0</v>
          </cell>
          <cell r="AR17">
            <v>0</v>
          </cell>
          <cell r="AT17" t="str">
            <v>EUR</v>
          </cell>
          <cell r="AU17">
            <v>0</v>
          </cell>
          <cell r="AV17">
            <v>0</v>
          </cell>
          <cell r="AW17">
            <v>0</v>
          </cell>
          <cell r="AY17" t="str">
            <v>No</v>
          </cell>
          <cell r="AZ17" t="str">
            <v>No</v>
          </cell>
          <cell r="BA17">
            <v>45334</v>
          </cell>
          <cell r="BC17">
            <v>0</v>
          </cell>
        </row>
        <row r="18">
          <cell r="C18" t="str">
            <v>CA539473AP32</v>
          </cell>
          <cell r="D18">
            <v>44546</v>
          </cell>
          <cell r="E18">
            <v>42720</v>
          </cell>
          <cell r="F18">
            <v>42720</v>
          </cell>
          <cell r="G18" t="str">
            <v>No</v>
          </cell>
          <cell r="H18" t="str">
            <v>CLT2LTB104</v>
          </cell>
          <cell r="I18">
            <v>44546</v>
          </cell>
          <cell r="J18" t="str">
            <v>Lloyds Bank</v>
          </cell>
          <cell r="K18" t="str">
            <v>External</v>
          </cell>
          <cell r="L18">
            <v>0</v>
          </cell>
          <cell r="M18">
            <v>0</v>
          </cell>
          <cell r="N18">
            <v>0</v>
          </cell>
          <cell r="O18">
            <v>0</v>
          </cell>
          <cell r="Q18">
            <v>0</v>
          </cell>
          <cell r="R18">
            <v>0</v>
          </cell>
          <cell r="S18">
            <v>0</v>
          </cell>
          <cell r="T18">
            <v>0</v>
          </cell>
          <cell r="U18">
            <v>0</v>
          </cell>
          <cell r="V18" t="str">
            <v>CA539473AP32External</v>
          </cell>
          <cell r="W18" t="str">
            <v>DNC</v>
          </cell>
          <cell r="AA18" t="str">
            <v>DNC</v>
          </cell>
          <cell r="AB18">
            <v>0</v>
          </cell>
          <cell r="AC18">
            <v>0</v>
          </cell>
          <cell r="AD18">
            <v>0</v>
          </cell>
          <cell r="AF18" t="str">
            <v>DNC</v>
          </cell>
          <cell r="AG18" t="str">
            <v>N/a</v>
          </cell>
          <cell r="AH18" t="str">
            <v>N/a</v>
          </cell>
          <cell r="AI18" t="str">
            <v>N/a</v>
          </cell>
          <cell r="AK18">
            <v>0</v>
          </cell>
          <cell r="AL18">
            <v>0</v>
          </cell>
          <cell r="AM18">
            <v>0</v>
          </cell>
          <cell r="AO18">
            <v>0</v>
          </cell>
          <cell r="AP18">
            <v>0</v>
          </cell>
          <cell r="AQ18">
            <v>0</v>
          </cell>
          <cell r="AR18">
            <v>0</v>
          </cell>
          <cell r="AT18" t="str">
            <v>CAD</v>
          </cell>
          <cell r="AU18">
            <v>0</v>
          </cell>
          <cell r="AV18">
            <v>0</v>
          </cell>
          <cell r="AW18">
            <v>0</v>
          </cell>
          <cell r="AY18" t="str">
            <v>No</v>
          </cell>
          <cell r="AZ18" t="str">
            <v>No</v>
          </cell>
          <cell r="BA18">
            <v>44546</v>
          </cell>
          <cell r="BC18">
            <v>0</v>
          </cell>
        </row>
        <row r="19">
          <cell r="C19" t="str">
            <v>XS0717735582</v>
          </cell>
          <cell r="D19">
            <v>44546</v>
          </cell>
          <cell r="E19">
            <v>42720</v>
          </cell>
          <cell r="F19">
            <v>42720</v>
          </cell>
          <cell r="G19" t="str">
            <v>No</v>
          </cell>
          <cell r="H19" t="str">
            <v>CLT2LTB102</v>
          </cell>
          <cell r="I19">
            <v>44546</v>
          </cell>
          <cell r="J19" t="str">
            <v>Lloyds Bank</v>
          </cell>
          <cell r="K19" t="str">
            <v>External</v>
          </cell>
          <cell r="L19">
            <v>0</v>
          </cell>
          <cell r="M19">
            <v>0</v>
          </cell>
          <cell r="N19">
            <v>0</v>
          </cell>
          <cell r="O19">
            <v>0</v>
          </cell>
          <cell r="Q19">
            <v>0</v>
          </cell>
          <cell r="R19">
            <v>0</v>
          </cell>
          <cell r="S19">
            <v>0</v>
          </cell>
          <cell r="T19">
            <v>0</v>
          </cell>
          <cell r="U19">
            <v>0</v>
          </cell>
          <cell r="V19" t="str">
            <v>XS0717735582External</v>
          </cell>
          <cell r="W19" t="str">
            <v>DNC</v>
          </cell>
          <cell r="AA19" t="str">
            <v>DNC</v>
          </cell>
          <cell r="AB19">
            <v>0</v>
          </cell>
          <cell r="AC19">
            <v>0</v>
          </cell>
          <cell r="AD19">
            <v>0</v>
          </cell>
          <cell r="AF19" t="str">
            <v>DNC</v>
          </cell>
          <cell r="AG19" t="str">
            <v>N/a</v>
          </cell>
          <cell r="AH19" t="str">
            <v>N/a</v>
          </cell>
          <cell r="AI19" t="str">
            <v>N/a</v>
          </cell>
          <cell r="AK19">
            <v>0</v>
          </cell>
          <cell r="AL19">
            <v>0</v>
          </cell>
          <cell r="AM19">
            <v>0</v>
          </cell>
          <cell r="AO19">
            <v>0</v>
          </cell>
          <cell r="AP19">
            <v>0</v>
          </cell>
          <cell r="AQ19">
            <v>0</v>
          </cell>
          <cell r="AR19">
            <v>0</v>
          </cell>
          <cell r="AT19" t="str">
            <v>GBP</v>
          </cell>
          <cell r="AU19">
            <v>0</v>
          </cell>
          <cell r="AV19">
            <v>0</v>
          </cell>
          <cell r="AW19">
            <v>0</v>
          </cell>
          <cell r="AY19" t="str">
            <v>No</v>
          </cell>
          <cell r="AZ19" t="str">
            <v>No</v>
          </cell>
          <cell r="BA19">
            <v>44546</v>
          </cell>
          <cell r="BC19">
            <v>0</v>
          </cell>
        </row>
        <row r="20">
          <cell r="C20" t="str">
            <v>XS0717735400</v>
          </cell>
          <cell r="D20">
            <v>44546</v>
          </cell>
          <cell r="E20">
            <v>42720</v>
          </cell>
          <cell r="F20">
            <v>42720</v>
          </cell>
          <cell r="G20" t="str">
            <v>No</v>
          </cell>
          <cell r="H20" t="str">
            <v>CLT2LTB101</v>
          </cell>
          <cell r="I20">
            <v>44546</v>
          </cell>
          <cell r="J20" t="str">
            <v>Lloyds Bank</v>
          </cell>
          <cell r="K20" t="str">
            <v>External</v>
          </cell>
          <cell r="L20">
            <v>0</v>
          </cell>
          <cell r="M20">
            <v>0</v>
          </cell>
          <cell r="N20">
            <v>0</v>
          </cell>
          <cell r="O20">
            <v>0</v>
          </cell>
          <cell r="Q20">
            <v>0</v>
          </cell>
          <cell r="R20">
            <v>0</v>
          </cell>
          <cell r="S20">
            <v>0</v>
          </cell>
          <cell r="T20">
            <v>0</v>
          </cell>
          <cell r="U20">
            <v>0</v>
          </cell>
          <cell r="V20" t="str">
            <v>XS0717735400External</v>
          </cell>
          <cell r="W20" t="str">
            <v>DNC</v>
          </cell>
          <cell r="AA20" t="str">
            <v>DNC</v>
          </cell>
          <cell r="AB20">
            <v>0</v>
          </cell>
          <cell r="AC20">
            <v>0</v>
          </cell>
          <cell r="AD20">
            <v>0</v>
          </cell>
          <cell r="AF20" t="str">
            <v>DNC</v>
          </cell>
          <cell r="AG20" t="str">
            <v>N/a</v>
          </cell>
          <cell r="AH20" t="str">
            <v>N/a</v>
          </cell>
          <cell r="AI20" t="str">
            <v>N/a</v>
          </cell>
          <cell r="AK20">
            <v>0</v>
          </cell>
          <cell r="AL20">
            <v>0</v>
          </cell>
          <cell r="AM20">
            <v>0</v>
          </cell>
          <cell r="AO20">
            <v>0</v>
          </cell>
          <cell r="AP20">
            <v>0</v>
          </cell>
          <cell r="AQ20">
            <v>0</v>
          </cell>
          <cell r="AR20">
            <v>0</v>
          </cell>
          <cell r="AT20" t="str">
            <v>EUR</v>
          </cell>
          <cell r="AU20">
            <v>0</v>
          </cell>
          <cell r="AV20">
            <v>0</v>
          </cell>
          <cell r="AW20">
            <v>0</v>
          </cell>
          <cell r="AY20" t="str">
            <v>No</v>
          </cell>
          <cell r="AZ20" t="str">
            <v>No</v>
          </cell>
          <cell r="BA20">
            <v>44546</v>
          </cell>
          <cell r="BC20">
            <v>0</v>
          </cell>
        </row>
        <row r="21">
          <cell r="C21" t="str">
            <v>LBT2240326</v>
          </cell>
          <cell r="D21">
            <v>46105</v>
          </cell>
          <cell r="E21" t="str">
            <v>N/A</v>
          </cell>
          <cell r="F21">
            <v>46105</v>
          </cell>
          <cell r="G21" t="str">
            <v>No</v>
          </cell>
          <cell r="H21" t="str">
            <v>CT2LB0001</v>
          </cell>
          <cell r="I21">
            <v>46105</v>
          </cell>
          <cell r="J21" t="str">
            <v>Lloyds Bank</v>
          </cell>
          <cell r="K21" t="str">
            <v>LBG</v>
          </cell>
          <cell r="L21">
            <v>650000000.00430691</v>
          </cell>
          <cell r="M21">
            <v>483337924.48999995</v>
          </cell>
          <cell r="N21">
            <v>379193.27999999898</v>
          </cell>
          <cell r="O21">
            <v>482958731.20999998</v>
          </cell>
          <cell r="Q21">
            <v>482958731.20999998</v>
          </cell>
          <cell r="R21">
            <v>1851429.9663034081</v>
          </cell>
          <cell r="S21">
            <v>481107301.24369657</v>
          </cell>
          <cell r="T21">
            <v>0</v>
          </cell>
          <cell r="U21">
            <v>481107301.24369657</v>
          </cell>
          <cell r="V21" t="str">
            <v>LBT2240326LBG</v>
          </cell>
          <cell r="W21" t="str">
            <v>DNC</v>
          </cell>
          <cell r="AA21" t="str">
            <v>FC T2</v>
          </cell>
          <cell r="AB21">
            <v>0</v>
          </cell>
          <cell r="AC21">
            <v>481107301.24369657</v>
          </cell>
          <cell r="AD21">
            <v>481107301.24369657</v>
          </cell>
          <cell r="AF21" t="str">
            <v>DNC</v>
          </cell>
          <cell r="AG21" t="str">
            <v>N/a</v>
          </cell>
          <cell r="AH21" t="str">
            <v>N/a</v>
          </cell>
          <cell r="AI21" t="str">
            <v>N/a</v>
          </cell>
          <cell r="AK21">
            <v>0</v>
          </cell>
          <cell r="AL21">
            <v>0</v>
          </cell>
          <cell r="AM21">
            <v>0</v>
          </cell>
          <cell r="AO21">
            <v>0</v>
          </cell>
          <cell r="AP21">
            <v>0</v>
          </cell>
          <cell r="AQ21">
            <v>0</v>
          </cell>
          <cell r="AR21">
            <v>0</v>
          </cell>
          <cell r="AT21" t="str">
            <v>USD</v>
          </cell>
          <cell r="AU21">
            <v>0</v>
          </cell>
          <cell r="AV21">
            <v>663528756.65626895</v>
          </cell>
          <cell r="AW21">
            <v>0</v>
          </cell>
          <cell r="AY21" t="str">
            <v>No</v>
          </cell>
          <cell r="AZ21" t="str">
            <v>No</v>
          </cell>
          <cell r="BA21">
            <v>46105</v>
          </cell>
          <cell r="BC21">
            <v>481107301.24369657</v>
          </cell>
        </row>
        <row r="22">
          <cell r="C22" t="str">
            <v>XS0195762991</v>
          </cell>
          <cell r="D22">
            <v>45847</v>
          </cell>
          <cell r="E22">
            <v>44012</v>
          </cell>
          <cell r="F22">
            <v>44021</v>
          </cell>
          <cell r="G22" t="str">
            <v>Yes</v>
          </cell>
          <cell r="H22" t="str">
            <v>CLT2LTB006</v>
          </cell>
          <cell r="I22">
            <v>44012</v>
          </cell>
          <cell r="J22" t="str">
            <v>Lloyds Bank</v>
          </cell>
          <cell r="K22" t="str">
            <v>External</v>
          </cell>
          <cell r="L22">
            <v>0</v>
          </cell>
          <cell r="M22">
            <v>0</v>
          </cell>
          <cell r="N22">
            <v>0</v>
          </cell>
          <cell r="O22">
            <v>0</v>
          </cell>
          <cell r="Q22">
            <v>0</v>
          </cell>
          <cell r="R22">
            <v>0</v>
          </cell>
          <cell r="S22">
            <v>0</v>
          </cell>
          <cell r="T22">
            <v>0</v>
          </cell>
          <cell r="U22">
            <v>0</v>
          </cell>
          <cell r="V22" t="str">
            <v>XS0195762991External</v>
          </cell>
          <cell r="W22" t="str">
            <v>DNC</v>
          </cell>
          <cell r="AA22" t="str">
            <v>GF T2</v>
          </cell>
          <cell r="AB22">
            <v>0</v>
          </cell>
          <cell r="AC22">
            <v>0</v>
          </cell>
          <cell r="AD22">
            <v>0</v>
          </cell>
          <cell r="AF22" t="str">
            <v>DNC</v>
          </cell>
          <cell r="AG22" t="str">
            <v>N/a</v>
          </cell>
          <cell r="AH22" t="str">
            <v>N/a</v>
          </cell>
          <cell r="AI22" t="str">
            <v>N/a</v>
          </cell>
          <cell r="AK22">
            <v>0</v>
          </cell>
          <cell r="AL22">
            <v>0</v>
          </cell>
          <cell r="AM22">
            <v>0</v>
          </cell>
          <cell r="AO22">
            <v>0</v>
          </cell>
          <cell r="AP22">
            <v>0</v>
          </cell>
          <cell r="AQ22">
            <v>0</v>
          </cell>
          <cell r="AR22">
            <v>0</v>
          </cell>
          <cell r="AT22" t="str">
            <v>GBP</v>
          </cell>
          <cell r="AU22">
            <v>0</v>
          </cell>
          <cell r="AV22">
            <v>0</v>
          </cell>
          <cell r="AW22">
            <v>0</v>
          </cell>
          <cell r="AY22" t="str">
            <v>No</v>
          </cell>
          <cell r="AZ22" t="str">
            <v>No</v>
          </cell>
          <cell r="BA22">
            <v>44021</v>
          </cell>
          <cell r="BC22">
            <v>0</v>
          </cell>
        </row>
        <row r="23">
          <cell r="C23" t="str">
            <v>XS0497187640</v>
          </cell>
          <cell r="D23">
            <v>43914</v>
          </cell>
          <cell r="E23" t="str">
            <v>N/A</v>
          </cell>
          <cell r="F23">
            <v>43914</v>
          </cell>
          <cell r="G23" t="str">
            <v>No</v>
          </cell>
          <cell r="H23" t="str">
            <v>CLT2LTB007</v>
          </cell>
          <cell r="I23">
            <v>43914</v>
          </cell>
          <cell r="J23" t="str">
            <v>Lloyds Bank</v>
          </cell>
          <cell r="K23" t="str">
            <v>External</v>
          </cell>
          <cell r="L23">
            <v>0</v>
          </cell>
          <cell r="M23">
            <v>0</v>
          </cell>
          <cell r="N23">
            <v>0</v>
          </cell>
          <cell r="O23">
            <v>0</v>
          </cell>
          <cell r="Q23">
            <v>0</v>
          </cell>
          <cell r="R23">
            <v>0</v>
          </cell>
          <cell r="S23">
            <v>0</v>
          </cell>
          <cell r="T23">
            <v>0</v>
          </cell>
          <cell r="U23">
            <v>0</v>
          </cell>
          <cell r="V23" t="str">
            <v>XS0497187640External</v>
          </cell>
          <cell r="W23" t="str">
            <v>DNC</v>
          </cell>
          <cell r="AA23" t="str">
            <v>FC T2</v>
          </cell>
          <cell r="AB23">
            <v>0</v>
          </cell>
          <cell r="AC23">
            <v>0</v>
          </cell>
          <cell r="AD23">
            <v>0</v>
          </cell>
          <cell r="AF23" t="str">
            <v>DNC</v>
          </cell>
          <cell r="AG23" t="str">
            <v>N/a</v>
          </cell>
          <cell r="AH23" t="str">
            <v>N/a</v>
          </cell>
          <cell r="AI23" t="str">
            <v>N/a</v>
          </cell>
          <cell r="AK23">
            <v>0</v>
          </cell>
          <cell r="AL23">
            <v>0</v>
          </cell>
          <cell r="AM23">
            <v>0</v>
          </cell>
          <cell r="AO23">
            <v>0</v>
          </cell>
          <cell r="AP23">
            <v>0</v>
          </cell>
          <cell r="AQ23">
            <v>0</v>
          </cell>
          <cell r="AR23">
            <v>0</v>
          </cell>
          <cell r="AT23" t="str">
            <v>EUR</v>
          </cell>
          <cell r="AU23">
            <v>0</v>
          </cell>
          <cell r="AV23">
            <v>0</v>
          </cell>
          <cell r="AW23">
            <v>0</v>
          </cell>
          <cell r="AY23" t="str">
            <v>No</v>
          </cell>
          <cell r="AZ23" t="str">
            <v>No</v>
          </cell>
          <cell r="BA23">
            <v>43914</v>
          </cell>
          <cell r="BC23">
            <v>0</v>
          </cell>
        </row>
        <row r="24">
          <cell r="C24" t="str">
            <v>US53947NAA28/US53947QAA58</v>
          </cell>
          <cell r="D24">
            <v>44088</v>
          </cell>
          <cell r="E24" t="str">
            <v>N/A</v>
          </cell>
          <cell r="F24">
            <v>44088</v>
          </cell>
          <cell r="G24" t="str">
            <v>No</v>
          </cell>
          <cell r="H24" t="str">
            <v>CLT2LTB012</v>
          </cell>
          <cell r="I24">
            <v>44088</v>
          </cell>
          <cell r="J24" t="str">
            <v>Lloyds Bank</v>
          </cell>
          <cell r="K24" t="str">
            <v>External</v>
          </cell>
          <cell r="L24">
            <v>0</v>
          </cell>
          <cell r="M24">
            <v>0</v>
          </cell>
          <cell r="N24">
            <v>0</v>
          </cell>
          <cell r="O24">
            <v>0</v>
          </cell>
          <cell r="Q24">
            <v>0</v>
          </cell>
          <cell r="R24">
            <v>0</v>
          </cell>
          <cell r="S24">
            <v>0</v>
          </cell>
          <cell r="T24">
            <v>0</v>
          </cell>
          <cell r="U24">
            <v>0</v>
          </cell>
          <cell r="V24" t="str">
            <v>US53947NAA28/US53947QAA58External</v>
          </cell>
          <cell r="W24" t="str">
            <v>DNC</v>
          </cell>
          <cell r="AA24" t="str">
            <v>DNC</v>
          </cell>
          <cell r="AB24">
            <v>0</v>
          </cell>
          <cell r="AC24">
            <v>0</v>
          </cell>
          <cell r="AD24">
            <v>0</v>
          </cell>
          <cell r="AF24" t="str">
            <v>GF2 T2</v>
          </cell>
          <cell r="AG24" t="str">
            <v>N/a</v>
          </cell>
          <cell r="AH24" t="str">
            <v>N/a</v>
          </cell>
          <cell r="AI24" t="str">
            <v>N/a</v>
          </cell>
          <cell r="AK24">
            <v>0</v>
          </cell>
          <cell r="AL24">
            <v>0</v>
          </cell>
          <cell r="AM24">
            <v>0</v>
          </cell>
          <cell r="AO24">
            <v>0</v>
          </cell>
          <cell r="AP24">
            <v>0</v>
          </cell>
          <cell r="AQ24">
            <v>0</v>
          </cell>
          <cell r="AR24">
            <v>0</v>
          </cell>
          <cell r="AT24" t="str">
            <v>USD</v>
          </cell>
          <cell r="AU24">
            <v>0</v>
          </cell>
          <cell r="AV24">
            <v>0</v>
          </cell>
          <cell r="AW24">
            <v>0</v>
          </cell>
          <cell r="AY24" t="str">
            <v>Yes</v>
          </cell>
          <cell r="AZ24" t="str">
            <v>No</v>
          </cell>
          <cell r="BA24">
            <v>44088</v>
          </cell>
          <cell r="BC24">
            <v>0</v>
          </cell>
        </row>
        <row r="25">
          <cell r="C25" t="str">
            <v>XS0513760214</v>
          </cell>
          <cell r="D25">
            <v>43983</v>
          </cell>
          <cell r="E25" t="str">
            <v>N/A</v>
          </cell>
          <cell r="F25">
            <v>43983</v>
          </cell>
          <cell r="G25" t="str">
            <v>No</v>
          </cell>
          <cell r="H25" t="str">
            <v>CLT2LTB015</v>
          </cell>
          <cell r="I25">
            <v>43983</v>
          </cell>
          <cell r="J25" t="str">
            <v>Lloyds Bank</v>
          </cell>
          <cell r="K25" t="str">
            <v>External</v>
          </cell>
          <cell r="L25">
            <v>0</v>
          </cell>
          <cell r="M25">
            <v>0</v>
          </cell>
          <cell r="N25">
            <v>0</v>
          </cell>
          <cell r="O25">
            <v>0</v>
          </cell>
          <cell r="Q25">
            <v>0</v>
          </cell>
          <cell r="R25">
            <v>0</v>
          </cell>
          <cell r="S25">
            <v>0</v>
          </cell>
          <cell r="T25">
            <v>0</v>
          </cell>
          <cell r="U25">
            <v>0</v>
          </cell>
          <cell r="V25" t="str">
            <v>XS0513760214External</v>
          </cell>
          <cell r="W25" t="str">
            <v>DNC</v>
          </cell>
          <cell r="AA25" t="str">
            <v>FC T2</v>
          </cell>
          <cell r="AB25">
            <v>0</v>
          </cell>
          <cell r="AC25">
            <v>0</v>
          </cell>
          <cell r="AD25">
            <v>0</v>
          </cell>
          <cell r="AF25" t="str">
            <v>DNC</v>
          </cell>
          <cell r="AG25" t="str">
            <v>N/a</v>
          </cell>
          <cell r="AH25" t="str">
            <v>N/a</v>
          </cell>
          <cell r="AI25" t="str">
            <v>N/a</v>
          </cell>
          <cell r="AK25">
            <v>0</v>
          </cell>
          <cell r="AL25">
            <v>0</v>
          </cell>
          <cell r="AM25">
            <v>0</v>
          </cell>
          <cell r="AO25">
            <v>0</v>
          </cell>
          <cell r="AP25">
            <v>0</v>
          </cell>
          <cell r="AQ25">
            <v>0</v>
          </cell>
          <cell r="AR25">
            <v>0</v>
          </cell>
          <cell r="AT25" t="str">
            <v>GBP</v>
          </cell>
          <cell r="AU25">
            <v>0</v>
          </cell>
          <cell r="AV25">
            <v>0</v>
          </cell>
          <cell r="AW25">
            <v>0</v>
          </cell>
          <cell r="AY25" t="str">
            <v>No</v>
          </cell>
          <cell r="AZ25" t="str">
            <v>No</v>
          </cell>
          <cell r="BA25">
            <v>43983</v>
          </cell>
          <cell r="BC25">
            <v>0</v>
          </cell>
        </row>
        <row r="26">
          <cell r="C26" t="str">
            <v>XS0503834821</v>
          </cell>
          <cell r="D26">
            <v>45769</v>
          </cell>
          <cell r="E26" t="str">
            <v>N/A</v>
          </cell>
          <cell r="F26">
            <v>45769</v>
          </cell>
          <cell r="G26" t="str">
            <v>No</v>
          </cell>
          <cell r="H26" t="str">
            <v>CLT2LTB005</v>
          </cell>
          <cell r="I26">
            <v>45769</v>
          </cell>
          <cell r="J26" t="str">
            <v>Lloyds Bank</v>
          </cell>
          <cell r="K26" t="str">
            <v>External</v>
          </cell>
          <cell r="L26">
            <v>750000000</v>
          </cell>
          <cell r="M26">
            <v>878091532.82000005</v>
          </cell>
          <cell r="N26">
            <v>25297788.460000001</v>
          </cell>
          <cell r="O26">
            <v>852793744.36000001</v>
          </cell>
          <cell r="Q26">
            <v>852793744.36000001</v>
          </cell>
          <cell r="R26">
            <v>160190719.77846658</v>
          </cell>
          <cell r="S26">
            <v>692603024.58153343</v>
          </cell>
          <cell r="T26">
            <v>0</v>
          </cell>
          <cell r="U26">
            <v>692603024.58153343</v>
          </cell>
          <cell r="V26" t="str">
            <v>XS0503834821External</v>
          </cell>
          <cell r="W26" t="str">
            <v>DNC</v>
          </cell>
          <cell r="AA26" t="str">
            <v>FC T2</v>
          </cell>
          <cell r="AB26">
            <v>0</v>
          </cell>
          <cell r="AC26">
            <v>692603024.58153343</v>
          </cell>
          <cell r="AD26">
            <v>692603024.58153343</v>
          </cell>
          <cell r="AF26" t="str">
            <v>DNC</v>
          </cell>
          <cell r="AG26" t="str">
            <v>N/a</v>
          </cell>
          <cell r="AH26" t="str">
            <v>N/a</v>
          </cell>
          <cell r="AI26" t="str">
            <v>N/a</v>
          </cell>
          <cell r="AK26">
            <v>0</v>
          </cell>
          <cell r="AL26">
            <v>0</v>
          </cell>
          <cell r="AM26">
            <v>0</v>
          </cell>
          <cell r="AO26">
            <v>0</v>
          </cell>
          <cell r="AP26">
            <v>0</v>
          </cell>
          <cell r="AQ26">
            <v>0</v>
          </cell>
          <cell r="AR26">
            <v>0</v>
          </cell>
          <cell r="AT26" t="str">
            <v>GBP</v>
          </cell>
          <cell r="AU26">
            <v>0</v>
          </cell>
          <cell r="AV26">
            <v>692603024.58153343</v>
          </cell>
          <cell r="AW26">
            <v>0</v>
          </cell>
          <cell r="AY26" t="str">
            <v>No</v>
          </cell>
          <cell r="AZ26" t="str">
            <v>No</v>
          </cell>
          <cell r="BA26">
            <v>45769</v>
          </cell>
          <cell r="BC26">
            <v>692603024.58153343</v>
          </cell>
        </row>
        <row r="27">
          <cell r="C27" t="str">
            <v>XS0043098127</v>
          </cell>
          <cell r="D27">
            <v>45022</v>
          </cell>
          <cell r="E27" t="str">
            <v>N/A</v>
          </cell>
          <cell r="F27">
            <v>45022</v>
          </cell>
          <cell r="G27" t="str">
            <v>No</v>
          </cell>
          <cell r="H27" t="str">
            <v>CLT2LTB016</v>
          </cell>
          <cell r="I27">
            <v>45022</v>
          </cell>
          <cell r="J27" t="str">
            <v>Lloyds Bank</v>
          </cell>
          <cell r="K27" t="str">
            <v>External</v>
          </cell>
          <cell r="L27">
            <v>92465000</v>
          </cell>
          <cell r="M27">
            <v>108387382.75</v>
          </cell>
          <cell r="N27">
            <v>8776148.5199999996</v>
          </cell>
          <cell r="O27">
            <v>99611234.230000004</v>
          </cell>
          <cell r="Q27">
            <v>99611234.230000004</v>
          </cell>
          <cell r="R27">
            <v>59461251.539266154</v>
          </cell>
          <cell r="S27">
            <v>40149982.69073385</v>
          </cell>
          <cell r="T27">
            <v>0</v>
          </cell>
          <cell r="U27">
            <v>40149982.69073385</v>
          </cell>
          <cell r="V27" t="str">
            <v>XS0043098127External</v>
          </cell>
          <cell r="W27" t="str">
            <v>DNC</v>
          </cell>
          <cell r="AA27" t="str">
            <v>DNC</v>
          </cell>
          <cell r="AB27">
            <v>0</v>
          </cell>
          <cell r="AC27">
            <v>0</v>
          </cell>
          <cell r="AD27">
            <v>40149982.69073385</v>
          </cell>
          <cell r="AF27" t="str">
            <v>GF2 T2</v>
          </cell>
          <cell r="AG27" t="str">
            <v>N/a</v>
          </cell>
          <cell r="AH27" t="str">
            <v>N/a</v>
          </cell>
          <cell r="AI27" t="str">
            <v>N/a</v>
          </cell>
          <cell r="AK27">
            <v>0</v>
          </cell>
          <cell r="AL27">
            <v>0</v>
          </cell>
          <cell r="AM27">
            <v>0</v>
          </cell>
          <cell r="AO27">
            <v>0</v>
          </cell>
          <cell r="AP27">
            <v>0</v>
          </cell>
          <cell r="AQ27">
            <v>0</v>
          </cell>
          <cell r="AR27">
            <v>0</v>
          </cell>
          <cell r="AT27" t="str">
            <v>GBP</v>
          </cell>
          <cell r="AU27">
            <v>0</v>
          </cell>
          <cell r="AV27">
            <v>0</v>
          </cell>
          <cell r="AW27">
            <v>0</v>
          </cell>
          <cell r="AY27" t="str">
            <v>No</v>
          </cell>
          <cell r="AZ27" t="str">
            <v>No</v>
          </cell>
          <cell r="BA27">
            <v>45022</v>
          </cell>
          <cell r="BC27">
            <v>40149982.69073385</v>
          </cell>
        </row>
        <row r="28">
          <cell r="C28" t="str">
            <v>XS0717735822</v>
          </cell>
          <cell r="D28">
            <v>44546</v>
          </cell>
          <cell r="E28">
            <v>42720</v>
          </cell>
          <cell r="F28">
            <v>42720</v>
          </cell>
          <cell r="G28" t="str">
            <v>No</v>
          </cell>
          <cell r="H28" t="str">
            <v>CLT2LTB103</v>
          </cell>
          <cell r="I28">
            <v>44546</v>
          </cell>
          <cell r="J28" t="str">
            <v>Lloyds Bank</v>
          </cell>
          <cell r="K28" t="str">
            <v>External</v>
          </cell>
          <cell r="L28">
            <v>0</v>
          </cell>
          <cell r="M28">
            <v>0</v>
          </cell>
          <cell r="N28">
            <v>0</v>
          </cell>
          <cell r="O28">
            <v>0</v>
          </cell>
          <cell r="Q28">
            <v>0</v>
          </cell>
          <cell r="R28">
            <v>0</v>
          </cell>
          <cell r="S28">
            <v>0</v>
          </cell>
          <cell r="T28">
            <v>0</v>
          </cell>
          <cell r="U28">
            <v>0</v>
          </cell>
          <cell r="V28" t="str">
            <v>XS0717735822External</v>
          </cell>
          <cell r="W28" t="str">
            <v>DNC</v>
          </cell>
          <cell r="AA28" t="str">
            <v>DNC</v>
          </cell>
          <cell r="AB28">
            <v>0</v>
          </cell>
          <cell r="AC28">
            <v>0</v>
          </cell>
          <cell r="AD28">
            <v>0</v>
          </cell>
          <cell r="AF28" t="str">
            <v>DNC</v>
          </cell>
          <cell r="AG28" t="str">
            <v>N/a</v>
          </cell>
          <cell r="AH28" t="str">
            <v>N/a</v>
          </cell>
          <cell r="AI28" t="str">
            <v>N/a</v>
          </cell>
          <cell r="AK28">
            <v>0</v>
          </cell>
          <cell r="AL28">
            <v>0</v>
          </cell>
          <cell r="AM28">
            <v>0</v>
          </cell>
          <cell r="AO28">
            <v>0</v>
          </cell>
          <cell r="AP28">
            <v>0</v>
          </cell>
          <cell r="AQ28">
            <v>0</v>
          </cell>
          <cell r="AR28">
            <v>0</v>
          </cell>
          <cell r="AT28" t="str">
            <v>USD</v>
          </cell>
          <cell r="AU28">
            <v>0</v>
          </cell>
          <cell r="AV28">
            <v>0</v>
          </cell>
          <cell r="AW28">
            <v>0</v>
          </cell>
          <cell r="AY28" t="str">
            <v>No</v>
          </cell>
          <cell r="AZ28" t="str">
            <v>No</v>
          </cell>
          <cell r="BA28">
            <v>44546</v>
          </cell>
          <cell r="BC28">
            <v>0</v>
          </cell>
        </row>
        <row r="29">
          <cell r="C29" t="str">
            <v>AU3CB0187201</v>
          </cell>
          <cell r="D29">
            <v>44549</v>
          </cell>
          <cell r="E29">
            <v>42723</v>
          </cell>
          <cell r="F29">
            <v>42723</v>
          </cell>
          <cell r="G29" t="str">
            <v>No</v>
          </cell>
          <cell r="H29" t="str">
            <v>CLT2LTB105</v>
          </cell>
          <cell r="I29">
            <v>44549</v>
          </cell>
          <cell r="J29" t="str">
            <v>Lloyds Bank</v>
          </cell>
          <cell r="K29" t="str">
            <v>External</v>
          </cell>
          <cell r="L29">
            <v>0</v>
          </cell>
          <cell r="M29">
            <v>0</v>
          </cell>
          <cell r="N29">
            <v>0</v>
          </cell>
          <cell r="O29">
            <v>0</v>
          </cell>
          <cell r="Q29">
            <v>0</v>
          </cell>
          <cell r="R29">
            <v>0</v>
          </cell>
          <cell r="S29">
            <v>0</v>
          </cell>
          <cell r="T29">
            <v>0</v>
          </cell>
          <cell r="U29">
            <v>0</v>
          </cell>
          <cell r="V29" t="str">
            <v>AU3CB0187201External</v>
          </cell>
          <cell r="W29" t="str">
            <v>DNC</v>
          </cell>
          <cell r="AA29" t="str">
            <v>DNC</v>
          </cell>
          <cell r="AB29">
            <v>0</v>
          </cell>
          <cell r="AC29">
            <v>0</v>
          </cell>
          <cell r="AD29">
            <v>0</v>
          </cell>
          <cell r="AF29" t="str">
            <v>DNC</v>
          </cell>
          <cell r="AG29" t="str">
            <v>N/a</v>
          </cell>
          <cell r="AH29" t="str">
            <v>N/a</v>
          </cell>
          <cell r="AI29" t="str">
            <v>N/a</v>
          </cell>
          <cell r="AK29">
            <v>0</v>
          </cell>
          <cell r="AL29">
            <v>0</v>
          </cell>
          <cell r="AM29">
            <v>0</v>
          </cell>
          <cell r="AO29">
            <v>0</v>
          </cell>
          <cell r="AP29">
            <v>0</v>
          </cell>
          <cell r="AQ29">
            <v>0</v>
          </cell>
          <cell r="AR29">
            <v>0</v>
          </cell>
          <cell r="AT29" t="str">
            <v>AUD</v>
          </cell>
          <cell r="AU29">
            <v>0</v>
          </cell>
          <cell r="AV29">
            <v>0</v>
          </cell>
          <cell r="AW29">
            <v>0</v>
          </cell>
          <cell r="AY29" t="str">
            <v>No</v>
          </cell>
          <cell r="AZ29" t="str">
            <v>No</v>
          </cell>
          <cell r="BA29">
            <v>44549</v>
          </cell>
          <cell r="BC29">
            <v>0</v>
          </cell>
        </row>
        <row r="30">
          <cell r="M30">
            <v>6642274305.0699997</v>
          </cell>
          <cell r="N30">
            <v>73315823.539999992</v>
          </cell>
          <cell r="O30">
            <v>6568958481.5299997</v>
          </cell>
          <cell r="Q30">
            <v>6568958481.5299997</v>
          </cell>
          <cell r="R30">
            <v>221503401.28403616</v>
          </cell>
          <cell r="S30">
            <v>6347455080.2459641</v>
          </cell>
        </row>
        <row r="31">
          <cell r="C31" t="str">
            <v>LTSBBABYPREF</v>
          </cell>
          <cell r="D31" t="str">
            <v>Perpetual</v>
          </cell>
          <cell r="E31" t="str">
            <v>N/A</v>
          </cell>
          <cell r="F31" t="str">
            <v>Perpetual</v>
          </cell>
          <cell r="G31" t="str">
            <v>(blank)</v>
          </cell>
          <cell r="H31" t="str">
            <v>CNT1LBG060</v>
          </cell>
          <cell r="I31" t="str">
            <v>Perpetual</v>
          </cell>
          <cell r="J31" t="str">
            <v>Lloyds Bank</v>
          </cell>
          <cell r="K31" t="str">
            <v>LBG</v>
          </cell>
          <cell r="L31">
            <v>100</v>
          </cell>
          <cell r="M31">
            <v>101</v>
          </cell>
          <cell r="N31">
            <v>1</v>
          </cell>
          <cell r="O31">
            <v>100</v>
          </cell>
          <cell r="Q31">
            <v>100</v>
          </cell>
          <cell r="R31">
            <v>0</v>
          </cell>
          <cell r="S31">
            <v>100</v>
          </cell>
          <cell r="T31">
            <v>0</v>
          </cell>
          <cell r="U31">
            <v>100</v>
          </cell>
          <cell r="V31" t="str">
            <v>LTSBBABYPREFLBG</v>
          </cell>
          <cell r="W31" t="str">
            <v>DNC</v>
          </cell>
          <cell r="X31">
            <v>0</v>
          </cell>
          <cell r="Y31">
            <v>0</v>
          </cell>
          <cell r="Z31">
            <v>0</v>
          </cell>
          <cell r="AA31" t="str">
            <v>DNC</v>
          </cell>
          <cell r="AB31">
            <v>0</v>
          </cell>
          <cell r="AC31">
            <v>0</v>
          </cell>
          <cell r="AD31">
            <v>100</v>
          </cell>
          <cell r="AF31" t="str">
            <v>GF2 T2</v>
          </cell>
          <cell r="AG31" t="str">
            <v>No</v>
          </cell>
          <cell r="AH31" t="str">
            <v>Yes</v>
          </cell>
          <cell r="AI31" t="str">
            <v>No</v>
          </cell>
          <cell r="AK31">
            <v>0</v>
          </cell>
          <cell r="AL31">
            <v>0</v>
          </cell>
          <cell r="AM31">
            <v>0</v>
          </cell>
          <cell r="AO31">
            <v>0</v>
          </cell>
          <cell r="AP31">
            <v>0</v>
          </cell>
          <cell r="AQ31">
            <v>0</v>
          </cell>
          <cell r="AR31">
            <v>0</v>
          </cell>
          <cell r="AT31" t="str">
            <v>GBP</v>
          </cell>
          <cell r="AU31">
            <v>0</v>
          </cell>
          <cell r="AV31">
            <v>0</v>
          </cell>
          <cell r="AW31">
            <v>0</v>
          </cell>
          <cell r="AY31" t="str">
            <v>No</v>
          </cell>
          <cell r="AZ31" t="str">
            <v>No</v>
          </cell>
          <cell r="BA31">
            <v>0</v>
          </cell>
          <cell r="BC31">
            <v>0</v>
          </cell>
        </row>
        <row r="32">
          <cell r="M32">
            <v>101</v>
          </cell>
          <cell r="N32">
            <v>1</v>
          </cell>
          <cell r="O32">
            <v>100</v>
          </cell>
          <cell r="Q32">
            <v>100</v>
          </cell>
          <cell r="R32">
            <v>0</v>
          </cell>
          <cell r="S32">
            <v>100</v>
          </cell>
        </row>
        <row r="33">
          <cell r="C33" t="str">
            <v>XS0474660676/US539473AE82</v>
          </cell>
          <cell r="D33" t="str">
            <v>Perpetual</v>
          </cell>
          <cell r="E33">
            <v>45642</v>
          </cell>
          <cell r="F33">
            <v>45642</v>
          </cell>
          <cell r="G33" t="str">
            <v>Yes</v>
          </cell>
          <cell r="H33" t="str">
            <v>CIT1LTB019</v>
          </cell>
          <cell r="I33" t="str">
            <v>Perpetual</v>
          </cell>
          <cell r="J33" t="str">
            <v>Lloyds Bank</v>
          </cell>
          <cell r="K33" t="str">
            <v>External</v>
          </cell>
          <cell r="L33">
            <v>1862567999.9931693</v>
          </cell>
          <cell r="M33">
            <v>1427427880.3199999</v>
          </cell>
          <cell r="N33">
            <v>47267472.469999999</v>
          </cell>
          <cell r="O33">
            <v>1380160407.8499999</v>
          </cell>
          <cell r="Q33">
            <v>1380160407.8499999</v>
          </cell>
          <cell r="R33">
            <v>0</v>
          </cell>
          <cell r="S33">
            <v>1380160407.8499999</v>
          </cell>
          <cell r="T33">
            <v>0</v>
          </cell>
          <cell r="U33">
            <v>1380160407.8499999</v>
          </cell>
          <cell r="V33" t="str">
            <v>XS0474660676/US539473AE82External</v>
          </cell>
          <cell r="W33" t="str">
            <v>GF AT1</v>
          </cell>
          <cell r="X33">
            <v>1380160407.8499999</v>
          </cell>
          <cell r="Y33">
            <v>0</v>
          </cell>
          <cell r="Z33">
            <v>444876503.75410211</v>
          </cell>
          <cell r="AA33" t="str">
            <v>GF T2</v>
          </cell>
          <cell r="AB33">
            <v>935283904.09589779</v>
          </cell>
          <cell r="AC33">
            <v>0</v>
          </cell>
          <cell r="AD33">
            <v>229654600.63108492</v>
          </cell>
          <cell r="AF33" t="str">
            <v>DNC</v>
          </cell>
          <cell r="AG33" t="str">
            <v>Yes</v>
          </cell>
          <cell r="AH33" t="str">
            <v>Yes</v>
          </cell>
          <cell r="AI33" t="str">
            <v>No</v>
          </cell>
          <cell r="AK33">
            <v>0</v>
          </cell>
          <cell r="AL33">
            <v>1380160407.8499999</v>
          </cell>
          <cell r="AM33">
            <v>0</v>
          </cell>
          <cell r="AO33">
            <v>935283904.09589779</v>
          </cell>
          <cell r="AP33">
            <v>0</v>
          </cell>
          <cell r="AQ33">
            <v>0</v>
          </cell>
          <cell r="AR33">
            <v>0</v>
          </cell>
          <cell r="AT33" t="str">
            <v>USD</v>
          </cell>
          <cell r="AU33">
            <v>1903475829.6944845</v>
          </cell>
          <cell r="AV33">
            <v>0</v>
          </cell>
          <cell r="AW33">
            <v>1289915502.0119393</v>
          </cell>
          <cell r="AY33" t="str">
            <v>No</v>
          </cell>
          <cell r="AZ33" t="str">
            <v>No</v>
          </cell>
          <cell r="BA33">
            <v>45642</v>
          </cell>
          <cell r="BC33">
            <v>674531104.38518703</v>
          </cell>
        </row>
        <row r="34">
          <cell r="C34" t="str">
            <v>XS0408620721</v>
          </cell>
          <cell r="D34" t="str">
            <v>Perpetual</v>
          </cell>
          <cell r="E34">
            <v>47139</v>
          </cell>
          <cell r="F34">
            <v>47139</v>
          </cell>
          <cell r="G34" t="str">
            <v>Yes</v>
          </cell>
          <cell r="H34" t="str">
            <v>CIT1LTB050</v>
          </cell>
          <cell r="I34" t="str">
            <v>Perpetual</v>
          </cell>
          <cell r="J34" t="str">
            <v>Lloyds Bank</v>
          </cell>
          <cell r="K34" t="str">
            <v>External</v>
          </cell>
          <cell r="L34">
            <v>134417000</v>
          </cell>
          <cell r="M34">
            <v>157527995.59999999</v>
          </cell>
          <cell r="N34">
            <v>23110995.600000001</v>
          </cell>
          <cell r="O34">
            <v>134417000</v>
          </cell>
          <cell r="Q34">
            <v>134417000</v>
          </cell>
          <cell r="R34">
            <v>0</v>
          </cell>
          <cell r="S34">
            <v>134417000</v>
          </cell>
          <cell r="T34">
            <v>0</v>
          </cell>
          <cell r="U34">
            <v>134417000</v>
          </cell>
          <cell r="V34" t="str">
            <v>XS0408620721External</v>
          </cell>
          <cell r="W34" t="str">
            <v>GF AT1</v>
          </cell>
          <cell r="X34">
            <v>134417000</v>
          </cell>
          <cell r="Y34">
            <v>0</v>
          </cell>
          <cell r="Z34">
            <v>43327547.048150271</v>
          </cell>
          <cell r="AA34" t="str">
            <v>GF T2</v>
          </cell>
          <cell r="AB34">
            <v>91089452.951849729</v>
          </cell>
          <cell r="AC34">
            <v>0</v>
          </cell>
          <cell r="AD34">
            <v>22366590.345188003</v>
          </cell>
          <cell r="AF34" t="str">
            <v>DNC</v>
          </cell>
          <cell r="AG34" t="str">
            <v>Yes</v>
          </cell>
          <cell r="AH34" t="str">
            <v>Yes</v>
          </cell>
          <cell r="AI34" t="str">
            <v>No</v>
          </cell>
          <cell r="AK34">
            <v>0</v>
          </cell>
          <cell r="AL34">
            <v>134417000</v>
          </cell>
          <cell r="AM34">
            <v>0</v>
          </cell>
          <cell r="AO34">
            <v>91089452.951849729</v>
          </cell>
          <cell r="AP34">
            <v>0</v>
          </cell>
          <cell r="AQ34">
            <v>0</v>
          </cell>
          <cell r="AR34">
            <v>0</v>
          </cell>
          <cell r="AT34" t="str">
            <v>GBP</v>
          </cell>
          <cell r="AU34">
            <v>134417000</v>
          </cell>
          <cell r="AV34">
            <v>0</v>
          </cell>
          <cell r="AW34">
            <v>91089452.951849729</v>
          </cell>
          <cell r="AY34" t="str">
            <v>No</v>
          </cell>
          <cell r="AZ34" t="str">
            <v>No</v>
          </cell>
          <cell r="BA34">
            <v>47139</v>
          </cell>
          <cell r="BC34">
            <v>65694137.393338278</v>
          </cell>
        </row>
        <row r="35">
          <cell r="C35" t="str">
            <v>XS0408623311</v>
          </cell>
          <cell r="D35" t="str">
            <v>Perpetual</v>
          </cell>
          <cell r="E35">
            <v>43487</v>
          </cell>
          <cell r="F35">
            <v>43487</v>
          </cell>
          <cell r="G35" t="str">
            <v>Yes</v>
          </cell>
          <cell r="H35" t="str">
            <v>CIT1LTB030</v>
          </cell>
          <cell r="I35" t="str">
            <v>Perpetual</v>
          </cell>
          <cell r="J35" t="str">
            <v>Lloyds Bank</v>
          </cell>
          <cell r="K35" t="str">
            <v>External</v>
          </cell>
          <cell r="L35">
            <v>0</v>
          </cell>
          <cell r="M35">
            <v>0</v>
          </cell>
          <cell r="N35">
            <v>0</v>
          </cell>
          <cell r="O35">
            <v>0</v>
          </cell>
          <cell r="Q35">
            <v>0</v>
          </cell>
          <cell r="R35">
            <v>0</v>
          </cell>
          <cell r="S35">
            <v>0</v>
          </cell>
          <cell r="T35">
            <v>0</v>
          </cell>
          <cell r="U35">
            <v>0</v>
          </cell>
          <cell r="V35" t="str">
            <v>XS0408623311External</v>
          </cell>
          <cell r="W35" t="str">
            <v>DNC</v>
          </cell>
          <cell r="X35">
            <v>0</v>
          </cell>
          <cell r="Y35">
            <v>0</v>
          </cell>
          <cell r="Z35">
            <v>0</v>
          </cell>
          <cell r="AA35" t="str">
            <v>DNC</v>
          </cell>
          <cell r="AB35">
            <v>0</v>
          </cell>
          <cell r="AC35">
            <v>0</v>
          </cell>
          <cell r="AD35">
            <v>0</v>
          </cell>
          <cell r="AF35" t="str">
            <v>DNC</v>
          </cell>
          <cell r="AG35" t="str">
            <v>Yes</v>
          </cell>
          <cell r="AH35" t="str">
            <v>Yes</v>
          </cell>
          <cell r="AI35" t="str">
            <v>No</v>
          </cell>
          <cell r="AK35">
            <v>0</v>
          </cell>
          <cell r="AL35">
            <v>0</v>
          </cell>
          <cell r="AM35">
            <v>0</v>
          </cell>
          <cell r="AO35">
            <v>0</v>
          </cell>
          <cell r="AP35">
            <v>0</v>
          </cell>
          <cell r="AQ35">
            <v>0</v>
          </cell>
          <cell r="AR35">
            <v>0</v>
          </cell>
          <cell r="AT35" t="str">
            <v>EUR</v>
          </cell>
          <cell r="AU35">
            <v>0</v>
          </cell>
          <cell r="AV35">
            <v>0</v>
          </cell>
          <cell r="AW35">
            <v>0</v>
          </cell>
          <cell r="AY35" t="str">
            <v>No</v>
          </cell>
          <cell r="AZ35" t="str">
            <v>No</v>
          </cell>
          <cell r="BA35">
            <v>43487</v>
          </cell>
          <cell r="BC35">
            <v>0</v>
          </cell>
        </row>
        <row r="36">
          <cell r="C36" t="str">
            <v>XS0408620135</v>
          </cell>
          <cell r="D36" t="str">
            <v>Perpetual</v>
          </cell>
          <cell r="E36">
            <v>43487</v>
          </cell>
          <cell r="F36">
            <v>43487</v>
          </cell>
          <cell r="G36" t="str">
            <v>Yes</v>
          </cell>
          <cell r="H36" t="str">
            <v>CIT1LTB047</v>
          </cell>
          <cell r="I36" t="str">
            <v>Perpetual</v>
          </cell>
          <cell r="J36" t="str">
            <v>Lloyds Bank</v>
          </cell>
          <cell r="K36" t="str">
            <v>External</v>
          </cell>
          <cell r="L36">
            <v>0</v>
          </cell>
          <cell r="M36">
            <v>0</v>
          </cell>
          <cell r="N36">
            <v>0</v>
          </cell>
          <cell r="O36">
            <v>0</v>
          </cell>
          <cell r="Q36">
            <v>0</v>
          </cell>
          <cell r="R36">
            <v>0</v>
          </cell>
          <cell r="S36">
            <v>0</v>
          </cell>
          <cell r="T36">
            <v>0</v>
          </cell>
          <cell r="U36">
            <v>0</v>
          </cell>
          <cell r="V36" t="str">
            <v>XS0408620135External</v>
          </cell>
          <cell r="W36" t="str">
            <v>DNC</v>
          </cell>
          <cell r="X36">
            <v>0</v>
          </cell>
          <cell r="Y36">
            <v>0</v>
          </cell>
          <cell r="Z36">
            <v>0</v>
          </cell>
          <cell r="AA36" t="str">
            <v>DNC</v>
          </cell>
          <cell r="AB36">
            <v>0</v>
          </cell>
          <cell r="AC36">
            <v>0</v>
          </cell>
          <cell r="AD36">
            <v>0</v>
          </cell>
          <cell r="AF36" t="str">
            <v>DNC</v>
          </cell>
          <cell r="AG36" t="str">
            <v>Yes</v>
          </cell>
          <cell r="AH36" t="str">
            <v>Yes</v>
          </cell>
          <cell r="AI36" t="str">
            <v>No</v>
          </cell>
          <cell r="AK36">
            <v>0</v>
          </cell>
          <cell r="AL36">
            <v>0</v>
          </cell>
          <cell r="AM36">
            <v>0</v>
          </cell>
          <cell r="AO36">
            <v>0</v>
          </cell>
          <cell r="AP36">
            <v>0</v>
          </cell>
          <cell r="AQ36">
            <v>0</v>
          </cell>
          <cell r="AR36">
            <v>0</v>
          </cell>
          <cell r="AT36" t="str">
            <v>GBP</v>
          </cell>
          <cell r="AU36">
            <v>0</v>
          </cell>
          <cell r="AV36">
            <v>0</v>
          </cell>
          <cell r="AW36">
            <v>0</v>
          </cell>
          <cell r="AY36" t="str">
            <v>No</v>
          </cell>
          <cell r="AZ36" t="str">
            <v>No</v>
          </cell>
          <cell r="BA36">
            <v>43487</v>
          </cell>
          <cell r="BC36">
            <v>0</v>
          </cell>
        </row>
        <row r="37">
          <cell r="C37" t="str">
            <v>XS0218638236</v>
          </cell>
          <cell r="D37" t="str">
            <v>Perpetual</v>
          </cell>
          <cell r="E37">
            <v>42867</v>
          </cell>
          <cell r="F37">
            <v>42867</v>
          </cell>
          <cell r="G37" t="str">
            <v>Yes</v>
          </cell>
          <cell r="H37" t="str">
            <v>CIT1LTB029 &amp; CL2ELC2029</v>
          </cell>
          <cell r="I37" t="str">
            <v>Perpetual</v>
          </cell>
          <cell r="J37" t="str">
            <v>Lloyds Bank</v>
          </cell>
          <cell r="K37" t="str">
            <v>External</v>
          </cell>
          <cell r="L37">
            <v>0</v>
          </cell>
          <cell r="M37">
            <v>0</v>
          </cell>
          <cell r="N37">
            <v>0</v>
          </cell>
          <cell r="O37">
            <v>0</v>
          </cell>
          <cell r="Q37">
            <v>0</v>
          </cell>
          <cell r="R37">
            <v>0</v>
          </cell>
          <cell r="S37">
            <v>0</v>
          </cell>
          <cell r="T37">
            <v>0</v>
          </cell>
          <cell r="U37">
            <v>0</v>
          </cell>
          <cell r="V37" t="str">
            <v>XS0218638236External</v>
          </cell>
          <cell r="W37" t="str">
            <v>DNC</v>
          </cell>
          <cell r="X37">
            <v>0</v>
          </cell>
          <cell r="Y37">
            <v>0</v>
          </cell>
          <cell r="Z37">
            <v>0</v>
          </cell>
          <cell r="AA37" t="str">
            <v>DNC</v>
          </cell>
          <cell r="AB37">
            <v>0</v>
          </cell>
          <cell r="AC37">
            <v>0</v>
          </cell>
          <cell r="AD37">
            <v>0</v>
          </cell>
          <cell r="AF37" t="str">
            <v>DNC</v>
          </cell>
          <cell r="AG37" t="str">
            <v>Yes</v>
          </cell>
          <cell r="AH37" t="str">
            <v>Yes</v>
          </cell>
          <cell r="AI37" t="str">
            <v>No</v>
          </cell>
          <cell r="AK37">
            <v>0</v>
          </cell>
          <cell r="AL37">
            <v>0</v>
          </cell>
          <cell r="AM37">
            <v>0</v>
          </cell>
          <cell r="AO37">
            <v>0</v>
          </cell>
          <cell r="AP37">
            <v>0</v>
          </cell>
          <cell r="AQ37">
            <v>0</v>
          </cell>
          <cell r="AR37">
            <v>0</v>
          </cell>
          <cell r="AT37" t="str">
            <v>EUR</v>
          </cell>
          <cell r="AU37">
            <v>0</v>
          </cell>
          <cell r="AV37">
            <v>0</v>
          </cell>
          <cell r="AW37">
            <v>0</v>
          </cell>
          <cell r="AY37" t="str">
            <v>No</v>
          </cell>
          <cell r="AZ37" t="str">
            <v>No</v>
          </cell>
          <cell r="BA37">
            <v>42867</v>
          </cell>
          <cell r="BC37">
            <v>0</v>
          </cell>
        </row>
        <row r="38">
          <cell r="M38">
            <v>1584955875.9199998</v>
          </cell>
          <cell r="N38">
            <v>70378468.069999993</v>
          </cell>
          <cell r="O38">
            <v>1514577407.8499999</v>
          </cell>
          <cell r="Q38">
            <v>1514577407.8499999</v>
          </cell>
          <cell r="R38">
            <v>0</v>
          </cell>
          <cell r="S38">
            <v>1514577407.8499999</v>
          </cell>
        </row>
        <row r="39">
          <cell r="C39" t="str">
            <v>XS0169667119</v>
          </cell>
          <cell r="D39" t="str">
            <v>Perpetual</v>
          </cell>
          <cell r="E39">
            <v>42713</v>
          </cell>
          <cell r="F39">
            <v>42713</v>
          </cell>
          <cell r="G39" t="str">
            <v>Yes</v>
          </cell>
          <cell r="H39" t="str">
            <v>CUT2LTB052</v>
          </cell>
          <cell r="I39" t="str">
            <v>Perpetual</v>
          </cell>
          <cell r="J39" t="str">
            <v>Lloyds Bank</v>
          </cell>
          <cell r="K39" t="str">
            <v>External</v>
          </cell>
          <cell r="L39">
            <v>0</v>
          </cell>
          <cell r="M39">
            <v>0</v>
          </cell>
          <cell r="N39">
            <v>0</v>
          </cell>
          <cell r="O39">
            <v>0</v>
          </cell>
          <cell r="Q39">
            <v>0</v>
          </cell>
          <cell r="R39">
            <v>0</v>
          </cell>
          <cell r="S39">
            <v>0</v>
          </cell>
          <cell r="T39">
            <v>0</v>
          </cell>
          <cell r="U39">
            <v>0</v>
          </cell>
          <cell r="V39" t="str">
            <v>XS0169667119External</v>
          </cell>
          <cell r="W39" t="str">
            <v>DNC</v>
          </cell>
          <cell r="X39">
            <v>0</v>
          </cell>
          <cell r="Y39">
            <v>0</v>
          </cell>
          <cell r="Z39">
            <v>0</v>
          </cell>
          <cell r="AA39" t="str">
            <v>DNC</v>
          </cell>
          <cell r="AB39">
            <v>0</v>
          </cell>
          <cell r="AC39">
            <v>0</v>
          </cell>
          <cell r="AD39">
            <v>0</v>
          </cell>
          <cell r="AF39" t="str">
            <v>DNC</v>
          </cell>
          <cell r="AG39" t="str">
            <v>Yes</v>
          </cell>
          <cell r="AH39" t="str">
            <v>Yes</v>
          </cell>
          <cell r="AI39" t="str">
            <v>No</v>
          </cell>
          <cell r="AK39">
            <v>0</v>
          </cell>
          <cell r="AL39">
            <v>0</v>
          </cell>
          <cell r="AM39">
            <v>0</v>
          </cell>
          <cell r="AO39">
            <v>0</v>
          </cell>
          <cell r="AP39">
            <v>0</v>
          </cell>
          <cell r="AQ39">
            <v>0</v>
          </cell>
          <cell r="AR39">
            <v>0</v>
          </cell>
          <cell r="AT39" t="str">
            <v>GBP</v>
          </cell>
          <cell r="AU39">
            <v>0</v>
          </cell>
          <cell r="AV39">
            <v>0</v>
          </cell>
          <cell r="AW39">
            <v>0</v>
          </cell>
          <cell r="AY39" t="str">
            <v>No</v>
          </cell>
          <cell r="AZ39" t="str">
            <v>No</v>
          </cell>
          <cell r="BA39">
            <v>42713</v>
          </cell>
          <cell r="BC39">
            <v>0</v>
          </cell>
        </row>
        <row r="40">
          <cell r="C40" t="str">
            <v>GB0005224307</v>
          </cell>
          <cell r="D40" t="str">
            <v>Perpetual</v>
          </cell>
          <cell r="E40" t="str">
            <v>N/A</v>
          </cell>
          <cell r="F40" t="str">
            <v>Perpetual</v>
          </cell>
          <cell r="G40" t="str">
            <v>No</v>
          </cell>
          <cell r="H40" t="str">
            <v>CUT2LTB008</v>
          </cell>
          <cell r="I40" t="str">
            <v>Perpetual</v>
          </cell>
          <cell r="J40" t="str">
            <v>Lloyds Bank</v>
          </cell>
          <cell r="K40" t="str">
            <v>External</v>
          </cell>
          <cell r="L40">
            <v>129189999.9936455</v>
          </cell>
          <cell r="M40">
            <v>93793274.510000005</v>
          </cell>
          <cell r="N40">
            <v>120993.36</v>
          </cell>
          <cell r="O40">
            <v>93672281.150000006</v>
          </cell>
          <cell r="Q40">
            <v>93672281.150000006</v>
          </cell>
          <cell r="R40">
            <v>0</v>
          </cell>
          <cell r="S40">
            <v>93672281.150000006</v>
          </cell>
          <cell r="T40">
            <v>0</v>
          </cell>
          <cell r="U40">
            <v>93672281.150000006</v>
          </cell>
          <cell r="V40" t="str">
            <v>GB0005224307External</v>
          </cell>
          <cell r="W40" t="str">
            <v>DNC</v>
          </cell>
          <cell r="X40">
            <v>0</v>
          </cell>
          <cell r="Y40">
            <v>0</v>
          </cell>
          <cell r="Z40">
            <v>0</v>
          </cell>
          <cell r="AA40" t="str">
            <v>GF T2</v>
          </cell>
          <cell r="AB40">
            <v>93672281.150000006</v>
          </cell>
          <cell r="AC40">
            <v>0</v>
          </cell>
          <cell r="AD40">
            <v>23000791.763332035</v>
          </cell>
          <cell r="AF40" t="str">
            <v>DNC</v>
          </cell>
          <cell r="AG40" t="str">
            <v>Yes</v>
          </cell>
          <cell r="AH40" t="str">
            <v>Yes</v>
          </cell>
          <cell r="AI40" t="str">
            <v>No</v>
          </cell>
          <cell r="AK40">
            <v>0</v>
          </cell>
          <cell r="AL40">
            <v>0</v>
          </cell>
          <cell r="AM40">
            <v>0</v>
          </cell>
          <cell r="AO40">
            <v>0</v>
          </cell>
          <cell r="AP40">
            <v>0</v>
          </cell>
          <cell r="AQ40">
            <v>93672281.150000006</v>
          </cell>
          <cell r="AR40">
            <v>0</v>
          </cell>
          <cell r="AT40" t="str">
            <v>USD</v>
          </cell>
          <cell r="AU40">
            <v>0</v>
          </cell>
          <cell r="AV40">
            <v>0</v>
          </cell>
          <cell r="AW40">
            <v>129189999.9936455</v>
          </cell>
          <cell r="AY40" t="str">
            <v>No</v>
          </cell>
          <cell r="AZ40" t="str">
            <v>No</v>
          </cell>
          <cell r="BA40">
            <v>401768</v>
          </cell>
          <cell r="BC40">
            <v>23000791.763332035</v>
          </cell>
        </row>
        <row r="41">
          <cell r="C41" t="str">
            <v>GB0005232391</v>
          </cell>
          <cell r="D41" t="str">
            <v>Perpetual</v>
          </cell>
          <cell r="E41" t="str">
            <v>N/A</v>
          </cell>
          <cell r="F41" t="str">
            <v>Perpetual</v>
          </cell>
          <cell r="G41" t="str">
            <v>No</v>
          </cell>
          <cell r="H41" t="str">
            <v>CUT2LTB009</v>
          </cell>
          <cell r="I41" t="str">
            <v>Perpetual</v>
          </cell>
          <cell r="J41" t="str">
            <v>Lloyds Bank</v>
          </cell>
          <cell r="K41" t="str">
            <v>External</v>
          </cell>
          <cell r="L41">
            <v>165839999.99390849</v>
          </cell>
          <cell r="M41">
            <v>120280248.03999999</v>
          </cell>
          <cell r="N41">
            <v>34012.99</v>
          </cell>
          <cell r="O41">
            <v>120246235.05</v>
          </cell>
          <cell r="Q41">
            <v>120246235.05</v>
          </cell>
          <cell r="R41">
            <v>0</v>
          </cell>
          <cell r="S41">
            <v>120246235.05</v>
          </cell>
          <cell r="T41">
            <v>0</v>
          </cell>
          <cell r="U41">
            <v>120246235.05</v>
          </cell>
          <cell r="V41" t="str">
            <v>GB0005232391External</v>
          </cell>
          <cell r="W41" t="str">
            <v>DNC</v>
          </cell>
          <cell r="X41">
            <v>0</v>
          </cell>
          <cell r="Y41">
            <v>0</v>
          </cell>
          <cell r="Z41">
            <v>0</v>
          </cell>
          <cell r="AA41" t="str">
            <v>GF T2</v>
          </cell>
          <cell r="AB41">
            <v>120246235.05</v>
          </cell>
          <cell r="AC41">
            <v>0</v>
          </cell>
          <cell r="AD41">
            <v>29525902.206660714</v>
          </cell>
          <cell r="AF41" t="str">
            <v>DNC</v>
          </cell>
          <cell r="AG41" t="str">
            <v>Yes</v>
          </cell>
          <cell r="AH41" t="str">
            <v>Yes</v>
          </cell>
          <cell r="AI41" t="str">
            <v>No</v>
          </cell>
          <cell r="AK41">
            <v>0</v>
          </cell>
          <cell r="AL41">
            <v>0</v>
          </cell>
          <cell r="AM41">
            <v>0</v>
          </cell>
          <cell r="AO41">
            <v>0</v>
          </cell>
          <cell r="AP41">
            <v>0</v>
          </cell>
          <cell r="AQ41">
            <v>120246235.05</v>
          </cell>
          <cell r="AR41">
            <v>0</v>
          </cell>
          <cell r="AT41" t="str">
            <v>USD</v>
          </cell>
          <cell r="AU41">
            <v>0</v>
          </cell>
          <cell r="AV41">
            <v>0</v>
          </cell>
          <cell r="AW41">
            <v>165839999.99390849</v>
          </cell>
          <cell r="AY41" t="str">
            <v>No</v>
          </cell>
          <cell r="AZ41" t="str">
            <v>No</v>
          </cell>
          <cell r="BA41">
            <v>401768</v>
          </cell>
          <cell r="BC41">
            <v>29525902.206660714</v>
          </cell>
        </row>
        <row r="42">
          <cell r="C42" t="str">
            <v>GB0005205751</v>
          </cell>
          <cell r="D42" t="str">
            <v>Perpetual</v>
          </cell>
          <cell r="E42" t="str">
            <v>N/A</v>
          </cell>
          <cell r="F42" t="str">
            <v>Perpetual</v>
          </cell>
          <cell r="G42" t="str">
            <v>No</v>
          </cell>
          <cell r="H42" t="str">
            <v>CUT2LTB010</v>
          </cell>
          <cell r="I42" t="str">
            <v>Perpetual</v>
          </cell>
          <cell r="J42" t="str">
            <v>Lloyds Bank</v>
          </cell>
          <cell r="K42" t="str">
            <v>External</v>
          </cell>
          <cell r="L42">
            <v>129599999.996038</v>
          </cell>
          <cell r="M42">
            <v>94002842.290000007</v>
          </cell>
          <cell r="N42">
            <v>33280.89</v>
          </cell>
          <cell r="O42">
            <v>93969561.400000006</v>
          </cell>
          <cell r="Q42">
            <v>93969561.400000006</v>
          </cell>
          <cell r="R42">
            <v>0</v>
          </cell>
          <cell r="S42">
            <v>93969561.400000006</v>
          </cell>
          <cell r="T42">
            <v>0</v>
          </cell>
          <cell r="U42">
            <v>93969561.400000006</v>
          </cell>
          <cell r="V42" t="str">
            <v>GB0005205751External</v>
          </cell>
          <cell r="W42" t="str">
            <v>DNC</v>
          </cell>
          <cell r="X42">
            <v>0</v>
          </cell>
          <cell r="Y42">
            <v>0</v>
          </cell>
          <cell r="Z42">
            <v>0</v>
          </cell>
          <cell r="AA42" t="str">
            <v>GF T2</v>
          </cell>
          <cell r="AB42">
            <v>93969561.400000006</v>
          </cell>
          <cell r="AC42">
            <v>0</v>
          </cell>
          <cell r="AD42">
            <v>23073787.542250369</v>
          </cell>
          <cell r="AF42" t="str">
            <v>DNC</v>
          </cell>
          <cell r="AG42" t="str">
            <v>Yes</v>
          </cell>
          <cell r="AH42" t="str">
            <v>Yes</v>
          </cell>
          <cell r="AI42" t="str">
            <v>No</v>
          </cell>
          <cell r="AK42">
            <v>0</v>
          </cell>
          <cell r="AL42">
            <v>0</v>
          </cell>
          <cell r="AM42">
            <v>0</v>
          </cell>
          <cell r="AO42">
            <v>0</v>
          </cell>
          <cell r="AP42">
            <v>0</v>
          </cell>
          <cell r="AQ42">
            <v>93969561.400000006</v>
          </cell>
          <cell r="AR42">
            <v>0</v>
          </cell>
          <cell r="AT42" t="str">
            <v>USD</v>
          </cell>
          <cell r="AU42">
            <v>0</v>
          </cell>
          <cell r="AV42">
            <v>0</v>
          </cell>
          <cell r="AW42">
            <v>129599999.996038</v>
          </cell>
          <cell r="AY42" t="str">
            <v>No</v>
          </cell>
          <cell r="AZ42" t="str">
            <v>No</v>
          </cell>
          <cell r="BA42">
            <v>401768</v>
          </cell>
          <cell r="BC42">
            <v>23073787.542250369</v>
          </cell>
        </row>
        <row r="43">
          <cell r="C43" t="str">
            <v>XS0079927850</v>
          </cell>
          <cell r="D43" t="str">
            <v>Perpetual</v>
          </cell>
          <cell r="E43">
            <v>45198</v>
          </cell>
          <cell r="F43">
            <v>45198</v>
          </cell>
          <cell r="G43" t="str">
            <v>Yes</v>
          </cell>
          <cell r="H43" t="str">
            <v>CUT2LTB051</v>
          </cell>
          <cell r="I43" t="str">
            <v>Perpetual</v>
          </cell>
          <cell r="J43" t="str">
            <v>Lloyds Bank</v>
          </cell>
          <cell r="K43" t="str">
            <v>External</v>
          </cell>
          <cell r="L43">
            <v>129000</v>
          </cell>
          <cell r="M43">
            <v>134217.32999999999</v>
          </cell>
          <cell r="N43">
            <v>5217.33</v>
          </cell>
          <cell r="O43">
            <v>128999.99999999999</v>
          </cell>
          <cell r="Q43">
            <v>128999.99999999999</v>
          </cell>
          <cell r="R43">
            <v>0</v>
          </cell>
          <cell r="S43">
            <v>128999.99999999999</v>
          </cell>
          <cell r="T43">
            <v>0</v>
          </cell>
          <cell r="U43">
            <v>128999.99999999999</v>
          </cell>
          <cell r="V43" t="str">
            <v>XS0079927850External</v>
          </cell>
          <cell r="W43" t="str">
            <v>DNC</v>
          </cell>
          <cell r="X43">
            <v>0</v>
          </cell>
          <cell r="Y43">
            <v>0</v>
          </cell>
          <cell r="Z43">
            <v>0</v>
          </cell>
          <cell r="AA43" t="str">
            <v>DNC</v>
          </cell>
          <cell r="AB43">
            <v>0</v>
          </cell>
          <cell r="AC43">
            <v>0</v>
          </cell>
          <cell r="AD43">
            <v>0</v>
          </cell>
          <cell r="AF43" t="str">
            <v>DNC</v>
          </cell>
          <cell r="AG43" t="str">
            <v>Yes</v>
          </cell>
          <cell r="AH43" t="str">
            <v>Yes</v>
          </cell>
          <cell r="AI43" t="str">
            <v>No</v>
          </cell>
          <cell r="AK43">
            <v>0</v>
          </cell>
          <cell r="AL43">
            <v>0</v>
          </cell>
          <cell r="AM43">
            <v>0</v>
          </cell>
          <cell r="AO43">
            <v>0</v>
          </cell>
          <cell r="AP43">
            <v>0</v>
          </cell>
          <cell r="AQ43">
            <v>0</v>
          </cell>
          <cell r="AR43">
            <v>0</v>
          </cell>
          <cell r="AT43" t="str">
            <v>GBP</v>
          </cell>
          <cell r="AU43">
            <v>0</v>
          </cell>
          <cell r="AV43">
            <v>0</v>
          </cell>
          <cell r="AW43">
            <v>0</v>
          </cell>
          <cell r="AY43" t="str">
            <v>No</v>
          </cell>
          <cell r="AZ43" t="str">
            <v>No</v>
          </cell>
          <cell r="BA43">
            <v>45198</v>
          </cell>
          <cell r="BC43">
            <v>0</v>
          </cell>
        </row>
        <row r="44">
          <cell r="C44" t="str">
            <v>GB0001905362</v>
          </cell>
          <cell r="D44" t="str">
            <v>Perpetual</v>
          </cell>
          <cell r="E44" t="str">
            <v>N/A</v>
          </cell>
          <cell r="F44" t="str">
            <v>Perpetual</v>
          </cell>
          <cell r="G44" t="str">
            <v>No</v>
          </cell>
          <cell r="H44" t="str">
            <v>CUT2LTB020</v>
          </cell>
          <cell r="I44" t="str">
            <v>Perpetual</v>
          </cell>
          <cell r="J44" t="str">
            <v>Lloyds Bank</v>
          </cell>
          <cell r="K44" t="str">
            <v>External</v>
          </cell>
          <cell r="L44">
            <v>100000000</v>
          </cell>
          <cell r="M44">
            <v>105003432.06999999</v>
          </cell>
          <cell r="N44">
            <v>5003434.07</v>
          </cell>
          <cell r="O44">
            <v>99999998</v>
          </cell>
          <cell r="Q44">
            <v>99999998</v>
          </cell>
          <cell r="R44">
            <v>0</v>
          </cell>
          <cell r="S44">
            <v>99999998</v>
          </cell>
          <cell r="T44">
            <v>0</v>
          </cell>
          <cell r="U44">
            <v>99999998</v>
          </cell>
          <cell r="V44" t="str">
            <v>GB0001905362External</v>
          </cell>
          <cell r="W44" t="str">
            <v>DNC</v>
          </cell>
          <cell r="X44">
            <v>0</v>
          </cell>
          <cell r="Y44">
            <v>0</v>
          </cell>
          <cell r="Z44">
            <v>0</v>
          </cell>
          <cell r="AA44" t="str">
            <v>FC T2</v>
          </cell>
          <cell r="AB44">
            <v>0</v>
          </cell>
          <cell r="AC44">
            <v>99999998</v>
          </cell>
          <cell r="AD44">
            <v>99999998</v>
          </cell>
          <cell r="AF44" t="str">
            <v>DNC</v>
          </cell>
          <cell r="AG44" t="str">
            <v>Yes</v>
          </cell>
          <cell r="AH44" t="str">
            <v>Yes</v>
          </cell>
          <cell r="AI44" t="str">
            <v>No</v>
          </cell>
          <cell r="AK44">
            <v>0</v>
          </cell>
          <cell r="AL44">
            <v>0</v>
          </cell>
          <cell r="AM44">
            <v>0</v>
          </cell>
          <cell r="AO44">
            <v>0</v>
          </cell>
          <cell r="AP44">
            <v>0</v>
          </cell>
          <cell r="AQ44">
            <v>0</v>
          </cell>
          <cell r="AR44">
            <v>0</v>
          </cell>
          <cell r="AT44" t="str">
            <v>GBP</v>
          </cell>
          <cell r="AU44">
            <v>0</v>
          </cell>
          <cell r="AV44">
            <v>99999998</v>
          </cell>
          <cell r="AW44">
            <v>0</v>
          </cell>
          <cell r="AY44" t="str">
            <v>No</v>
          </cell>
          <cell r="AZ44" t="str">
            <v>No</v>
          </cell>
          <cell r="BA44">
            <v>401768</v>
          </cell>
          <cell r="BC44">
            <v>99999998</v>
          </cell>
        </row>
        <row r="45">
          <cell r="C45" t="str">
            <v>XS0099507534</v>
          </cell>
          <cell r="D45" t="str">
            <v>Perpetual</v>
          </cell>
          <cell r="E45">
            <v>43661</v>
          </cell>
          <cell r="F45">
            <v>43661</v>
          </cell>
          <cell r="G45" t="str">
            <v>Yes</v>
          </cell>
          <cell r="H45" t="str">
            <v>CL2ELC2026 &amp; CUT2LTB026</v>
          </cell>
          <cell r="I45" t="str">
            <v>Perpetual</v>
          </cell>
          <cell r="J45" t="str">
            <v>Lloyds Bank</v>
          </cell>
          <cell r="K45" t="str">
            <v>External</v>
          </cell>
          <cell r="L45">
            <v>0</v>
          </cell>
          <cell r="M45">
            <v>0</v>
          </cell>
          <cell r="N45">
            <v>0</v>
          </cell>
          <cell r="O45">
            <v>0</v>
          </cell>
          <cell r="Q45">
            <v>0</v>
          </cell>
          <cell r="R45">
            <v>0</v>
          </cell>
          <cell r="S45">
            <v>0</v>
          </cell>
          <cell r="T45">
            <v>0</v>
          </cell>
          <cell r="U45">
            <v>0</v>
          </cell>
          <cell r="V45" t="str">
            <v>XS0099507534External</v>
          </cell>
          <cell r="W45" t="str">
            <v>DNC</v>
          </cell>
          <cell r="X45">
            <v>0</v>
          </cell>
          <cell r="Y45">
            <v>0</v>
          </cell>
          <cell r="Z45">
            <v>0</v>
          </cell>
          <cell r="AA45" t="str">
            <v>DNC</v>
          </cell>
          <cell r="AB45">
            <v>0</v>
          </cell>
          <cell r="AC45">
            <v>0</v>
          </cell>
          <cell r="AD45">
            <v>0</v>
          </cell>
          <cell r="AF45" t="str">
            <v>DNC</v>
          </cell>
          <cell r="AG45" t="str">
            <v>Yes</v>
          </cell>
          <cell r="AH45" t="str">
            <v>Yes</v>
          </cell>
          <cell r="AI45" t="str">
            <v>No</v>
          </cell>
          <cell r="AK45">
            <v>0</v>
          </cell>
          <cell r="AL45">
            <v>0</v>
          </cell>
          <cell r="AM45">
            <v>0</v>
          </cell>
          <cell r="AO45">
            <v>0</v>
          </cell>
          <cell r="AP45">
            <v>0</v>
          </cell>
          <cell r="AQ45">
            <v>0</v>
          </cell>
          <cell r="AR45">
            <v>0</v>
          </cell>
          <cell r="AT45" t="str">
            <v>GBP</v>
          </cell>
          <cell r="AU45">
            <v>0</v>
          </cell>
          <cell r="AV45">
            <v>0</v>
          </cell>
          <cell r="AW45">
            <v>0</v>
          </cell>
          <cell r="AY45" t="str">
            <v>No</v>
          </cell>
          <cell r="AZ45" t="str">
            <v>No</v>
          </cell>
          <cell r="BA45">
            <v>43661</v>
          </cell>
          <cell r="BC45">
            <v>0</v>
          </cell>
        </row>
        <row r="46">
          <cell r="M46">
            <v>413214014.24000001</v>
          </cell>
          <cell r="N46">
            <v>5196938.6400000006</v>
          </cell>
          <cell r="O46">
            <v>408017075.60000002</v>
          </cell>
          <cell r="Q46">
            <v>408017075.60000002</v>
          </cell>
          <cell r="R46">
            <v>0</v>
          </cell>
          <cell r="S46">
            <v>408017075.60000002</v>
          </cell>
        </row>
        <row r="47">
          <cell r="C47" t="str">
            <v>LBAT1031021</v>
          </cell>
          <cell r="D47" t="str">
            <v>Perpetual</v>
          </cell>
          <cell r="E47">
            <v>44378</v>
          </cell>
          <cell r="F47">
            <v>44378</v>
          </cell>
          <cell r="G47" t="str">
            <v>No</v>
          </cell>
          <cell r="H47" t="str">
            <v>CNT1LBG045</v>
          </cell>
          <cell r="I47" t="str">
            <v>Perpetual</v>
          </cell>
          <cell r="J47" t="str">
            <v>Lloyds Bank</v>
          </cell>
          <cell r="K47" t="str">
            <v>LBG</v>
          </cell>
          <cell r="L47">
            <v>285004943</v>
          </cell>
          <cell r="M47">
            <v>285004943</v>
          </cell>
          <cell r="N47">
            <v>0</v>
          </cell>
          <cell r="O47">
            <v>285004943</v>
          </cell>
          <cell r="Q47">
            <v>285004943</v>
          </cell>
          <cell r="R47">
            <v>0</v>
          </cell>
          <cell r="S47">
            <v>285004943</v>
          </cell>
          <cell r="T47">
            <v>0</v>
          </cell>
          <cell r="U47">
            <v>285004943</v>
          </cell>
          <cell r="V47" t="str">
            <v>LBAT1031021LBG</v>
          </cell>
          <cell r="W47" t="str">
            <v>FC AT1</v>
          </cell>
          <cell r="X47">
            <v>0</v>
          </cell>
          <cell r="Y47">
            <v>285004943</v>
          </cell>
          <cell r="Z47">
            <v>285004943</v>
          </cell>
          <cell r="AA47" t="str">
            <v>DNC</v>
          </cell>
          <cell r="AB47">
            <v>0</v>
          </cell>
          <cell r="AC47">
            <v>0</v>
          </cell>
          <cell r="AD47">
            <v>0</v>
          </cell>
          <cell r="AF47" t="str">
            <v>DNC</v>
          </cell>
          <cell r="AG47">
            <v>0</v>
          </cell>
          <cell r="AH47">
            <v>0</v>
          </cell>
          <cell r="AI47">
            <v>0</v>
          </cell>
          <cell r="AK47">
            <v>0</v>
          </cell>
          <cell r="AL47">
            <v>0</v>
          </cell>
          <cell r="AM47">
            <v>0</v>
          </cell>
          <cell r="AO47">
            <v>0</v>
          </cell>
          <cell r="AP47">
            <v>0</v>
          </cell>
          <cell r="AQ47">
            <v>0</v>
          </cell>
          <cell r="AR47">
            <v>0</v>
          </cell>
          <cell r="AT47" t="str">
            <v>GBP</v>
          </cell>
          <cell r="AU47">
            <v>0</v>
          </cell>
          <cell r="AV47">
            <v>0</v>
          </cell>
          <cell r="AW47">
            <v>0</v>
          </cell>
          <cell r="AY47" t="str">
            <v>No</v>
          </cell>
          <cell r="AZ47" t="str">
            <v>No</v>
          </cell>
          <cell r="BA47">
            <v>401768</v>
          </cell>
          <cell r="BC47">
            <v>285004943</v>
          </cell>
        </row>
        <row r="48">
          <cell r="C48" t="str">
            <v>LBAT1041121</v>
          </cell>
          <cell r="D48" t="str">
            <v>Perpetual</v>
          </cell>
          <cell r="E48">
            <v>44412</v>
          </cell>
          <cell r="F48">
            <v>44412</v>
          </cell>
          <cell r="G48" t="str">
            <v>No</v>
          </cell>
          <cell r="H48" t="str">
            <v>CB3T2LBG001</v>
          </cell>
          <cell r="I48" t="str">
            <v>Perpetual</v>
          </cell>
          <cell r="J48" t="str">
            <v>Lloyds Bank</v>
          </cell>
          <cell r="K48" t="str">
            <v>LBG</v>
          </cell>
          <cell r="L48">
            <v>760398449</v>
          </cell>
          <cell r="M48">
            <v>760398449</v>
          </cell>
          <cell r="N48">
            <v>0</v>
          </cell>
          <cell r="O48">
            <v>760398449</v>
          </cell>
          <cell r="Q48">
            <v>760398449</v>
          </cell>
          <cell r="R48">
            <v>0</v>
          </cell>
          <cell r="S48">
            <v>760398449</v>
          </cell>
          <cell r="T48">
            <v>0</v>
          </cell>
          <cell r="U48">
            <v>760398449</v>
          </cell>
          <cell r="V48" t="str">
            <v>LBAT1041121LBG</v>
          </cell>
          <cell r="W48" t="str">
            <v>FC AT1</v>
          </cell>
          <cell r="X48">
            <v>0</v>
          </cell>
          <cell r="Y48">
            <v>760398449</v>
          </cell>
          <cell r="Z48">
            <v>760398449</v>
          </cell>
          <cell r="AA48" t="str">
            <v>DNC</v>
          </cell>
          <cell r="AB48">
            <v>0</v>
          </cell>
          <cell r="AC48">
            <v>0</v>
          </cell>
          <cell r="AD48">
            <v>0</v>
          </cell>
          <cell r="AF48" t="str">
            <v>DNC</v>
          </cell>
          <cell r="AG48">
            <v>0</v>
          </cell>
          <cell r="AH48">
            <v>0</v>
          </cell>
          <cell r="AI48">
            <v>0</v>
          </cell>
          <cell r="AK48">
            <v>0</v>
          </cell>
          <cell r="AL48">
            <v>0</v>
          </cell>
          <cell r="AM48">
            <v>0</v>
          </cell>
          <cell r="AO48">
            <v>0</v>
          </cell>
          <cell r="AP48">
            <v>0</v>
          </cell>
          <cell r="AQ48">
            <v>0</v>
          </cell>
          <cell r="AR48">
            <v>0</v>
          </cell>
          <cell r="AT48" t="str">
            <v>GBP</v>
          </cell>
          <cell r="AU48">
            <v>0</v>
          </cell>
          <cell r="AV48">
            <v>0</v>
          </cell>
          <cell r="AW48">
            <v>0</v>
          </cell>
          <cell r="AY48" t="str">
            <v>No</v>
          </cell>
          <cell r="AZ48" t="str">
            <v>No</v>
          </cell>
          <cell r="BA48">
            <v>401768</v>
          </cell>
          <cell r="BC48">
            <v>760398449</v>
          </cell>
        </row>
        <row r="49">
          <cell r="C49" t="str">
            <v>LBAT1211121</v>
          </cell>
          <cell r="D49" t="str">
            <v>Perpetual</v>
          </cell>
          <cell r="E49">
            <v>44429</v>
          </cell>
          <cell r="F49">
            <v>44429</v>
          </cell>
          <cell r="G49" t="str">
            <v>No</v>
          </cell>
          <cell r="H49" t="str">
            <v>CNT1LBG038</v>
          </cell>
          <cell r="I49" t="str">
            <v>Perpetual</v>
          </cell>
          <cell r="J49" t="str">
            <v>Lloyds Bank</v>
          </cell>
          <cell r="K49" t="str">
            <v>LBG</v>
          </cell>
          <cell r="L49">
            <v>330279066</v>
          </cell>
          <cell r="M49">
            <v>330279066</v>
          </cell>
          <cell r="N49">
            <v>0</v>
          </cell>
          <cell r="O49">
            <v>330279066</v>
          </cell>
          <cell r="Q49">
            <v>330279066</v>
          </cell>
          <cell r="R49">
            <v>0</v>
          </cell>
          <cell r="S49">
            <v>330279066</v>
          </cell>
          <cell r="T49">
            <v>0</v>
          </cell>
          <cell r="U49">
            <v>330279066</v>
          </cell>
          <cell r="V49" t="str">
            <v>LBAT1211121LBG</v>
          </cell>
          <cell r="W49" t="str">
            <v>FC AT1</v>
          </cell>
          <cell r="X49">
            <v>0</v>
          </cell>
          <cell r="Y49">
            <v>330279066</v>
          </cell>
          <cell r="Z49">
            <v>330279066</v>
          </cell>
          <cell r="AA49" t="str">
            <v>DNC</v>
          </cell>
          <cell r="AB49">
            <v>0</v>
          </cell>
          <cell r="AC49">
            <v>0</v>
          </cell>
          <cell r="AD49">
            <v>0</v>
          </cell>
          <cell r="AF49" t="str">
            <v>DNC</v>
          </cell>
          <cell r="AG49">
            <v>0</v>
          </cell>
          <cell r="AH49">
            <v>0</v>
          </cell>
          <cell r="AI49">
            <v>0</v>
          </cell>
          <cell r="AK49">
            <v>0</v>
          </cell>
          <cell r="AL49">
            <v>0</v>
          </cell>
          <cell r="AM49">
            <v>0</v>
          </cell>
          <cell r="AO49">
            <v>0</v>
          </cell>
          <cell r="AP49">
            <v>0</v>
          </cell>
          <cell r="AQ49">
            <v>0</v>
          </cell>
          <cell r="AR49">
            <v>0</v>
          </cell>
          <cell r="AT49" t="str">
            <v>GBP</v>
          </cell>
          <cell r="AU49">
            <v>0</v>
          </cell>
          <cell r="AV49">
            <v>0</v>
          </cell>
          <cell r="AW49">
            <v>0</v>
          </cell>
          <cell r="AY49" t="str">
            <v>No</v>
          </cell>
          <cell r="AZ49" t="str">
            <v>No</v>
          </cell>
          <cell r="BA49">
            <v>401768</v>
          </cell>
          <cell r="BC49">
            <v>330279066</v>
          </cell>
        </row>
        <row r="50">
          <cell r="C50" t="str">
            <v>LBAT1270621E</v>
          </cell>
          <cell r="D50" t="str">
            <v>Perpetual</v>
          </cell>
          <cell r="E50">
            <v>44374</v>
          </cell>
          <cell r="F50">
            <v>44374</v>
          </cell>
          <cell r="G50" t="str">
            <v>No</v>
          </cell>
          <cell r="H50" t="str">
            <v>CAT1LB0001</v>
          </cell>
          <cell r="I50" t="str">
            <v>Perpetual</v>
          </cell>
          <cell r="J50" t="str">
            <v>Lloyds Bank</v>
          </cell>
          <cell r="K50" t="str">
            <v>LBG</v>
          </cell>
          <cell r="L50">
            <v>750000000</v>
          </cell>
          <cell r="M50">
            <v>611665688</v>
          </cell>
          <cell r="N50">
            <v>0</v>
          </cell>
          <cell r="O50">
            <v>611665688</v>
          </cell>
          <cell r="Q50">
            <v>611665688</v>
          </cell>
          <cell r="R50">
            <v>0</v>
          </cell>
          <cell r="S50">
            <v>611665688</v>
          </cell>
          <cell r="T50">
            <v>0</v>
          </cell>
          <cell r="U50">
            <v>611665688</v>
          </cell>
          <cell r="V50" t="str">
            <v>LBAT1270621ELBG</v>
          </cell>
          <cell r="W50" t="str">
            <v>FC AT1</v>
          </cell>
          <cell r="X50">
            <v>0</v>
          </cell>
          <cell r="Y50">
            <v>611665688</v>
          </cell>
          <cell r="Z50">
            <v>611665688</v>
          </cell>
          <cell r="AA50" t="str">
            <v>DNC</v>
          </cell>
          <cell r="AB50">
            <v>0</v>
          </cell>
          <cell r="AC50">
            <v>0</v>
          </cell>
          <cell r="AD50">
            <v>0</v>
          </cell>
          <cell r="AF50" t="str">
            <v>DNC</v>
          </cell>
          <cell r="AG50">
            <v>0</v>
          </cell>
          <cell r="AH50">
            <v>0</v>
          </cell>
          <cell r="AI50">
            <v>0</v>
          </cell>
          <cell r="AK50">
            <v>0</v>
          </cell>
          <cell r="AL50">
            <v>0</v>
          </cell>
          <cell r="AM50">
            <v>0</v>
          </cell>
          <cell r="AO50">
            <v>0</v>
          </cell>
          <cell r="AP50">
            <v>0</v>
          </cell>
          <cell r="AQ50">
            <v>0</v>
          </cell>
          <cell r="AR50">
            <v>0</v>
          </cell>
          <cell r="AT50" t="str">
            <v>EUR</v>
          </cell>
          <cell r="AU50">
            <v>0</v>
          </cell>
          <cell r="AV50">
            <v>0</v>
          </cell>
          <cell r="AW50">
            <v>0</v>
          </cell>
          <cell r="AY50" t="str">
            <v>No</v>
          </cell>
          <cell r="AZ50" t="str">
            <v>No</v>
          </cell>
          <cell r="BA50">
            <v>401768</v>
          </cell>
          <cell r="BC50">
            <v>611665688</v>
          </cell>
        </row>
        <row r="51">
          <cell r="C51" t="str">
            <v>LBAT1270621U</v>
          </cell>
          <cell r="D51" t="str">
            <v>Perpetual</v>
          </cell>
          <cell r="E51">
            <v>44374</v>
          </cell>
          <cell r="F51">
            <v>44374</v>
          </cell>
          <cell r="G51" t="str">
            <v>No</v>
          </cell>
          <cell r="H51" t="str">
            <v>CAT1LBG001</v>
          </cell>
          <cell r="I51" t="str">
            <v>Perpetual</v>
          </cell>
          <cell r="J51" t="str">
            <v>Lloyds Bank</v>
          </cell>
          <cell r="K51" t="str">
            <v>LBG</v>
          </cell>
          <cell r="L51">
            <v>1675000000</v>
          </cell>
          <cell r="M51">
            <v>1229249534</v>
          </cell>
          <cell r="N51">
            <v>0</v>
          </cell>
          <cell r="O51">
            <v>1229249534</v>
          </cell>
          <cell r="Q51">
            <v>1229249534</v>
          </cell>
          <cell r="R51">
            <v>0</v>
          </cell>
          <cell r="S51">
            <v>1229249534</v>
          </cell>
          <cell r="T51">
            <v>0</v>
          </cell>
          <cell r="U51">
            <v>1229249534</v>
          </cell>
          <cell r="V51" t="str">
            <v>LBAT1270621ULBG</v>
          </cell>
          <cell r="W51" t="str">
            <v>FC AT1</v>
          </cell>
          <cell r="X51">
            <v>0</v>
          </cell>
          <cell r="Y51">
            <v>1229249534</v>
          </cell>
          <cell r="Z51">
            <v>1229249534</v>
          </cell>
          <cell r="AA51" t="str">
            <v>DNC</v>
          </cell>
          <cell r="AB51">
            <v>0</v>
          </cell>
          <cell r="AC51">
            <v>0</v>
          </cell>
          <cell r="AD51">
            <v>0</v>
          </cell>
          <cell r="AF51" t="str">
            <v>DNC</v>
          </cell>
          <cell r="AG51">
            <v>0</v>
          </cell>
          <cell r="AH51">
            <v>0</v>
          </cell>
          <cell r="AI51">
            <v>0</v>
          </cell>
          <cell r="AK51">
            <v>0</v>
          </cell>
          <cell r="AL51">
            <v>0</v>
          </cell>
          <cell r="AM51">
            <v>0</v>
          </cell>
          <cell r="AO51">
            <v>0</v>
          </cell>
          <cell r="AP51">
            <v>0</v>
          </cell>
          <cell r="AQ51">
            <v>0</v>
          </cell>
          <cell r="AR51">
            <v>0</v>
          </cell>
          <cell r="AT51" t="str">
            <v>USD</v>
          </cell>
          <cell r="AU51">
            <v>0</v>
          </cell>
          <cell r="AV51">
            <v>0</v>
          </cell>
          <cell r="AW51">
            <v>0</v>
          </cell>
          <cell r="AY51" t="str">
            <v>No</v>
          </cell>
          <cell r="AZ51" t="str">
            <v>No</v>
          </cell>
          <cell r="BA51">
            <v>401768</v>
          </cell>
          <cell r="BC51">
            <v>1229249534</v>
          </cell>
        </row>
        <row r="52">
          <cell r="C52" t="str">
            <v>LBAT1270625</v>
          </cell>
          <cell r="D52" t="str">
            <v>Perpetual</v>
          </cell>
          <cell r="E52">
            <v>45835</v>
          </cell>
          <cell r="F52">
            <v>45835</v>
          </cell>
          <cell r="G52" t="str">
            <v>No</v>
          </cell>
          <cell r="H52" t="str">
            <v>CAT1LB0005</v>
          </cell>
          <cell r="I52" t="str">
            <v>Perpetual</v>
          </cell>
          <cell r="J52" t="str">
            <v>Lloyds Bank</v>
          </cell>
          <cell r="K52" t="str">
            <v>LBG</v>
          </cell>
          <cell r="L52">
            <v>750000000</v>
          </cell>
          <cell r="M52">
            <v>687411209</v>
          </cell>
          <cell r="N52">
            <v>0</v>
          </cell>
          <cell r="O52">
            <v>687411209</v>
          </cell>
          <cell r="Q52">
            <v>687411209</v>
          </cell>
          <cell r="R52">
            <v>0</v>
          </cell>
          <cell r="S52">
            <v>687411209</v>
          </cell>
          <cell r="T52">
            <v>0</v>
          </cell>
          <cell r="U52">
            <v>687411209</v>
          </cell>
          <cell r="V52" t="str">
            <v>LBAT1270625LBG</v>
          </cell>
          <cell r="W52" t="str">
            <v>FC AT1</v>
          </cell>
          <cell r="X52">
            <v>0</v>
          </cell>
          <cell r="Y52">
            <v>687411209</v>
          </cell>
          <cell r="Z52">
            <v>687411209</v>
          </cell>
          <cell r="AA52" t="str">
            <v>DNC</v>
          </cell>
          <cell r="AB52">
            <v>0</v>
          </cell>
          <cell r="AC52">
            <v>0</v>
          </cell>
          <cell r="AD52">
            <v>0</v>
          </cell>
          <cell r="AF52" t="str">
            <v>DNC</v>
          </cell>
          <cell r="AG52" t="e">
            <v>#N/A</v>
          </cell>
          <cell r="AH52" t="e">
            <v>#N/A</v>
          </cell>
          <cell r="AI52" t="e">
            <v>#N/A</v>
          </cell>
          <cell r="AK52" t="e">
            <v>#N/A</v>
          </cell>
          <cell r="AL52" t="e">
            <v>#N/A</v>
          </cell>
          <cell r="AM52" t="e">
            <v>#N/A</v>
          </cell>
          <cell r="AO52">
            <v>0</v>
          </cell>
          <cell r="AP52">
            <v>0</v>
          </cell>
          <cell r="AQ52">
            <v>0</v>
          </cell>
          <cell r="AR52">
            <v>0</v>
          </cell>
          <cell r="AT52" t="str">
            <v>EUR</v>
          </cell>
          <cell r="AU52">
            <v>0</v>
          </cell>
          <cell r="AV52">
            <v>0</v>
          </cell>
          <cell r="AW52">
            <v>0</v>
          </cell>
          <cell r="AY52" t="str">
            <v>No</v>
          </cell>
          <cell r="AZ52" t="str">
            <v>No</v>
          </cell>
          <cell r="BA52">
            <v>401768</v>
          </cell>
          <cell r="BC52">
            <v>687411209</v>
          </cell>
        </row>
        <row r="53">
          <cell r="C53" t="str">
            <v>LBAT1270626</v>
          </cell>
          <cell r="D53" t="str">
            <v>Perpetual</v>
          </cell>
          <cell r="E53">
            <v>46200</v>
          </cell>
          <cell r="F53">
            <v>46200</v>
          </cell>
          <cell r="G53" t="str">
            <v>No</v>
          </cell>
          <cell r="H53" t="str">
            <v>CAT1LB0004</v>
          </cell>
          <cell r="I53" t="str">
            <v>Perpetual</v>
          </cell>
          <cell r="J53" t="str">
            <v>Lloyds Bank</v>
          </cell>
          <cell r="K53" t="str">
            <v>LBG</v>
          </cell>
          <cell r="L53">
            <v>500000000</v>
          </cell>
          <cell r="M53">
            <v>382983287</v>
          </cell>
          <cell r="N53">
            <v>0</v>
          </cell>
          <cell r="O53">
            <v>382983287</v>
          </cell>
          <cell r="Q53">
            <v>382983287</v>
          </cell>
          <cell r="R53">
            <v>0</v>
          </cell>
          <cell r="S53">
            <v>382983287</v>
          </cell>
          <cell r="T53">
            <v>0</v>
          </cell>
          <cell r="U53">
            <v>382983287</v>
          </cell>
          <cell r="V53" t="str">
            <v>LBAT1270626LBG</v>
          </cell>
          <cell r="W53" t="str">
            <v>FC AT1</v>
          </cell>
          <cell r="X53">
            <v>0</v>
          </cell>
          <cell r="Y53">
            <v>382983287</v>
          </cell>
          <cell r="Z53">
            <v>382983287</v>
          </cell>
          <cell r="AA53" t="str">
            <v>DNC</v>
          </cell>
          <cell r="AB53">
            <v>0</v>
          </cell>
          <cell r="AC53">
            <v>0</v>
          </cell>
          <cell r="AD53">
            <v>0</v>
          </cell>
          <cell r="AF53" t="str">
            <v>DNC</v>
          </cell>
          <cell r="AG53">
            <v>0</v>
          </cell>
          <cell r="AH53">
            <v>0</v>
          </cell>
          <cell r="AI53">
            <v>0</v>
          </cell>
          <cell r="AK53">
            <v>0</v>
          </cell>
          <cell r="AL53">
            <v>0</v>
          </cell>
          <cell r="AM53">
            <v>0</v>
          </cell>
          <cell r="AO53">
            <v>0</v>
          </cell>
          <cell r="AP53">
            <v>0</v>
          </cell>
          <cell r="AQ53">
            <v>0</v>
          </cell>
          <cell r="AR53">
            <v>0</v>
          </cell>
          <cell r="AT53" t="str">
            <v>USD</v>
          </cell>
          <cell r="AU53">
            <v>0</v>
          </cell>
          <cell r="AV53">
            <v>0</v>
          </cell>
          <cell r="AW53">
            <v>0</v>
          </cell>
          <cell r="AY53" t="str">
            <v>No</v>
          </cell>
          <cell r="AZ53" t="str">
            <v>No</v>
          </cell>
          <cell r="BA53">
            <v>401768</v>
          </cell>
          <cell r="BC53">
            <v>382983287</v>
          </cell>
        </row>
        <row r="54">
          <cell r="C54" t="str">
            <v>LBAT1270925</v>
          </cell>
          <cell r="D54" t="str">
            <v>Perpetual</v>
          </cell>
          <cell r="E54">
            <v>45927</v>
          </cell>
          <cell r="F54">
            <v>45927</v>
          </cell>
          <cell r="G54" t="str">
            <v>No</v>
          </cell>
          <cell r="H54" t="str">
            <v>CAT1LB0003</v>
          </cell>
          <cell r="I54" t="str">
            <v>Perpetual</v>
          </cell>
          <cell r="J54" t="str">
            <v>Lloyds Bank</v>
          </cell>
          <cell r="K54" t="str">
            <v>LBG</v>
          </cell>
          <cell r="L54">
            <v>1500000000</v>
          </cell>
          <cell r="M54">
            <v>1151560749</v>
          </cell>
          <cell r="N54">
            <v>0</v>
          </cell>
          <cell r="O54">
            <v>1151560749</v>
          </cell>
          <cell r="Q54">
            <v>1151560749</v>
          </cell>
          <cell r="R54">
            <v>0</v>
          </cell>
          <cell r="S54">
            <v>1151560749</v>
          </cell>
          <cell r="T54">
            <v>0</v>
          </cell>
          <cell r="U54">
            <v>1151560749</v>
          </cell>
          <cell r="V54" t="str">
            <v>LBAT1270925LBG</v>
          </cell>
          <cell r="W54" t="str">
            <v>FC AT1</v>
          </cell>
          <cell r="X54">
            <v>0</v>
          </cell>
          <cell r="Y54">
            <v>1151560749</v>
          </cell>
          <cell r="Z54">
            <v>1151560749</v>
          </cell>
          <cell r="AA54" t="str">
            <v>DNC</v>
          </cell>
          <cell r="AB54">
            <v>0</v>
          </cell>
          <cell r="AC54">
            <v>0</v>
          </cell>
          <cell r="AD54">
            <v>0</v>
          </cell>
          <cell r="AF54" t="str">
            <v>DNC</v>
          </cell>
          <cell r="AG54">
            <v>0</v>
          </cell>
          <cell r="AH54">
            <v>0</v>
          </cell>
          <cell r="AI54">
            <v>0</v>
          </cell>
          <cell r="AK54">
            <v>0</v>
          </cell>
          <cell r="AL54">
            <v>0</v>
          </cell>
          <cell r="AM54">
            <v>0</v>
          </cell>
          <cell r="AO54">
            <v>0</v>
          </cell>
          <cell r="AP54">
            <v>0</v>
          </cell>
          <cell r="AQ54">
            <v>0</v>
          </cell>
          <cell r="AR54">
            <v>0</v>
          </cell>
          <cell r="AT54" t="str">
            <v>USD</v>
          </cell>
          <cell r="AU54">
            <v>0</v>
          </cell>
          <cell r="AV54">
            <v>0</v>
          </cell>
          <cell r="AW54">
            <v>0</v>
          </cell>
          <cell r="AY54" t="str">
            <v>No</v>
          </cell>
          <cell r="AZ54" t="str">
            <v>No</v>
          </cell>
          <cell r="BA54">
            <v>401768</v>
          </cell>
          <cell r="BC54">
            <v>1151560749</v>
          </cell>
        </row>
        <row r="55">
          <cell r="C55" t="str">
            <v>LBAT1271224</v>
          </cell>
          <cell r="D55" t="str">
            <v>Perpetual</v>
          </cell>
          <cell r="E55">
            <v>45653</v>
          </cell>
          <cell r="F55">
            <v>45653</v>
          </cell>
          <cell r="G55" t="str">
            <v>No</v>
          </cell>
          <cell r="H55" t="str">
            <v>CAT1LB0002</v>
          </cell>
          <cell r="I55" t="str">
            <v>Perpetual</v>
          </cell>
          <cell r="J55" t="str">
            <v>Lloyds Bank</v>
          </cell>
          <cell r="K55" t="str">
            <v>LBG</v>
          </cell>
          <cell r="L55">
            <v>500000000</v>
          </cell>
          <cell r="M55">
            <v>496500000</v>
          </cell>
          <cell r="N55">
            <v>0</v>
          </cell>
          <cell r="O55">
            <v>496500000</v>
          </cell>
          <cell r="Q55">
            <v>496500000</v>
          </cell>
          <cell r="R55">
            <v>0</v>
          </cell>
          <cell r="S55">
            <v>496500000</v>
          </cell>
          <cell r="T55">
            <v>0</v>
          </cell>
          <cell r="U55">
            <v>496500000</v>
          </cell>
          <cell r="V55" t="str">
            <v>LBAT1271224LBG</v>
          </cell>
          <cell r="W55" t="str">
            <v>FC AT1</v>
          </cell>
          <cell r="X55">
            <v>0</v>
          </cell>
          <cell r="Y55">
            <v>496500000</v>
          </cell>
          <cell r="Z55">
            <v>496500000</v>
          </cell>
          <cell r="AA55" t="str">
            <v>DNC</v>
          </cell>
          <cell r="AB55">
            <v>0</v>
          </cell>
          <cell r="AC55">
            <v>0</v>
          </cell>
          <cell r="AD55">
            <v>0</v>
          </cell>
          <cell r="AF55" t="str">
            <v>DNC</v>
          </cell>
          <cell r="AG55">
            <v>0</v>
          </cell>
          <cell r="AH55">
            <v>0</v>
          </cell>
          <cell r="AI55">
            <v>0</v>
          </cell>
          <cell r="AK55">
            <v>0</v>
          </cell>
          <cell r="AL55">
            <v>0</v>
          </cell>
          <cell r="AM55">
            <v>0</v>
          </cell>
          <cell r="AO55">
            <v>0</v>
          </cell>
          <cell r="AP55">
            <v>0</v>
          </cell>
          <cell r="AQ55">
            <v>0</v>
          </cell>
          <cell r="AR55">
            <v>0</v>
          </cell>
          <cell r="AT55" t="str">
            <v>GBP</v>
          </cell>
          <cell r="AU55">
            <v>0</v>
          </cell>
          <cell r="AV55">
            <v>0</v>
          </cell>
          <cell r="AW55">
            <v>0</v>
          </cell>
          <cell r="AY55" t="str">
            <v>No</v>
          </cell>
          <cell r="AZ55" t="str">
            <v>No</v>
          </cell>
          <cell r="BA55">
            <v>401768</v>
          </cell>
          <cell r="BC55">
            <v>496500000</v>
          </cell>
        </row>
        <row r="56">
          <cell r="M56">
            <v>5935052925</v>
          </cell>
          <cell r="N56">
            <v>0</v>
          </cell>
          <cell r="O56">
            <v>5935052925</v>
          </cell>
          <cell r="Q56">
            <v>5935052925</v>
          </cell>
          <cell r="R56">
            <v>0</v>
          </cell>
          <cell r="S56">
            <v>5935052925</v>
          </cell>
        </row>
        <row r="57">
          <cell r="C57" t="str">
            <v>LB0020IM0621</v>
          </cell>
          <cell r="D57">
            <v>44009</v>
          </cell>
          <cell r="E57" t="str">
            <v>N/A</v>
          </cell>
          <cell r="F57">
            <v>44009</v>
          </cell>
          <cell r="G57" t="str">
            <v>No</v>
          </cell>
          <cell r="H57" t="str">
            <v>IMLB0020</v>
          </cell>
          <cell r="I57">
            <v>44009</v>
          </cell>
          <cell r="J57" t="str">
            <v>Lloyds Bank</v>
          </cell>
          <cell r="K57" t="str">
            <v>LBG</v>
          </cell>
          <cell r="L57">
            <v>0</v>
          </cell>
          <cell r="M57">
            <v>-7.437094665264149E-10</v>
          </cell>
          <cell r="N57">
            <v>-2.4790315550880498E-10</v>
          </cell>
          <cell r="O57">
            <v>-4.9580631101760986E-10</v>
          </cell>
          <cell r="Q57">
            <v>-4.9580631101760986E-10</v>
          </cell>
          <cell r="R57">
            <v>-4.9580631101760986E-10</v>
          </cell>
          <cell r="S57">
            <v>0</v>
          </cell>
          <cell r="T57">
            <v>0</v>
          </cell>
          <cell r="U57">
            <v>0</v>
          </cell>
          <cell r="V57" t="str">
            <v>LB0020IM0621LBG</v>
          </cell>
          <cell r="W57" t="str">
            <v>DNC</v>
          </cell>
          <cell r="X57">
            <v>0</v>
          </cell>
          <cell r="Y57">
            <v>0</v>
          </cell>
          <cell r="AA57" t="str">
            <v>DNC</v>
          </cell>
          <cell r="AB57">
            <v>0</v>
          </cell>
          <cell r="AC57">
            <v>0</v>
          </cell>
          <cell r="AD57">
            <v>0</v>
          </cell>
          <cell r="AF57" t="str">
            <v>DNC</v>
          </cell>
          <cell r="AG57" t="str">
            <v>No</v>
          </cell>
          <cell r="AH57" t="str">
            <v>N/A</v>
          </cell>
          <cell r="AI57" t="str">
            <v>N/A</v>
          </cell>
          <cell r="AK57">
            <v>0</v>
          </cell>
          <cell r="AL57">
            <v>0</v>
          </cell>
          <cell r="AM57">
            <v>0</v>
          </cell>
          <cell r="AO57">
            <v>0</v>
          </cell>
          <cell r="AP57">
            <v>0</v>
          </cell>
          <cell r="AQ57">
            <v>0</v>
          </cell>
          <cell r="AR57">
            <v>0</v>
          </cell>
          <cell r="AT57" t="str">
            <v>USD</v>
          </cell>
          <cell r="AU57">
            <v>0</v>
          </cell>
          <cell r="AV57">
            <v>0</v>
          </cell>
          <cell r="AW57">
            <v>0</v>
          </cell>
          <cell r="AY57" t="str">
            <v>No</v>
          </cell>
          <cell r="AZ57" t="str">
            <v>Yes</v>
          </cell>
          <cell r="BA57">
            <v>44009</v>
          </cell>
          <cell r="BC57">
            <v>0</v>
          </cell>
        </row>
        <row r="58">
          <cell r="C58" t="str">
            <v>LB0030IM0524</v>
          </cell>
          <cell r="D58">
            <v>45423</v>
          </cell>
          <cell r="E58">
            <v>45057</v>
          </cell>
          <cell r="F58">
            <v>45057</v>
          </cell>
          <cell r="G58" t="str">
            <v>No</v>
          </cell>
          <cell r="H58" t="str">
            <v>IMLB0030</v>
          </cell>
          <cell r="I58">
            <v>45057</v>
          </cell>
          <cell r="J58" t="str">
            <v>Lloyds Bank</v>
          </cell>
          <cell r="K58" t="str">
            <v>LBG</v>
          </cell>
          <cell r="L58">
            <v>1000000000</v>
          </cell>
          <cell r="M58">
            <v>723553672.14339066</v>
          </cell>
          <cell r="N58">
            <v>340381.85285352782</v>
          </cell>
          <cell r="O58">
            <v>723213290.29053712</v>
          </cell>
          <cell r="Q58">
            <v>723213290.29053712</v>
          </cell>
          <cell r="R58">
            <v>0</v>
          </cell>
          <cell r="S58">
            <v>723213290.29053712</v>
          </cell>
          <cell r="T58">
            <v>0</v>
          </cell>
          <cell r="U58">
            <v>723213290.29053712</v>
          </cell>
          <cell r="V58" t="str">
            <v>LB0030IM0524LBG</v>
          </cell>
          <cell r="W58" t="str">
            <v>DNC</v>
          </cell>
          <cell r="X58">
            <v>0</v>
          </cell>
          <cell r="Y58">
            <v>0</v>
          </cell>
          <cell r="AA58" t="str">
            <v>DNC</v>
          </cell>
          <cell r="AB58">
            <v>0</v>
          </cell>
          <cell r="AC58">
            <v>0</v>
          </cell>
          <cell r="AD58">
            <v>0</v>
          </cell>
          <cell r="AF58" t="str">
            <v>DNC</v>
          </cell>
          <cell r="AG58" t="str">
            <v>No</v>
          </cell>
          <cell r="AH58" t="str">
            <v>N/A</v>
          </cell>
          <cell r="AI58" t="str">
            <v>N/A</v>
          </cell>
          <cell r="AK58">
            <v>0</v>
          </cell>
          <cell r="AL58">
            <v>0</v>
          </cell>
          <cell r="AM58">
            <v>0</v>
          </cell>
          <cell r="AO58">
            <v>0</v>
          </cell>
          <cell r="AP58">
            <v>0</v>
          </cell>
          <cell r="AQ58">
            <v>0</v>
          </cell>
          <cell r="AR58">
            <v>0</v>
          </cell>
          <cell r="AT58" t="str">
            <v>USD</v>
          </cell>
          <cell r="AU58">
            <v>0</v>
          </cell>
          <cell r="AV58">
            <v>0</v>
          </cell>
          <cell r="AW58">
            <v>0</v>
          </cell>
          <cell r="AY58" t="str">
            <v>No</v>
          </cell>
          <cell r="AZ58" t="str">
            <v>Yes</v>
          </cell>
          <cell r="BA58">
            <v>45423</v>
          </cell>
          <cell r="BC58">
            <v>723213290.29053712</v>
          </cell>
        </row>
        <row r="59">
          <cell r="C59" t="str">
            <v>LB_MREL_0.974_05/25</v>
          </cell>
          <cell r="D59">
            <v>45807</v>
          </cell>
          <cell r="E59">
            <v>45442</v>
          </cell>
          <cell r="F59">
            <v>45442</v>
          </cell>
          <cell r="G59" t="str">
            <v>No</v>
          </cell>
          <cell r="H59" t="str">
            <v>IMLB0002</v>
          </cell>
          <cell r="I59">
            <v>45442</v>
          </cell>
          <cell r="J59" t="str">
            <v>Lloyds Bank</v>
          </cell>
          <cell r="K59" t="str">
            <v>LBG</v>
          </cell>
          <cell r="L59">
            <v>93199999999.999985</v>
          </cell>
          <cell r="M59">
            <v>610934954.00247955</v>
          </cell>
          <cell r="N59">
            <v>2001475.3776821499</v>
          </cell>
          <cell r="O59">
            <v>608933478.62479734</v>
          </cell>
          <cell r="Q59">
            <v>608933478.62479734</v>
          </cell>
          <cell r="R59">
            <v>0</v>
          </cell>
          <cell r="S59">
            <v>608933478.62479734</v>
          </cell>
          <cell r="T59">
            <v>0</v>
          </cell>
          <cell r="U59">
            <v>608933478.62479734</v>
          </cell>
          <cell r="V59" t="str">
            <v>LB_MREL_0.974_05/25LBG</v>
          </cell>
          <cell r="W59" t="str">
            <v>DNC</v>
          </cell>
          <cell r="X59">
            <v>0</v>
          </cell>
          <cell r="Y59">
            <v>0</v>
          </cell>
          <cell r="AA59" t="str">
            <v>DNC</v>
          </cell>
          <cell r="AB59">
            <v>0</v>
          </cell>
          <cell r="AC59">
            <v>0</v>
          </cell>
          <cell r="AD59">
            <v>0</v>
          </cell>
          <cell r="AF59" t="str">
            <v>DNC</v>
          </cell>
          <cell r="AG59" t="str">
            <v>No</v>
          </cell>
          <cell r="AH59" t="str">
            <v>N/A</v>
          </cell>
          <cell r="AI59" t="str">
            <v>N/A</v>
          </cell>
          <cell r="AK59">
            <v>0</v>
          </cell>
          <cell r="AL59">
            <v>0</v>
          </cell>
          <cell r="AM59">
            <v>0</v>
          </cell>
          <cell r="AO59">
            <v>0</v>
          </cell>
          <cell r="AP59">
            <v>0</v>
          </cell>
          <cell r="AQ59">
            <v>0</v>
          </cell>
          <cell r="AR59">
            <v>0</v>
          </cell>
          <cell r="AT59" t="str">
            <v>JPY</v>
          </cell>
          <cell r="AU59">
            <v>0</v>
          </cell>
          <cell r="AV59">
            <v>0</v>
          </cell>
          <cell r="AW59">
            <v>0</v>
          </cell>
          <cell r="AY59" t="str">
            <v>No</v>
          </cell>
          <cell r="AZ59" t="str">
            <v>Yes</v>
          </cell>
          <cell r="BA59">
            <v>45807</v>
          </cell>
          <cell r="BC59">
            <v>608933478.62479734</v>
          </cell>
        </row>
        <row r="60">
          <cell r="C60" t="str">
            <v>LB0026IM0623</v>
          </cell>
          <cell r="D60">
            <v>45092</v>
          </cell>
          <cell r="E60">
            <v>44727</v>
          </cell>
          <cell r="F60">
            <v>44727</v>
          </cell>
          <cell r="G60" t="str">
            <v>No</v>
          </cell>
          <cell r="H60" t="str">
            <v>IMLB0026</v>
          </cell>
          <cell r="I60">
            <v>45092</v>
          </cell>
          <cell r="J60" t="str">
            <v>Lloyds Bank</v>
          </cell>
          <cell r="K60" t="str">
            <v>LBG</v>
          </cell>
          <cell r="L60">
            <v>1000000000.0045041</v>
          </cell>
          <cell r="M60">
            <v>734316618.49000025</v>
          </cell>
          <cell r="N60">
            <v>3351032.3200000003</v>
          </cell>
          <cell r="O60">
            <v>730965586.1700002</v>
          </cell>
          <cell r="Q60">
            <v>730965586.1700002</v>
          </cell>
          <cell r="R60">
            <v>0</v>
          </cell>
          <cell r="S60">
            <v>730965586.1700002</v>
          </cell>
          <cell r="T60">
            <v>0</v>
          </cell>
          <cell r="U60">
            <v>730965586.1700002</v>
          </cell>
          <cell r="V60" t="str">
            <v>LB0026IM0623LBG</v>
          </cell>
          <cell r="W60" t="str">
            <v>DNC</v>
          </cell>
          <cell r="X60">
            <v>0</v>
          </cell>
          <cell r="Y60">
            <v>0</v>
          </cell>
          <cell r="AA60" t="str">
            <v>DNC</v>
          </cell>
          <cell r="AB60">
            <v>0</v>
          </cell>
          <cell r="AC60">
            <v>0</v>
          </cell>
          <cell r="AD60">
            <v>0</v>
          </cell>
          <cell r="AF60" t="str">
            <v>DNC</v>
          </cell>
          <cell r="AG60" t="str">
            <v>No</v>
          </cell>
          <cell r="AH60" t="str">
            <v>N/A</v>
          </cell>
          <cell r="AI60" t="str">
            <v>N/A</v>
          </cell>
          <cell r="AK60">
            <v>0</v>
          </cell>
          <cell r="AL60">
            <v>0</v>
          </cell>
          <cell r="AM60">
            <v>0</v>
          </cell>
          <cell r="AO60">
            <v>0</v>
          </cell>
          <cell r="AP60">
            <v>0</v>
          </cell>
          <cell r="AQ60">
            <v>0</v>
          </cell>
          <cell r="AR60">
            <v>0</v>
          </cell>
          <cell r="AT60" t="str">
            <v>USD</v>
          </cell>
          <cell r="AU60">
            <v>0</v>
          </cell>
          <cell r="AV60">
            <v>0</v>
          </cell>
          <cell r="AW60">
            <v>0</v>
          </cell>
          <cell r="AY60" t="str">
            <v>No</v>
          </cell>
          <cell r="AZ60" t="str">
            <v>Yes</v>
          </cell>
          <cell r="BA60">
            <v>45092</v>
          </cell>
          <cell r="BC60">
            <v>730965586.1700002</v>
          </cell>
        </row>
        <row r="61">
          <cell r="C61" t="str">
            <v>LB0029IM0527</v>
          </cell>
          <cell r="D61">
            <v>46518</v>
          </cell>
          <cell r="E61">
            <v>46153</v>
          </cell>
          <cell r="F61">
            <v>46153</v>
          </cell>
          <cell r="G61" t="str">
            <v>No</v>
          </cell>
          <cell r="H61" t="str">
            <v>IMLB0029</v>
          </cell>
          <cell r="I61">
            <v>46153</v>
          </cell>
          <cell r="J61" t="str">
            <v>Lloyds Bank</v>
          </cell>
          <cell r="K61" t="str">
            <v>LBG</v>
          </cell>
          <cell r="L61">
            <v>1000000000</v>
          </cell>
          <cell r="M61">
            <v>718512146.35614169</v>
          </cell>
          <cell r="N61">
            <v>715808.94305995689</v>
          </cell>
          <cell r="O61">
            <v>717796337.41308177</v>
          </cell>
          <cell r="Q61">
            <v>717796337.41308177</v>
          </cell>
          <cell r="R61">
            <v>0</v>
          </cell>
          <cell r="S61">
            <v>717796337.41308177</v>
          </cell>
          <cell r="T61">
            <v>0</v>
          </cell>
          <cell r="U61">
            <v>717796337.41308177</v>
          </cell>
          <cell r="V61" t="str">
            <v>LB0029IM0527LBG</v>
          </cell>
          <cell r="W61" t="str">
            <v>DNC</v>
          </cell>
          <cell r="X61">
            <v>0</v>
          </cell>
          <cell r="Y61">
            <v>0</v>
          </cell>
          <cell r="AA61" t="str">
            <v>DNC</v>
          </cell>
          <cell r="AB61">
            <v>0</v>
          </cell>
          <cell r="AC61">
            <v>0</v>
          </cell>
          <cell r="AD61">
            <v>0</v>
          </cell>
          <cell r="AF61" t="str">
            <v>DNC</v>
          </cell>
          <cell r="AG61" t="str">
            <v>No</v>
          </cell>
          <cell r="AH61" t="str">
            <v>N/A</v>
          </cell>
          <cell r="AI61" t="str">
            <v>N/A</v>
          </cell>
          <cell r="AK61">
            <v>0</v>
          </cell>
          <cell r="AL61">
            <v>0</v>
          </cell>
          <cell r="AM61">
            <v>0</v>
          </cell>
          <cell r="AO61">
            <v>0</v>
          </cell>
          <cell r="AP61">
            <v>0</v>
          </cell>
          <cell r="AQ61">
            <v>0</v>
          </cell>
          <cell r="AR61">
            <v>0</v>
          </cell>
          <cell r="AT61" t="str">
            <v>USD</v>
          </cell>
          <cell r="AU61">
            <v>0</v>
          </cell>
          <cell r="AV61">
            <v>0</v>
          </cell>
          <cell r="AW61">
            <v>0</v>
          </cell>
          <cell r="AY61" t="str">
            <v>No</v>
          </cell>
          <cell r="AZ61" t="str">
            <v>Yes</v>
          </cell>
          <cell r="BA61">
            <v>46518</v>
          </cell>
          <cell r="BC61">
            <v>717796337.41308177</v>
          </cell>
        </row>
        <row r="62">
          <cell r="C62" t="str">
            <v>LB0004IM0322</v>
          </cell>
          <cell r="D62">
            <v>45002</v>
          </cell>
          <cell r="E62">
            <v>44637</v>
          </cell>
          <cell r="F62">
            <v>44637</v>
          </cell>
          <cell r="G62" t="str">
            <v>No</v>
          </cell>
          <cell r="H62" t="str">
            <v>IMLB0004</v>
          </cell>
          <cell r="I62">
            <v>45002</v>
          </cell>
          <cell r="J62" t="str">
            <v>Lloyds Bank</v>
          </cell>
          <cell r="K62" t="str">
            <v>LBG</v>
          </cell>
          <cell r="L62">
            <v>1499999999.9999998</v>
          </cell>
          <cell r="M62">
            <v>1103276138.7863712</v>
          </cell>
          <cell r="N62">
            <v>1272262.7884886854</v>
          </cell>
          <cell r="O62">
            <v>1102003875.9978826</v>
          </cell>
          <cell r="Q62">
            <v>1102003875.9978826</v>
          </cell>
          <cell r="R62">
            <v>0</v>
          </cell>
          <cell r="S62">
            <v>1102003875.9978826</v>
          </cell>
          <cell r="T62">
            <v>0</v>
          </cell>
          <cell r="U62">
            <v>1102003875.9978826</v>
          </cell>
          <cell r="V62" t="str">
            <v>LB0004IM0322LBG</v>
          </cell>
          <cell r="W62" t="str">
            <v>DNC</v>
          </cell>
          <cell r="X62">
            <v>0</v>
          </cell>
          <cell r="Y62">
            <v>0</v>
          </cell>
          <cell r="AA62" t="str">
            <v>DNC</v>
          </cell>
          <cell r="AB62">
            <v>0</v>
          </cell>
          <cell r="AC62">
            <v>0</v>
          </cell>
          <cell r="AD62">
            <v>0</v>
          </cell>
          <cell r="AF62" t="str">
            <v>DNC</v>
          </cell>
          <cell r="AG62" t="str">
            <v>No</v>
          </cell>
          <cell r="AH62" t="str">
            <v>N/A</v>
          </cell>
          <cell r="AI62" t="str">
            <v>N/A</v>
          </cell>
          <cell r="AK62">
            <v>0</v>
          </cell>
          <cell r="AL62">
            <v>0</v>
          </cell>
          <cell r="AM62">
            <v>0</v>
          </cell>
          <cell r="AO62">
            <v>0</v>
          </cell>
          <cell r="AP62">
            <v>0</v>
          </cell>
          <cell r="AQ62">
            <v>0</v>
          </cell>
          <cell r="AR62">
            <v>0</v>
          </cell>
          <cell r="AT62" t="str">
            <v>USD</v>
          </cell>
          <cell r="AU62">
            <v>0</v>
          </cell>
          <cell r="AV62">
            <v>0</v>
          </cell>
          <cell r="AW62">
            <v>0</v>
          </cell>
          <cell r="AY62" t="str">
            <v>No</v>
          </cell>
          <cell r="AZ62" t="str">
            <v>Yes</v>
          </cell>
          <cell r="BA62">
            <v>45002</v>
          </cell>
          <cell r="BC62">
            <v>1102003875.9978826</v>
          </cell>
        </row>
        <row r="63">
          <cell r="C63" t="str">
            <v>LB0025IM0725</v>
          </cell>
          <cell r="D63">
            <v>45847</v>
          </cell>
          <cell r="E63">
            <v>45482</v>
          </cell>
          <cell r="F63">
            <v>45482</v>
          </cell>
          <cell r="G63" t="str">
            <v>No</v>
          </cell>
          <cell r="H63" t="str">
            <v>IMLB0025</v>
          </cell>
          <cell r="I63">
            <v>45847</v>
          </cell>
          <cell r="J63" t="str">
            <v>Lloyds Bank</v>
          </cell>
          <cell r="K63" t="str">
            <v>LBG</v>
          </cell>
          <cell r="L63">
            <v>1499999999.9999998</v>
          </cell>
          <cell r="M63">
            <v>1092413578.3188438</v>
          </cell>
          <cell r="N63">
            <v>9958888.3168862425</v>
          </cell>
          <cell r="O63">
            <v>1082454690.0019577</v>
          </cell>
          <cell r="Q63">
            <v>1082454690.0019577</v>
          </cell>
          <cell r="R63">
            <v>0</v>
          </cell>
          <cell r="S63">
            <v>1082454690.0019577</v>
          </cell>
          <cell r="T63">
            <v>0</v>
          </cell>
          <cell r="U63">
            <v>1082454690.0019577</v>
          </cell>
          <cell r="V63" t="str">
            <v>LB0025IM0725LBG</v>
          </cell>
          <cell r="W63" t="str">
            <v>DNC</v>
          </cell>
          <cell r="X63">
            <v>0</v>
          </cell>
          <cell r="Y63">
            <v>0</v>
          </cell>
          <cell r="AA63" t="str">
            <v>DNC</v>
          </cell>
          <cell r="AB63">
            <v>0</v>
          </cell>
          <cell r="AC63">
            <v>0</v>
          </cell>
          <cell r="AD63">
            <v>0</v>
          </cell>
          <cell r="AF63" t="str">
            <v>DNC</v>
          </cell>
          <cell r="AG63" t="str">
            <v>No</v>
          </cell>
          <cell r="AH63" t="str">
            <v>N/A</v>
          </cell>
          <cell r="AI63" t="str">
            <v>N/A</v>
          </cell>
          <cell r="AK63">
            <v>0</v>
          </cell>
          <cell r="AL63">
            <v>0</v>
          </cell>
          <cell r="AM63">
            <v>0</v>
          </cell>
          <cell r="AO63">
            <v>0</v>
          </cell>
          <cell r="AP63">
            <v>0</v>
          </cell>
          <cell r="AQ63">
            <v>0</v>
          </cell>
          <cell r="AR63">
            <v>0</v>
          </cell>
          <cell r="AT63" t="str">
            <v>USD</v>
          </cell>
          <cell r="AU63">
            <v>0</v>
          </cell>
          <cell r="AV63">
            <v>0</v>
          </cell>
          <cell r="AW63">
            <v>0</v>
          </cell>
          <cell r="AY63" t="str">
            <v>No</v>
          </cell>
          <cell r="AZ63" t="str">
            <v>Yes</v>
          </cell>
          <cell r="BA63">
            <v>45847</v>
          </cell>
          <cell r="BC63">
            <v>1082454690.0019577</v>
          </cell>
        </row>
        <row r="64">
          <cell r="C64" t="str">
            <v>LB_MREL_4.05_03/24</v>
          </cell>
          <cell r="D64">
            <v>45363</v>
          </cell>
          <cell r="E64" t="str">
            <v>N/A</v>
          </cell>
          <cell r="F64">
            <v>45363</v>
          </cell>
          <cell r="G64" t="str">
            <v>No</v>
          </cell>
          <cell r="H64" t="str">
            <v>IMLB0001</v>
          </cell>
          <cell r="I64">
            <v>45363</v>
          </cell>
          <cell r="J64" t="str">
            <v>Lloyds Bank</v>
          </cell>
          <cell r="K64" t="str">
            <v>LBG</v>
          </cell>
          <cell r="L64">
            <v>1000000000</v>
          </cell>
          <cell r="M64">
            <v>767701446.29741061</v>
          </cell>
          <cell r="N64">
            <v>1549845.1967487691</v>
          </cell>
          <cell r="O64">
            <v>766151601.10066187</v>
          </cell>
          <cell r="Q64">
            <v>766151601.10066187</v>
          </cell>
          <cell r="R64">
            <v>0</v>
          </cell>
          <cell r="S64">
            <v>766151601.10066187</v>
          </cell>
          <cell r="T64">
            <v>0</v>
          </cell>
          <cell r="U64">
            <v>766151601.10066187</v>
          </cell>
          <cell r="V64" t="str">
            <v>LB_MREL_4.05_03/24LBG</v>
          </cell>
          <cell r="W64" t="str">
            <v>DNC</v>
          </cell>
          <cell r="X64">
            <v>0</v>
          </cell>
          <cell r="Y64">
            <v>0</v>
          </cell>
          <cell r="AA64" t="str">
            <v>DNC</v>
          </cell>
          <cell r="AB64">
            <v>0</v>
          </cell>
          <cell r="AC64">
            <v>0</v>
          </cell>
          <cell r="AD64">
            <v>0</v>
          </cell>
          <cell r="AF64" t="str">
            <v>DNC</v>
          </cell>
          <cell r="AG64" t="str">
            <v>No</v>
          </cell>
          <cell r="AH64" t="str">
            <v>N/A</v>
          </cell>
          <cell r="AI64" t="str">
            <v>N/A</v>
          </cell>
          <cell r="AK64">
            <v>0</v>
          </cell>
          <cell r="AL64">
            <v>0</v>
          </cell>
          <cell r="AM64">
            <v>0</v>
          </cell>
          <cell r="AO64">
            <v>0</v>
          </cell>
          <cell r="AP64">
            <v>0</v>
          </cell>
          <cell r="AQ64">
            <v>0</v>
          </cell>
          <cell r="AR64">
            <v>0</v>
          </cell>
          <cell r="AT64" t="str">
            <v>USD</v>
          </cell>
          <cell r="AU64">
            <v>0</v>
          </cell>
          <cell r="AV64">
            <v>0</v>
          </cell>
          <cell r="AW64">
            <v>0</v>
          </cell>
          <cell r="AY64" t="str">
            <v>No</v>
          </cell>
          <cell r="AZ64" t="str">
            <v>Yes</v>
          </cell>
          <cell r="BA64">
            <v>45363</v>
          </cell>
          <cell r="BC64">
            <v>766151601.10066187</v>
          </cell>
        </row>
        <row r="65">
          <cell r="C65" t="str">
            <v>LB0023IM0122</v>
          </cell>
          <cell r="D65">
            <v>44572</v>
          </cell>
          <cell r="E65" t="str">
            <v>N/A</v>
          </cell>
          <cell r="F65">
            <v>44572</v>
          </cell>
          <cell r="G65" t="str">
            <v>No</v>
          </cell>
          <cell r="H65" t="str">
            <v>IMLB0023</v>
          </cell>
          <cell r="I65">
            <v>44572</v>
          </cell>
          <cell r="J65" t="str">
            <v>Lloyds Bank</v>
          </cell>
          <cell r="K65" t="str">
            <v>LBG</v>
          </cell>
          <cell r="L65">
            <v>0</v>
          </cell>
          <cell r="M65">
            <v>0</v>
          </cell>
          <cell r="N65">
            <v>0</v>
          </cell>
          <cell r="O65">
            <v>0</v>
          </cell>
          <cell r="Q65">
            <v>0</v>
          </cell>
          <cell r="R65">
            <v>0</v>
          </cell>
          <cell r="S65">
            <v>0</v>
          </cell>
          <cell r="T65">
            <v>0</v>
          </cell>
          <cell r="U65">
            <v>0</v>
          </cell>
          <cell r="V65" t="str">
            <v>LB0023IM0122LBG</v>
          </cell>
          <cell r="W65" t="str">
            <v>DNC</v>
          </cell>
          <cell r="X65">
            <v>0</v>
          </cell>
          <cell r="Y65">
            <v>0</v>
          </cell>
          <cell r="AA65" t="str">
            <v>DNC</v>
          </cell>
          <cell r="AB65">
            <v>0</v>
          </cell>
          <cell r="AC65">
            <v>0</v>
          </cell>
          <cell r="AD65">
            <v>0</v>
          </cell>
          <cell r="AF65" t="str">
            <v>DNC</v>
          </cell>
          <cell r="AG65" t="str">
            <v>No</v>
          </cell>
          <cell r="AH65" t="str">
            <v>N/A</v>
          </cell>
          <cell r="AI65" t="str">
            <v>N/A</v>
          </cell>
          <cell r="AK65">
            <v>0</v>
          </cell>
          <cell r="AL65">
            <v>0</v>
          </cell>
          <cell r="AM65">
            <v>0</v>
          </cell>
          <cell r="AO65">
            <v>0</v>
          </cell>
          <cell r="AP65">
            <v>0</v>
          </cell>
          <cell r="AQ65">
            <v>0</v>
          </cell>
          <cell r="AR65">
            <v>0</v>
          </cell>
          <cell r="AT65" t="str">
            <v>USD</v>
          </cell>
          <cell r="AU65">
            <v>0</v>
          </cell>
          <cell r="AV65">
            <v>0</v>
          </cell>
          <cell r="AW65">
            <v>0</v>
          </cell>
          <cell r="AY65" t="str">
            <v>No</v>
          </cell>
          <cell r="AZ65" t="str">
            <v>Yes</v>
          </cell>
          <cell r="BA65">
            <v>44572</v>
          </cell>
          <cell r="BC65">
            <v>0</v>
          </cell>
        </row>
        <row r="66">
          <cell r="C66" t="str">
            <v>LB0022IM0124</v>
          </cell>
          <cell r="D66">
            <v>45306</v>
          </cell>
          <cell r="E66">
            <v>44941</v>
          </cell>
          <cell r="F66">
            <v>44941</v>
          </cell>
          <cell r="G66" t="str">
            <v>No</v>
          </cell>
          <cell r="H66" t="str">
            <v>IMLB0022</v>
          </cell>
          <cell r="I66">
            <v>44941</v>
          </cell>
          <cell r="J66" t="str">
            <v>Lloyds Bank</v>
          </cell>
          <cell r="K66" t="str">
            <v>LBG</v>
          </cell>
          <cell r="L66">
            <v>300000000</v>
          </cell>
          <cell r="M66">
            <v>255954713.22827938</v>
          </cell>
          <cell r="N66">
            <v>418086.31175468507</v>
          </cell>
          <cell r="O66">
            <v>255536626.91652471</v>
          </cell>
          <cell r="Q66">
            <v>255536626.91652471</v>
          </cell>
          <cell r="R66">
            <v>0</v>
          </cell>
          <cell r="S66">
            <v>255536626.91652471</v>
          </cell>
          <cell r="T66">
            <v>0</v>
          </cell>
          <cell r="U66">
            <v>255536626.91652471</v>
          </cell>
          <cell r="V66" t="str">
            <v>LB0022IM0124LBG</v>
          </cell>
          <cell r="W66" t="str">
            <v>DNC</v>
          </cell>
          <cell r="X66">
            <v>0</v>
          </cell>
          <cell r="Y66">
            <v>0</v>
          </cell>
          <cell r="AA66" t="str">
            <v>DNC</v>
          </cell>
          <cell r="AB66">
            <v>0</v>
          </cell>
          <cell r="AC66">
            <v>0</v>
          </cell>
          <cell r="AD66">
            <v>0</v>
          </cell>
          <cell r="AF66" t="str">
            <v>DNC</v>
          </cell>
          <cell r="AG66" t="str">
            <v>No</v>
          </cell>
          <cell r="AH66" t="str">
            <v>N/A</v>
          </cell>
          <cell r="AI66" t="str">
            <v>N/A</v>
          </cell>
          <cell r="AK66">
            <v>0</v>
          </cell>
          <cell r="AL66">
            <v>0</v>
          </cell>
          <cell r="AM66">
            <v>0</v>
          </cell>
          <cell r="AO66">
            <v>0</v>
          </cell>
          <cell r="AP66">
            <v>0</v>
          </cell>
          <cell r="AQ66">
            <v>0</v>
          </cell>
          <cell r="AR66">
            <v>0</v>
          </cell>
          <cell r="AT66" t="str">
            <v>EUR</v>
          </cell>
          <cell r="AU66">
            <v>0</v>
          </cell>
          <cell r="AV66">
            <v>0</v>
          </cell>
          <cell r="AW66">
            <v>0</v>
          </cell>
          <cell r="AY66" t="str">
            <v>No</v>
          </cell>
          <cell r="AZ66" t="str">
            <v>Yes</v>
          </cell>
          <cell r="BA66">
            <v>45306</v>
          </cell>
          <cell r="BC66">
            <v>255536626.91652471</v>
          </cell>
        </row>
        <row r="67">
          <cell r="C67" t="str">
            <v>LB0012IM0128</v>
          </cell>
          <cell r="D67">
            <v>46776</v>
          </cell>
          <cell r="E67" t="str">
            <v>N/A</v>
          </cell>
          <cell r="F67">
            <v>46776</v>
          </cell>
          <cell r="G67" t="str">
            <v>No</v>
          </cell>
          <cell r="H67" t="str">
            <v>IMLB0012</v>
          </cell>
          <cell r="I67">
            <v>46776</v>
          </cell>
          <cell r="J67" t="str">
            <v>Lloyds Bank</v>
          </cell>
          <cell r="K67" t="str">
            <v>LBG</v>
          </cell>
          <cell r="L67">
            <v>999999999.99999988</v>
          </cell>
          <cell r="M67">
            <v>85255697.177381679</v>
          </cell>
          <cell r="N67">
            <v>339382.20578619785</v>
          </cell>
          <cell r="O67">
            <v>84916314.971595481</v>
          </cell>
          <cell r="Q67">
            <v>84916314.971595481</v>
          </cell>
          <cell r="R67">
            <v>0</v>
          </cell>
          <cell r="S67">
            <v>84916314.971595481</v>
          </cell>
          <cell r="T67">
            <v>0</v>
          </cell>
          <cell r="U67">
            <v>84916314.971595481</v>
          </cell>
          <cell r="V67" t="str">
            <v>LB0012IM0128LBG</v>
          </cell>
          <cell r="W67" t="str">
            <v>DNC</v>
          </cell>
          <cell r="X67">
            <v>0</v>
          </cell>
          <cell r="Y67">
            <v>0</v>
          </cell>
          <cell r="AA67" t="str">
            <v>DNC</v>
          </cell>
          <cell r="AB67">
            <v>0</v>
          </cell>
          <cell r="AC67">
            <v>0</v>
          </cell>
          <cell r="AD67">
            <v>0</v>
          </cell>
          <cell r="AF67" t="str">
            <v>DNC</v>
          </cell>
          <cell r="AG67" t="str">
            <v>No</v>
          </cell>
          <cell r="AH67" t="str">
            <v>N/A</v>
          </cell>
          <cell r="AI67" t="str">
            <v>N/A</v>
          </cell>
          <cell r="AK67">
            <v>0</v>
          </cell>
          <cell r="AL67">
            <v>0</v>
          </cell>
          <cell r="AM67">
            <v>0</v>
          </cell>
          <cell r="AO67">
            <v>0</v>
          </cell>
          <cell r="AP67">
            <v>0</v>
          </cell>
          <cell r="AQ67">
            <v>0</v>
          </cell>
          <cell r="AR67">
            <v>0</v>
          </cell>
          <cell r="AT67" t="str">
            <v>NOK</v>
          </cell>
          <cell r="AU67">
            <v>0</v>
          </cell>
          <cell r="AV67">
            <v>0</v>
          </cell>
          <cell r="AW67">
            <v>0</v>
          </cell>
          <cell r="AY67" t="str">
            <v>No</v>
          </cell>
          <cell r="AZ67" t="str">
            <v>Yes</v>
          </cell>
          <cell r="BA67">
            <v>46776</v>
          </cell>
          <cell r="BC67">
            <v>84916314.971595481</v>
          </cell>
        </row>
        <row r="68">
          <cell r="C68" t="str">
            <v>LB0011IM0225</v>
          </cell>
          <cell r="D68">
            <v>45691</v>
          </cell>
          <cell r="E68" t="str">
            <v>N/A</v>
          </cell>
          <cell r="F68">
            <v>45691</v>
          </cell>
          <cell r="G68" t="str">
            <v>No</v>
          </cell>
          <cell r="H68" t="str">
            <v>IMLB0011</v>
          </cell>
          <cell r="I68">
            <v>45691</v>
          </cell>
          <cell r="J68" t="str">
            <v>Lloyds Bank</v>
          </cell>
          <cell r="K68" t="str">
            <v>LBG</v>
          </cell>
          <cell r="L68">
            <v>499999999.99999994</v>
          </cell>
          <cell r="M68">
            <v>289111715.61395109</v>
          </cell>
          <cell r="N68">
            <v>722828.96808688424</v>
          </cell>
          <cell r="O68">
            <v>288388886.64586419</v>
          </cell>
          <cell r="Q68">
            <v>288388886.64586419</v>
          </cell>
          <cell r="R68">
            <v>0</v>
          </cell>
          <cell r="S68">
            <v>288388886.64586419</v>
          </cell>
          <cell r="T68">
            <v>0</v>
          </cell>
          <cell r="U68">
            <v>288388886.64586419</v>
          </cell>
          <cell r="V68" t="str">
            <v>LB0011IM0225LBG</v>
          </cell>
          <cell r="W68" t="str">
            <v>DNC</v>
          </cell>
          <cell r="X68">
            <v>0</v>
          </cell>
          <cell r="Y68">
            <v>0</v>
          </cell>
          <cell r="AA68" t="str">
            <v>DNC</v>
          </cell>
          <cell r="AB68">
            <v>0</v>
          </cell>
          <cell r="AC68">
            <v>0</v>
          </cell>
          <cell r="AD68">
            <v>0</v>
          </cell>
          <cell r="AF68" t="str">
            <v>DNC</v>
          </cell>
          <cell r="AG68" t="str">
            <v>No</v>
          </cell>
          <cell r="AH68" t="str">
            <v>N/A</v>
          </cell>
          <cell r="AI68" t="str">
            <v>N/A</v>
          </cell>
          <cell r="AK68">
            <v>0</v>
          </cell>
          <cell r="AL68">
            <v>0</v>
          </cell>
          <cell r="AM68">
            <v>0</v>
          </cell>
          <cell r="AO68">
            <v>0</v>
          </cell>
          <cell r="AP68">
            <v>0</v>
          </cell>
          <cell r="AQ68">
            <v>0</v>
          </cell>
          <cell r="AR68">
            <v>0</v>
          </cell>
          <cell r="AT68" t="str">
            <v>CAD</v>
          </cell>
          <cell r="AU68">
            <v>0</v>
          </cell>
          <cell r="AV68">
            <v>0</v>
          </cell>
          <cell r="AW68">
            <v>0</v>
          </cell>
          <cell r="AY68" t="str">
            <v>No</v>
          </cell>
          <cell r="AZ68" t="str">
            <v>Yes</v>
          </cell>
          <cell r="BA68">
            <v>45691</v>
          </cell>
          <cell r="BC68">
            <v>288388886.64586419</v>
          </cell>
        </row>
        <row r="69">
          <cell r="C69" t="str">
            <v>LB0008IM0323</v>
          </cell>
          <cell r="D69">
            <v>45005</v>
          </cell>
          <cell r="E69" t="str">
            <v>N/A</v>
          </cell>
          <cell r="F69">
            <v>45005</v>
          </cell>
          <cell r="G69" t="str">
            <v>No</v>
          </cell>
          <cell r="H69" t="str">
            <v>IMLB0008</v>
          </cell>
          <cell r="I69">
            <v>45005</v>
          </cell>
          <cell r="J69" t="str">
            <v>Lloyds Bank</v>
          </cell>
          <cell r="K69" t="str">
            <v>LBG</v>
          </cell>
          <cell r="L69">
            <v>249999999.99999997</v>
          </cell>
          <cell r="M69">
            <v>138115743.86183819</v>
          </cell>
          <cell r="N69">
            <v>86470.613567722743</v>
          </cell>
          <cell r="O69">
            <v>138029273.24827048</v>
          </cell>
          <cell r="Q69">
            <v>138029273.24827048</v>
          </cell>
          <cell r="R69">
            <v>0</v>
          </cell>
          <cell r="S69">
            <v>138029273.24827048</v>
          </cell>
          <cell r="T69">
            <v>0</v>
          </cell>
          <cell r="U69">
            <v>138029273.24827048</v>
          </cell>
          <cell r="V69" t="str">
            <v>LB0008IM0323LBG</v>
          </cell>
          <cell r="W69" t="str">
            <v>DNC</v>
          </cell>
          <cell r="X69">
            <v>0</v>
          </cell>
          <cell r="Y69">
            <v>0</v>
          </cell>
          <cell r="AA69" t="str">
            <v>DNC</v>
          </cell>
          <cell r="AB69">
            <v>0</v>
          </cell>
          <cell r="AC69">
            <v>0</v>
          </cell>
          <cell r="AD69">
            <v>0</v>
          </cell>
          <cell r="AF69" t="str">
            <v>DNC</v>
          </cell>
          <cell r="AG69" t="str">
            <v>No</v>
          </cell>
          <cell r="AH69" t="str">
            <v>N/A</v>
          </cell>
          <cell r="AI69" t="str">
            <v>N/A</v>
          </cell>
          <cell r="AK69">
            <v>0</v>
          </cell>
          <cell r="AL69">
            <v>0</v>
          </cell>
          <cell r="AM69">
            <v>0</v>
          </cell>
          <cell r="AO69">
            <v>0</v>
          </cell>
          <cell r="AP69">
            <v>0</v>
          </cell>
          <cell r="AQ69">
            <v>0</v>
          </cell>
          <cell r="AR69">
            <v>0</v>
          </cell>
          <cell r="AT69" t="str">
            <v>AUD</v>
          </cell>
          <cell r="AU69">
            <v>0</v>
          </cell>
          <cell r="AV69">
            <v>0</v>
          </cell>
          <cell r="AW69">
            <v>0</v>
          </cell>
          <cell r="AY69" t="str">
            <v>No</v>
          </cell>
          <cell r="AZ69" t="str">
            <v>Yes</v>
          </cell>
          <cell r="BA69">
            <v>45005</v>
          </cell>
          <cell r="BC69">
            <v>138029273.24827048</v>
          </cell>
        </row>
        <row r="70">
          <cell r="C70" t="str">
            <v>LB0013IM0325</v>
          </cell>
          <cell r="D70">
            <v>45720</v>
          </cell>
          <cell r="E70" t="str">
            <v>N/A</v>
          </cell>
          <cell r="F70">
            <v>45720</v>
          </cell>
          <cell r="G70" t="str">
            <v>No</v>
          </cell>
          <cell r="H70" t="str">
            <v>IMLB0013</v>
          </cell>
          <cell r="I70">
            <v>45720</v>
          </cell>
          <cell r="J70" t="str">
            <v>Lloyds Bank</v>
          </cell>
          <cell r="K70" t="str">
            <v>LBG</v>
          </cell>
          <cell r="L70">
            <v>415000000</v>
          </cell>
          <cell r="M70">
            <v>319802220.96928239</v>
          </cell>
          <cell r="N70">
            <v>148525.31041069573</v>
          </cell>
          <cell r="O70">
            <v>319653695.65887171</v>
          </cell>
          <cell r="Q70">
            <v>319653695.65887171</v>
          </cell>
          <cell r="R70">
            <v>0</v>
          </cell>
          <cell r="S70">
            <v>319653695.65887171</v>
          </cell>
          <cell r="T70">
            <v>0</v>
          </cell>
          <cell r="U70">
            <v>319653695.65887171</v>
          </cell>
          <cell r="V70" t="str">
            <v>LB0013IM0325LBG</v>
          </cell>
          <cell r="W70" t="str">
            <v>DNC</v>
          </cell>
          <cell r="X70">
            <v>0</v>
          </cell>
          <cell r="Y70">
            <v>0</v>
          </cell>
          <cell r="AA70" t="str">
            <v>DNC</v>
          </cell>
          <cell r="AB70">
            <v>0</v>
          </cell>
          <cell r="AC70">
            <v>0</v>
          </cell>
          <cell r="AD70">
            <v>0</v>
          </cell>
          <cell r="AF70" t="str">
            <v>DNC</v>
          </cell>
          <cell r="AG70" t="str">
            <v>No</v>
          </cell>
          <cell r="AH70" t="str">
            <v>N/A</v>
          </cell>
          <cell r="AI70" t="str">
            <v>N/A</v>
          </cell>
          <cell r="AK70">
            <v>0</v>
          </cell>
          <cell r="AL70">
            <v>0</v>
          </cell>
          <cell r="AM70">
            <v>0</v>
          </cell>
          <cell r="AO70">
            <v>0</v>
          </cell>
          <cell r="AP70">
            <v>0</v>
          </cell>
          <cell r="AQ70">
            <v>0</v>
          </cell>
          <cell r="AR70">
            <v>0</v>
          </cell>
          <cell r="AT70" t="str">
            <v>CHF</v>
          </cell>
          <cell r="AU70">
            <v>0</v>
          </cell>
          <cell r="AV70">
            <v>0</v>
          </cell>
          <cell r="AW70">
            <v>0</v>
          </cell>
          <cell r="AY70" t="str">
            <v>No</v>
          </cell>
          <cell r="AZ70" t="str">
            <v>Yes</v>
          </cell>
          <cell r="BA70">
            <v>45720</v>
          </cell>
          <cell r="BC70">
            <v>319653695.65887171</v>
          </cell>
        </row>
        <row r="71">
          <cell r="C71" t="str">
            <v>LB0006IM0523</v>
          </cell>
          <cell r="D71">
            <v>45076</v>
          </cell>
          <cell r="E71" t="str">
            <v>N/A</v>
          </cell>
          <cell r="F71">
            <v>45076</v>
          </cell>
          <cell r="G71" t="str">
            <v>No</v>
          </cell>
          <cell r="H71" t="str">
            <v>IMLB0006</v>
          </cell>
          <cell r="I71">
            <v>45076</v>
          </cell>
          <cell r="J71" t="str">
            <v>Lloyds Bank</v>
          </cell>
          <cell r="K71" t="str">
            <v>LBG</v>
          </cell>
          <cell r="L71">
            <v>131900000000</v>
          </cell>
          <cell r="M71">
            <v>866038586.2453506</v>
          </cell>
          <cell r="N71">
            <v>797151.74196256953</v>
          </cell>
          <cell r="O71">
            <v>865241434.50338805</v>
          </cell>
          <cell r="Q71">
            <v>865241434.50338805</v>
          </cell>
          <cell r="R71">
            <v>0</v>
          </cell>
          <cell r="S71">
            <v>865241434.50338805</v>
          </cell>
          <cell r="T71">
            <v>0</v>
          </cell>
          <cell r="U71">
            <v>865241434.50338805</v>
          </cell>
          <cell r="V71" t="str">
            <v>LB0006IM0523LBG</v>
          </cell>
          <cell r="W71" t="str">
            <v>DNC</v>
          </cell>
          <cell r="X71">
            <v>0</v>
          </cell>
          <cell r="Y71">
            <v>0</v>
          </cell>
          <cell r="AA71" t="str">
            <v>DNC</v>
          </cell>
          <cell r="AB71">
            <v>0</v>
          </cell>
          <cell r="AC71">
            <v>0</v>
          </cell>
          <cell r="AD71">
            <v>0</v>
          </cell>
          <cell r="AF71" t="str">
            <v>DNC</v>
          </cell>
          <cell r="AG71" t="str">
            <v>No</v>
          </cell>
          <cell r="AH71" t="str">
            <v>N/A</v>
          </cell>
          <cell r="AI71" t="str">
            <v>N/A</v>
          </cell>
          <cell r="AK71">
            <v>0</v>
          </cell>
          <cell r="AL71">
            <v>0</v>
          </cell>
          <cell r="AM71">
            <v>0</v>
          </cell>
          <cell r="AO71">
            <v>0</v>
          </cell>
          <cell r="AP71">
            <v>0</v>
          </cell>
          <cell r="AQ71">
            <v>0</v>
          </cell>
          <cell r="AR71">
            <v>0</v>
          </cell>
          <cell r="AT71" t="str">
            <v>JPY</v>
          </cell>
          <cell r="AU71">
            <v>0</v>
          </cell>
          <cell r="AV71">
            <v>0</v>
          </cell>
          <cell r="AW71">
            <v>0</v>
          </cell>
          <cell r="AY71" t="str">
            <v>No</v>
          </cell>
          <cell r="AZ71" t="str">
            <v>Yes</v>
          </cell>
          <cell r="BA71">
            <v>45076</v>
          </cell>
          <cell r="BC71">
            <v>865241434.50338805</v>
          </cell>
        </row>
        <row r="72">
          <cell r="C72" t="str">
            <v>LB0018IM0533</v>
          </cell>
          <cell r="D72">
            <v>48729</v>
          </cell>
          <cell r="E72" t="str">
            <v>N/A</v>
          </cell>
          <cell r="F72">
            <v>48729</v>
          </cell>
          <cell r="G72" t="str">
            <v>No</v>
          </cell>
          <cell r="H72" t="str">
            <v>IMLB0015</v>
          </cell>
          <cell r="I72">
            <v>48729</v>
          </cell>
          <cell r="J72" t="str">
            <v>Lloyds Bank</v>
          </cell>
          <cell r="K72" t="str">
            <v>LBG</v>
          </cell>
          <cell r="L72">
            <v>5800000000</v>
          </cell>
          <cell r="M72">
            <v>38097565.863962263</v>
          </cell>
          <cell r="N72">
            <v>50558.129923971581</v>
          </cell>
          <cell r="O72">
            <v>38047007.734038293</v>
          </cell>
          <cell r="Q72">
            <v>38047007.734038293</v>
          </cell>
          <cell r="R72">
            <v>0</v>
          </cell>
          <cell r="S72">
            <v>38047007.734038293</v>
          </cell>
          <cell r="T72">
            <v>0</v>
          </cell>
          <cell r="U72">
            <v>38047007.734038293</v>
          </cell>
          <cell r="V72" t="str">
            <v>LB0018IM0533LBG</v>
          </cell>
          <cell r="W72" t="str">
            <v>DNC</v>
          </cell>
          <cell r="X72">
            <v>0</v>
          </cell>
          <cell r="Y72">
            <v>0</v>
          </cell>
          <cell r="AA72" t="str">
            <v>DNC</v>
          </cell>
          <cell r="AB72">
            <v>0</v>
          </cell>
          <cell r="AC72">
            <v>0</v>
          </cell>
          <cell r="AD72">
            <v>0</v>
          </cell>
          <cell r="AF72" t="str">
            <v>DNC</v>
          </cell>
          <cell r="AG72" t="str">
            <v>No</v>
          </cell>
          <cell r="AH72" t="str">
            <v>N/A</v>
          </cell>
          <cell r="AI72" t="str">
            <v>N/A</v>
          </cell>
          <cell r="AK72">
            <v>0</v>
          </cell>
          <cell r="AL72">
            <v>0</v>
          </cell>
          <cell r="AM72">
            <v>0</v>
          </cell>
          <cell r="AO72">
            <v>0</v>
          </cell>
          <cell r="AP72">
            <v>0</v>
          </cell>
          <cell r="AQ72">
            <v>0</v>
          </cell>
          <cell r="AR72">
            <v>0</v>
          </cell>
          <cell r="AT72" t="str">
            <v>JPY</v>
          </cell>
          <cell r="AU72">
            <v>0</v>
          </cell>
          <cell r="AV72">
            <v>0</v>
          </cell>
          <cell r="AW72">
            <v>0</v>
          </cell>
          <cell r="AY72" t="str">
            <v>No</v>
          </cell>
          <cell r="AZ72" t="str">
            <v>Yes</v>
          </cell>
          <cell r="BA72">
            <v>48729</v>
          </cell>
          <cell r="BC72">
            <v>38047007.734038293</v>
          </cell>
        </row>
        <row r="73">
          <cell r="C73" t="str">
            <v>LB0021IM0624</v>
          </cell>
          <cell r="D73">
            <v>45464</v>
          </cell>
          <cell r="E73" t="str">
            <v>N/A</v>
          </cell>
          <cell r="F73">
            <v>45464</v>
          </cell>
          <cell r="G73" t="str">
            <v>No</v>
          </cell>
          <cell r="H73" t="str">
            <v>IMLB0021</v>
          </cell>
          <cell r="I73">
            <v>45464</v>
          </cell>
          <cell r="J73" t="str">
            <v>Lloyds Bank</v>
          </cell>
          <cell r="K73" t="str">
            <v>LBG</v>
          </cell>
          <cell r="L73">
            <v>600000000</v>
          </cell>
          <cell r="M73">
            <v>511159852.35945487</v>
          </cell>
          <cell r="N73">
            <v>86598.526405449797</v>
          </cell>
          <cell r="O73">
            <v>511073253.83304942</v>
          </cell>
          <cell r="Q73">
            <v>511073253.83304942</v>
          </cell>
          <cell r="R73">
            <v>0</v>
          </cell>
          <cell r="S73">
            <v>511073253.83304942</v>
          </cell>
          <cell r="T73">
            <v>0</v>
          </cell>
          <cell r="U73">
            <v>511073253.83304942</v>
          </cell>
          <cell r="V73" t="str">
            <v>LB0021IM0624LBG</v>
          </cell>
          <cell r="W73" t="str">
            <v>DNC</v>
          </cell>
          <cell r="X73">
            <v>0</v>
          </cell>
          <cell r="Y73">
            <v>0</v>
          </cell>
          <cell r="AA73" t="str">
            <v>DNC</v>
          </cell>
          <cell r="AB73">
            <v>0</v>
          </cell>
          <cell r="AC73">
            <v>0</v>
          </cell>
          <cell r="AD73">
            <v>0</v>
          </cell>
          <cell r="AF73" t="str">
            <v>DNC</v>
          </cell>
          <cell r="AG73" t="str">
            <v>No</v>
          </cell>
          <cell r="AH73" t="str">
            <v>N/A</v>
          </cell>
          <cell r="AI73" t="str">
            <v>N/A</v>
          </cell>
          <cell r="AK73">
            <v>0</v>
          </cell>
          <cell r="AL73">
            <v>0</v>
          </cell>
          <cell r="AM73">
            <v>0</v>
          </cell>
          <cell r="AO73">
            <v>0</v>
          </cell>
          <cell r="AP73">
            <v>0</v>
          </cell>
          <cell r="AQ73">
            <v>0</v>
          </cell>
          <cell r="AR73">
            <v>0</v>
          </cell>
          <cell r="AT73" t="str">
            <v>EUR</v>
          </cell>
          <cell r="AU73">
            <v>0</v>
          </cell>
          <cell r="AV73">
            <v>0</v>
          </cell>
          <cell r="AW73">
            <v>0</v>
          </cell>
          <cell r="AY73" t="str">
            <v>No</v>
          </cell>
          <cell r="AZ73" t="str">
            <v>Yes</v>
          </cell>
          <cell r="BA73">
            <v>45464</v>
          </cell>
          <cell r="BC73">
            <v>511073253.83304942</v>
          </cell>
        </row>
        <row r="74">
          <cell r="C74" t="str">
            <v>LB0007IM0721</v>
          </cell>
          <cell r="D74">
            <v>44383</v>
          </cell>
          <cell r="E74" t="str">
            <v>N/A</v>
          </cell>
          <cell r="F74">
            <v>44383</v>
          </cell>
          <cell r="G74" t="str">
            <v>No</v>
          </cell>
          <cell r="H74" t="str">
            <v>IMLB0007</v>
          </cell>
          <cell r="I74">
            <v>44383</v>
          </cell>
          <cell r="J74" t="str">
            <v>Lloyds Bank</v>
          </cell>
          <cell r="K74" t="str">
            <v>LBG</v>
          </cell>
          <cell r="L74">
            <v>0</v>
          </cell>
          <cell r="M74">
            <v>-1.0466802429388631E-8</v>
          </cell>
          <cell r="N74">
            <v>-1.0466802429388631E-8</v>
          </cell>
          <cell r="O74">
            <v>0</v>
          </cell>
          <cell r="Q74">
            <v>0</v>
          </cell>
          <cell r="R74">
            <v>0</v>
          </cell>
          <cell r="S74">
            <v>0</v>
          </cell>
          <cell r="T74">
            <v>0</v>
          </cell>
          <cell r="U74">
            <v>0</v>
          </cell>
          <cell r="V74" t="str">
            <v>LB0007IM0721LBG</v>
          </cell>
          <cell r="W74" t="str">
            <v>DNC</v>
          </cell>
          <cell r="X74">
            <v>0</v>
          </cell>
          <cell r="Y74">
            <v>0</v>
          </cell>
          <cell r="AA74" t="str">
            <v>DNC</v>
          </cell>
          <cell r="AB74">
            <v>0</v>
          </cell>
          <cell r="AC74">
            <v>0</v>
          </cell>
          <cell r="AD74">
            <v>0</v>
          </cell>
          <cell r="AF74" t="str">
            <v>DNC</v>
          </cell>
          <cell r="AG74" t="str">
            <v>No</v>
          </cell>
          <cell r="AH74" t="str">
            <v>N/A</v>
          </cell>
          <cell r="AI74" t="str">
            <v>N/A</v>
          </cell>
          <cell r="AK74">
            <v>0</v>
          </cell>
          <cell r="AL74">
            <v>0</v>
          </cell>
          <cell r="AM74">
            <v>0</v>
          </cell>
          <cell r="AO74">
            <v>0</v>
          </cell>
          <cell r="AP74">
            <v>0</v>
          </cell>
          <cell r="AQ74">
            <v>0</v>
          </cell>
          <cell r="AR74">
            <v>0</v>
          </cell>
          <cell r="AT74" t="str">
            <v>USD</v>
          </cell>
          <cell r="AU74">
            <v>0</v>
          </cell>
          <cell r="AV74">
            <v>0</v>
          </cell>
          <cell r="AW74">
            <v>0</v>
          </cell>
          <cell r="AY74" t="str">
            <v>No</v>
          </cell>
          <cell r="AZ74" t="str">
            <v>Yes</v>
          </cell>
          <cell r="BA74">
            <v>44383</v>
          </cell>
          <cell r="BC74">
            <v>0</v>
          </cell>
        </row>
        <row r="75">
          <cell r="C75" t="str">
            <v>LB0003IM0823</v>
          </cell>
          <cell r="D75">
            <v>45154</v>
          </cell>
          <cell r="E75" t="str">
            <v>N/A</v>
          </cell>
          <cell r="F75">
            <v>45154</v>
          </cell>
          <cell r="G75" t="str">
            <v>No</v>
          </cell>
          <cell r="H75" t="str">
            <v>IMLB0003</v>
          </cell>
          <cell r="I75">
            <v>45154</v>
          </cell>
          <cell r="J75" t="str">
            <v>Lloyds Bank</v>
          </cell>
          <cell r="K75" t="str">
            <v>LBG</v>
          </cell>
          <cell r="L75">
            <v>1390000000</v>
          </cell>
          <cell r="M75">
            <v>1010166830.4124944</v>
          </cell>
          <cell r="N75">
            <v>2314281.4156340514</v>
          </cell>
          <cell r="O75">
            <v>1007852548.9968604</v>
          </cell>
          <cell r="Q75">
            <v>1007852548.9968604</v>
          </cell>
          <cell r="R75">
            <v>0</v>
          </cell>
          <cell r="S75">
            <v>1007852548.9968604</v>
          </cell>
          <cell r="T75">
            <v>0</v>
          </cell>
          <cell r="U75">
            <v>1007852548.9968604</v>
          </cell>
          <cell r="V75" t="str">
            <v>LB0003IM0823LBG</v>
          </cell>
          <cell r="W75" t="str">
            <v>DNC</v>
          </cell>
          <cell r="X75">
            <v>0</v>
          </cell>
          <cell r="Y75">
            <v>0</v>
          </cell>
          <cell r="AA75" t="str">
            <v>DNC</v>
          </cell>
          <cell r="AB75">
            <v>0</v>
          </cell>
          <cell r="AC75">
            <v>0</v>
          </cell>
          <cell r="AD75">
            <v>0</v>
          </cell>
          <cell r="AF75" t="str">
            <v>DNC</v>
          </cell>
          <cell r="AG75" t="str">
            <v>No</v>
          </cell>
          <cell r="AH75" t="str">
            <v>N/A</v>
          </cell>
          <cell r="AI75" t="str">
            <v>N/A</v>
          </cell>
          <cell r="AK75">
            <v>0</v>
          </cell>
          <cell r="AL75">
            <v>0</v>
          </cell>
          <cell r="AM75">
            <v>0</v>
          </cell>
          <cell r="AO75">
            <v>0</v>
          </cell>
          <cell r="AP75">
            <v>0</v>
          </cell>
          <cell r="AQ75">
            <v>0</v>
          </cell>
          <cell r="AR75">
            <v>0</v>
          </cell>
          <cell r="AT75" t="str">
            <v>USD</v>
          </cell>
          <cell r="AU75">
            <v>0</v>
          </cell>
          <cell r="AV75">
            <v>0</v>
          </cell>
          <cell r="AW75">
            <v>0</v>
          </cell>
          <cell r="AY75" t="str">
            <v>No</v>
          </cell>
          <cell r="AZ75" t="str">
            <v>Yes</v>
          </cell>
          <cell r="BA75">
            <v>45154</v>
          </cell>
          <cell r="BC75">
            <v>1007852548.9968604</v>
          </cell>
        </row>
        <row r="76">
          <cell r="C76" t="str">
            <v>LB0028IM1015</v>
          </cell>
          <cell r="D76">
            <v>45154</v>
          </cell>
          <cell r="E76" t="str">
            <v>N/A</v>
          </cell>
          <cell r="F76">
            <v>45154</v>
          </cell>
          <cell r="G76" t="str">
            <v>No</v>
          </cell>
          <cell r="H76" t="str">
            <v>IMLB0028</v>
          </cell>
          <cell r="I76">
            <v>45154</v>
          </cell>
          <cell r="J76" t="str">
            <v>Lloyds Bank</v>
          </cell>
          <cell r="K76" t="str">
            <v>LBG</v>
          </cell>
          <cell r="L76">
            <v>360000000</v>
          </cell>
          <cell r="M76">
            <v>260795536.48208705</v>
          </cell>
          <cell r="N76">
            <v>414742.2000188519</v>
          </cell>
          <cell r="O76">
            <v>260380794.28206819</v>
          </cell>
          <cell r="Q76">
            <v>260380794.28206819</v>
          </cell>
          <cell r="R76">
            <v>0</v>
          </cell>
          <cell r="S76">
            <v>260380794.28206819</v>
          </cell>
          <cell r="T76">
            <v>0</v>
          </cell>
          <cell r="U76">
            <v>260380794.28206819</v>
          </cell>
          <cell r="V76" t="str">
            <v>LB0028IM1015LBG</v>
          </cell>
          <cell r="W76" t="str">
            <v>DNC</v>
          </cell>
          <cell r="X76">
            <v>0</v>
          </cell>
          <cell r="Y76">
            <v>0</v>
          </cell>
          <cell r="AA76" t="str">
            <v>DNC</v>
          </cell>
          <cell r="AB76">
            <v>0</v>
          </cell>
          <cell r="AC76">
            <v>0</v>
          </cell>
          <cell r="AD76">
            <v>0</v>
          </cell>
          <cell r="AF76" t="str">
            <v>DNC</v>
          </cell>
          <cell r="AG76" t="str">
            <v>No</v>
          </cell>
          <cell r="AH76" t="str">
            <v>N/A</v>
          </cell>
          <cell r="AI76" t="str">
            <v>N/A</v>
          </cell>
          <cell r="AK76">
            <v>0</v>
          </cell>
          <cell r="AL76">
            <v>0</v>
          </cell>
          <cell r="AM76">
            <v>0</v>
          </cell>
          <cell r="AO76">
            <v>0</v>
          </cell>
          <cell r="AP76">
            <v>0</v>
          </cell>
          <cell r="AQ76">
            <v>0</v>
          </cell>
          <cell r="AR76">
            <v>0</v>
          </cell>
          <cell r="AT76" t="str">
            <v>USD</v>
          </cell>
          <cell r="AU76">
            <v>0</v>
          </cell>
          <cell r="AV76">
            <v>0</v>
          </cell>
          <cell r="AW76">
            <v>0</v>
          </cell>
          <cell r="AY76" t="str">
            <v>No</v>
          </cell>
          <cell r="AZ76" t="str">
            <v>Yes</v>
          </cell>
          <cell r="BA76">
            <v>45154</v>
          </cell>
          <cell r="BC76">
            <v>260380794.28206819</v>
          </cell>
        </row>
        <row r="77">
          <cell r="C77" t="str">
            <v>LB0014IM1123</v>
          </cell>
          <cell r="D77">
            <v>45237</v>
          </cell>
          <cell r="E77">
            <v>44872</v>
          </cell>
          <cell r="F77">
            <v>44872</v>
          </cell>
          <cell r="G77" t="str">
            <v>No</v>
          </cell>
          <cell r="H77" t="str">
            <v>IMLB0018</v>
          </cell>
          <cell r="I77">
            <v>45237</v>
          </cell>
          <cell r="J77" t="str">
            <v>Lloyds Bank</v>
          </cell>
          <cell r="K77" t="str">
            <v>LBG</v>
          </cell>
          <cell r="L77">
            <v>1750000000</v>
          </cell>
          <cell r="M77">
            <v>1271835575.2735341</v>
          </cell>
          <cell r="N77">
            <v>2956466.8242493737</v>
          </cell>
          <cell r="O77">
            <v>1268879108.4492848</v>
          </cell>
          <cell r="Q77">
            <v>1268879108.4492848</v>
          </cell>
          <cell r="R77">
            <v>0</v>
          </cell>
          <cell r="S77">
            <v>1268879108.4492848</v>
          </cell>
          <cell r="T77">
            <v>0</v>
          </cell>
          <cell r="U77">
            <v>1268879108.4492848</v>
          </cell>
          <cell r="V77" t="str">
            <v>LB0014IM1123LBG</v>
          </cell>
          <cell r="W77" t="str">
            <v>DNC</v>
          </cell>
          <cell r="X77">
            <v>0</v>
          </cell>
          <cell r="Y77">
            <v>0</v>
          </cell>
          <cell r="AA77" t="str">
            <v>DNC</v>
          </cell>
          <cell r="AB77">
            <v>0</v>
          </cell>
          <cell r="AC77">
            <v>0</v>
          </cell>
          <cell r="AD77">
            <v>0</v>
          </cell>
          <cell r="AF77" t="str">
            <v>DNC</v>
          </cell>
          <cell r="AG77" t="str">
            <v>No</v>
          </cell>
          <cell r="AH77" t="str">
            <v>N/A</v>
          </cell>
          <cell r="AI77" t="str">
            <v>N/A</v>
          </cell>
          <cell r="AK77">
            <v>0</v>
          </cell>
          <cell r="AL77">
            <v>0</v>
          </cell>
          <cell r="AM77">
            <v>0</v>
          </cell>
          <cell r="AO77">
            <v>0</v>
          </cell>
          <cell r="AP77">
            <v>0</v>
          </cell>
          <cell r="AQ77">
            <v>0</v>
          </cell>
          <cell r="AR77">
            <v>0</v>
          </cell>
          <cell r="AT77" t="str">
            <v>USD</v>
          </cell>
          <cell r="AU77">
            <v>0</v>
          </cell>
          <cell r="AV77">
            <v>0</v>
          </cell>
          <cell r="AW77">
            <v>0</v>
          </cell>
          <cell r="AY77" t="str">
            <v>No</v>
          </cell>
          <cell r="AZ77" t="str">
            <v>Yes</v>
          </cell>
          <cell r="BA77">
            <v>45237</v>
          </cell>
          <cell r="BC77">
            <v>1268879108.4492848</v>
          </cell>
        </row>
        <row r="78">
          <cell r="C78" t="str">
            <v>LB0024IM1123</v>
          </cell>
          <cell r="D78">
            <v>45237</v>
          </cell>
          <cell r="E78">
            <v>44872</v>
          </cell>
          <cell r="F78">
            <v>44872</v>
          </cell>
          <cell r="G78" t="str">
            <v>No</v>
          </cell>
          <cell r="H78" t="str">
            <v>IMLB0024</v>
          </cell>
          <cell r="I78">
            <v>45237</v>
          </cell>
          <cell r="J78" t="str">
            <v>Lloyds Bank</v>
          </cell>
          <cell r="K78" t="str">
            <v>LBG</v>
          </cell>
          <cell r="L78">
            <v>500000000.00225204</v>
          </cell>
          <cell r="M78">
            <v>373423245.38</v>
          </cell>
          <cell r="N78">
            <v>1457334.5900000003</v>
          </cell>
          <cell r="O78">
            <v>371965910.79000002</v>
          </cell>
          <cell r="Q78">
            <v>371965910.79000002</v>
          </cell>
          <cell r="R78">
            <v>0</v>
          </cell>
          <cell r="S78">
            <v>371965910.79000002</v>
          </cell>
          <cell r="T78">
            <v>0</v>
          </cell>
          <cell r="U78">
            <v>371965910.79000002</v>
          </cell>
          <cell r="V78" t="str">
            <v>LB0024IM1123LBG</v>
          </cell>
          <cell r="W78" t="str">
            <v>DNC</v>
          </cell>
          <cell r="X78">
            <v>0</v>
          </cell>
          <cell r="Y78">
            <v>0</v>
          </cell>
          <cell r="AA78" t="str">
            <v>DNC</v>
          </cell>
          <cell r="AB78">
            <v>0</v>
          </cell>
          <cell r="AC78">
            <v>0</v>
          </cell>
          <cell r="AD78">
            <v>0</v>
          </cell>
          <cell r="AF78" t="str">
            <v>DNC</v>
          </cell>
          <cell r="AG78" t="str">
            <v>No</v>
          </cell>
          <cell r="AH78" t="str">
            <v>N/A</v>
          </cell>
          <cell r="AI78" t="str">
            <v>N/A</v>
          </cell>
          <cell r="AK78">
            <v>0</v>
          </cell>
          <cell r="AL78">
            <v>0</v>
          </cell>
          <cell r="AM78">
            <v>0</v>
          </cell>
          <cell r="AO78">
            <v>0</v>
          </cell>
          <cell r="AP78">
            <v>0</v>
          </cell>
          <cell r="AQ78">
            <v>0</v>
          </cell>
          <cell r="AR78">
            <v>0</v>
          </cell>
          <cell r="AT78" t="str">
            <v>USD</v>
          </cell>
          <cell r="AU78">
            <v>0</v>
          </cell>
          <cell r="AV78">
            <v>0</v>
          </cell>
          <cell r="AW78">
            <v>0</v>
          </cell>
          <cell r="AY78" t="str">
            <v>No</v>
          </cell>
          <cell r="AZ78" t="str">
            <v>Yes</v>
          </cell>
          <cell r="BA78">
            <v>45237</v>
          </cell>
          <cell r="BC78">
            <v>371965910.79000002</v>
          </cell>
        </row>
        <row r="79">
          <cell r="C79" t="str">
            <v>LB0027IM1124</v>
          </cell>
          <cell r="D79">
            <v>45600</v>
          </cell>
          <cell r="E79" t="str">
            <v>N/A</v>
          </cell>
          <cell r="F79">
            <v>45600</v>
          </cell>
          <cell r="G79" t="str">
            <v>No</v>
          </cell>
          <cell r="H79" t="str">
            <v>IMLB0027</v>
          </cell>
          <cell r="I79">
            <v>45600</v>
          </cell>
          <cell r="J79" t="str">
            <v>Lloyds Bank</v>
          </cell>
          <cell r="K79" t="str">
            <v>LBG</v>
          </cell>
          <cell r="L79">
            <v>1000000000</v>
          </cell>
          <cell r="M79">
            <v>726565132.166448</v>
          </cell>
          <cell r="N79">
            <v>1491355.9097138194</v>
          </cell>
          <cell r="O79">
            <v>725073776.25673413</v>
          </cell>
          <cell r="Q79">
            <v>725073776.25673413</v>
          </cell>
          <cell r="R79">
            <v>0</v>
          </cell>
          <cell r="S79">
            <v>725073776.25673413</v>
          </cell>
          <cell r="T79">
            <v>0</v>
          </cell>
          <cell r="U79">
            <v>725073776.25673413</v>
          </cell>
          <cell r="V79" t="str">
            <v>LB0027IM1124LBG</v>
          </cell>
          <cell r="W79" t="str">
            <v>DNC</v>
          </cell>
          <cell r="X79">
            <v>0</v>
          </cell>
          <cell r="Y79">
            <v>0</v>
          </cell>
          <cell r="AA79" t="str">
            <v>DNC</v>
          </cell>
          <cell r="AB79">
            <v>0</v>
          </cell>
          <cell r="AC79">
            <v>0</v>
          </cell>
          <cell r="AD79">
            <v>0</v>
          </cell>
          <cell r="AF79" t="str">
            <v>DNC</v>
          </cell>
          <cell r="AG79" t="str">
            <v>No</v>
          </cell>
          <cell r="AH79" t="str">
            <v>N/A</v>
          </cell>
          <cell r="AI79" t="str">
            <v>N/A</v>
          </cell>
          <cell r="AK79">
            <v>0</v>
          </cell>
          <cell r="AL79">
            <v>0</v>
          </cell>
          <cell r="AM79">
            <v>0</v>
          </cell>
          <cell r="AO79">
            <v>0</v>
          </cell>
          <cell r="AP79">
            <v>0</v>
          </cell>
          <cell r="AQ79">
            <v>0</v>
          </cell>
          <cell r="AR79">
            <v>0</v>
          </cell>
          <cell r="AT79" t="str">
            <v>USD</v>
          </cell>
          <cell r="AU79">
            <v>0</v>
          </cell>
          <cell r="AV79">
            <v>0</v>
          </cell>
          <cell r="AW79">
            <v>0</v>
          </cell>
          <cell r="AY79" t="str">
            <v>No</v>
          </cell>
          <cell r="AZ79" t="str">
            <v>Yes</v>
          </cell>
          <cell r="BA79">
            <v>45600</v>
          </cell>
          <cell r="BC79">
            <v>725073776.25673413</v>
          </cell>
        </row>
        <row r="80">
          <cell r="C80" t="str">
            <v>LB0017IM1127</v>
          </cell>
          <cell r="D80">
            <v>46713</v>
          </cell>
          <cell r="E80" t="str">
            <v>N/A</v>
          </cell>
          <cell r="F80">
            <v>46713</v>
          </cell>
          <cell r="G80" t="str">
            <v>No</v>
          </cell>
          <cell r="H80" t="str">
            <v>IMLB0017</v>
          </cell>
          <cell r="I80">
            <v>46713</v>
          </cell>
          <cell r="J80" t="str">
            <v>Lloyds Bank</v>
          </cell>
          <cell r="K80" t="str">
            <v>LBG</v>
          </cell>
          <cell r="L80">
            <v>450000000</v>
          </cell>
          <cell r="M80">
            <v>249019862.37377223</v>
          </cell>
          <cell r="N80">
            <v>567170.5268853422</v>
          </cell>
          <cell r="O80">
            <v>248452691.8468869</v>
          </cell>
          <cell r="Q80">
            <v>248452691.8468869</v>
          </cell>
          <cell r="R80">
            <v>0</v>
          </cell>
          <cell r="S80">
            <v>248452691.8468869</v>
          </cell>
          <cell r="T80">
            <v>0</v>
          </cell>
          <cell r="U80">
            <v>248452691.8468869</v>
          </cell>
          <cell r="V80" t="str">
            <v>LB0017IM1127LBG</v>
          </cell>
          <cell r="W80" t="str">
            <v>DNC</v>
          </cell>
          <cell r="X80">
            <v>0</v>
          </cell>
          <cell r="Y80">
            <v>0</v>
          </cell>
          <cell r="AA80" t="str">
            <v>DNC</v>
          </cell>
          <cell r="AB80">
            <v>0</v>
          </cell>
          <cell r="AC80">
            <v>0</v>
          </cell>
          <cell r="AD80">
            <v>0</v>
          </cell>
          <cell r="AF80" t="str">
            <v>DNC</v>
          </cell>
          <cell r="AG80" t="str">
            <v>No</v>
          </cell>
          <cell r="AH80" t="str">
            <v>N/A</v>
          </cell>
          <cell r="AI80" t="str">
            <v>N/A</v>
          </cell>
          <cell r="AK80">
            <v>0</v>
          </cell>
          <cell r="AL80">
            <v>0</v>
          </cell>
          <cell r="AM80">
            <v>0</v>
          </cell>
          <cell r="AO80">
            <v>0</v>
          </cell>
          <cell r="AP80">
            <v>0</v>
          </cell>
          <cell r="AQ80">
            <v>0</v>
          </cell>
          <cell r="AR80">
            <v>0</v>
          </cell>
          <cell r="AT80" t="str">
            <v>AUD</v>
          </cell>
          <cell r="AU80">
            <v>0</v>
          </cell>
          <cell r="AV80">
            <v>0</v>
          </cell>
          <cell r="AW80">
            <v>0</v>
          </cell>
          <cell r="AY80" t="str">
            <v>No</v>
          </cell>
          <cell r="AZ80" t="str">
            <v>Yes</v>
          </cell>
          <cell r="BA80">
            <v>46713</v>
          </cell>
          <cell r="BC80">
            <v>248452691.8468869</v>
          </cell>
        </row>
        <row r="81">
          <cell r="C81" t="str">
            <v>LB0005IM1221</v>
          </cell>
          <cell r="D81">
            <v>44545</v>
          </cell>
          <cell r="E81" t="str">
            <v>N/A</v>
          </cell>
          <cell r="F81">
            <v>44545</v>
          </cell>
          <cell r="G81" t="str">
            <v>No</v>
          </cell>
          <cell r="H81" t="str">
            <v>IMLB0005</v>
          </cell>
          <cell r="I81">
            <v>44545</v>
          </cell>
          <cell r="J81" t="str">
            <v>Lloyds Bank</v>
          </cell>
          <cell r="K81" t="str">
            <v>LBG</v>
          </cell>
          <cell r="L81">
            <v>0</v>
          </cell>
          <cell r="M81">
            <v>0</v>
          </cell>
          <cell r="N81">
            <v>0</v>
          </cell>
          <cell r="O81">
            <v>0</v>
          </cell>
          <cell r="Q81">
            <v>0</v>
          </cell>
          <cell r="R81">
            <v>0</v>
          </cell>
          <cell r="S81">
            <v>0</v>
          </cell>
          <cell r="T81">
            <v>0</v>
          </cell>
          <cell r="U81">
            <v>0</v>
          </cell>
          <cell r="V81" t="str">
            <v>LB0005IM1221LBG</v>
          </cell>
          <cell r="W81" t="str">
            <v>DNC</v>
          </cell>
          <cell r="X81">
            <v>0</v>
          </cell>
          <cell r="Y81">
            <v>0</v>
          </cell>
          <cell r="AA81" t="str">
            <v>DNC</v>
          </cell>
          <cell r="AB81">
            <v>0</v>
          </cell>
          <cell r="AC81">
            <v>0</v>
          </cell>
          <cell r="AD81">
            <v>0</v>
          </cell>
          <cell r="AF81" t="str">
            <v>DNC</v>
          </cell>
          <cell r="AG81" t="str">
            <v>No</v>
          </cell>
          <cell r="AH81" t="str">
            <v>N/A</v>
          </cell>
          <cell r="AI81" t="str">
            <v>N/A</v>
          </cell>
          <cell r="AK81">
            <v>0</v>
          </cell>
          <cell r="AL81">
            <v>0</v>
          </cell>
          <cell r="AM81">
            <v>0</v>
          </cell>
          <cell r="AO81">
            <v>0</v>
          </cell>
          <cell r="AP81">
            <v>0</v>
          </cell>
          <cell r="AQ81">
            <v>0</v>
          </cell>
          <cell r="AR81">
            <v>0</v>
          </cell>
          <cell r="AT81" t="str">
            <v>JPY</v>
          </cell>
          <cell r="AU81">
            <v>0</v>
          </cell>
          <cell r="AV81">
            <v>0</v>
          </cell>
          <cell r="AW81">
            <v>0</v>
          </cell>
          <cell r="AY81" t="str">
            <v>No</v>
          </cell>
          <cell r="AZ81" t="str">
            <v>Yes</v>
          </cell>
          <cell r="BA81">
            <v>44545</v>
          </cell>
          <cell r="BC81">
            <v>0</v>
          </cell>
        </row>
        <row r="82">
          <cell r="C82" t="str">
            <v>LB0015IM1226</v>
          </cell>
          <cell r="D82">
            <v>46371</v>
          </cell>
          <cell r="E82" t="str">
            <v>N/A</v>
          </cell>
          <cell r="F82">
            <v>46371</v>
          </cell>
          <cell r="G82" t="str">
            <v>No</v>
          </cell>
          <cell r="H82" t="str">
            <v>IMLB0016</v>
          </cell>
          <cell r="I82">
            <v>46371</v>
          </cell>
          <cell r="J82" t="str">
            <v>Lloyds Bank</v>
          </cell>
          <cell r="K82" t="str">
            <v>LBG</v>
          </cell>
          <cell r="L82">
            <v>19100000000</v>
          </cell>
          <cell r="M82">
            <v>125363790.74801728</v>
          </cell>
          <cell r="N82">
            <v>71058.382477384977</v>
          </cell>
          <cell r="O82">
            <v>125292732.36553989</v>
          </cell>
          <cell r="Q82">
            <v>125292732.36553989</v>
          </cell>
          <cell r="R82">
            <v>0</v>
          </cell>
          <cell r="S82">
            <v>125292732.36553989</v>
          </cell>
          <cell r="T82">
            <v>0</v>
          </cell>
          <cell r="U82">
            <v>125292732.36553989</v>
          </cell>
          <cell r="V82" t="str">
            <v>LB0015IM1226LBG</v>
          </cell>
          <cell r="W82" t="str">
            <v>DNC</v>
          </cell>
          <cell r="X82">
            <v>0</v>
          </cell>
          <cell r="Y82">
            <v>0</v>
          </cell>
          <cell r="AA82" t="str">
            <v>DNC</v>
          </cell>
          <cell r="AB82">
            <v>0</v>
          </cell>
          <cell r="AC82">
            <v>0</v>
          </cell>
          <cell r="AD82">
            <v>0</v>
          </cell>
          <cell r="AF82" t="str">
            <v>DNC</v>
          </cell>
          <cell r="AG82" t="str">
            <v>No</v>
          </cell>
          <cell r="AH82" t="str">
            <v>N/A</v>
          </cell>
          <cell r="AI82" t="str">
            <v>N/A</v>
          </cell>
          <cell r="AK82">
            <v>0</v>
          </cell>
          <cell r="AL82">
            <v>0</v>
          </cell>
          <cell r="AM82">
            <v>0</v>
          </cell>
          <cell r="AO82">
            <v>0</v>
          </cell>
          <cell r="AP82">
            <v>0</v>
          </cell>
          <cell r="AQ82">
            <v>0</v>
          </cell>
          <cell r="AR82">
            <v>0</v>
          </cell>
          <cell r="AT82" t="str">
            <v>JPY</v>
          </cell>
          <cell r="AU82">
            <v>0</v>
          </cell>
          <cell r="AV82">
            <v>0</v>
          </cell>
          <cell r="AW82">
            <v>0</v>
          </cell>
          <cell r="AY82" t="str">
            <v>No</v>
          </cell>
          <cell r="AZ82" t="str">
            <v>Yes</v>
          </cell>
          <cell r="BA82">
            <v>46371</v>
          </cell>
          <cell r="BC82">
            <v>125292732.36553989</v>
          </cell>
        </row>
        <row r="83">
          <cell r="C83" t="str">
            <v>LB0016IM1227</v>
          </cell>
          <cell r="D83">
            <v>46735</v>
          </cell>
          <cell r="E83" t="str">
            <v>N/A</v>
          </cell>
          <cell r="F83">
            <v>46735</v>
          </cell>
          <cell r="G83" t="str">
            <v>No</v>
          </cell>
          <cell r="H83" t="str">
            <v>IMLB0014</v>
          </cell>
          <cell r="I83">
            <v>46735</v>
          </cell>
          <cell r="J83" t="str">
            <v>Lloyds Bank</v>
          </cell>
          <cell r="K83" t="str">
            <v>LBG</v>
          </cell>
          <cell r="L83">
            <v>7700000000</v>
          </cell>
          <cell r="M83">
            <v>50540521.867189698</v>
          </cell>
          <cell r="N83">
            <v>29839.185794034489</v>
          </cell>
          <cell r="O83">
            <v>50510682.681395665</v>
          </cell>
          <cell r="Q83">
            <v>50510682.681395665</v>
          </cell>
          <cell r="R83">
            <v>0</v>
          </cell>
          <cell r="S83">
            <v>50510682.681395665</v>
          </cell>
          <cell r="T83">
            <v>0</v>
          </cell>
          <cell r="U83">
            <v>50510682.681395665</v>
          </cell>
          <cell r="V83" t="str">
            <v>LB0016IM1227LBG</v>
          </cell>
          <cell r="W83" t="str">
            <v>DNC</v>
          </cell>
          <cell r="X83">
            <v>0</v>
          </cell>
          <cell r="Y83">
            <v>0</v>
          </cell>
          <cell r="AA83" t="str">
            <v>DNC</v>
          </cell>
          <cell r="AB83">
            <v>0</v>
          </cell>
          <cell r="AC83">
            <v>0</v>
          </cell>
          <cell r="AD83">
            <v>0</v>
          </cell>
          <cell r="AF83" t="str">
            <v>DNC</v>
          </cell>
          <cell r="AG83" t="str">
            <v>No</v>
          </cell>
          <cell r="AH83" t="str">
            <v>N/A</v>
          </cell>
          <cell r="AI83" t="str">
            <v>N/A</v>
          </cell>
          <cell r="AK83">
            <v>0</v>
          </cell>
          <cell r="AL83">
            <v>0</v>
          </cell>
          <cell r="AM83">
            <v>0</v>
          </cell>
          <cell r="AO83">
            <v>0</v>
          </cell>
          <cell r="AP83">
            <v>0</v>
          </cell>
          <cell r="AQ83">
            <v>0</v>
          </cell>
          <cell r="AR83">
            <v>0</v>
          </cell>
          <cell r="AT83" t="str">
            <v>JPY</v>
          </cell>
          <cell r="AU83">
            <v>0</v>
          </cell>
          <cell r="AV83">
            <v>0</v>
          </cell>
          <cell r="AW83">
            <v>0</v>
          </cell>
          <cell r="AY83" t="str">
            <v>No</v>
          </cell>
          <cell r="AZ83" t="str">
            <v>Yes</v>
          </cell>
          <cell r="BA83">
            <v>46735</v>
          </cell>
          <cell r="BC83">
            <v>50510682.681395665</v>
          </cell>
        </row>
        <row r="84">
          <cell r="C84" t="str">
            <v>LB0010IM1423</v>
          </cell>
          <cell r="D84">
            <v>45274</v>
          </cell>
          <cell r="E84" t="str">
            <v>N/A</v>
          </cell>
          <cell r="F84">
            <v>45274</v>
          </cell>
          <cell r="G84" t="str">
            <v>No</v>
          </cell>
          <cell r="H84" t="str">
            <v>IMLB0010</v>
          </cell>
          <cell r="I84">
            <v>45274</v>
          </cell>
          <cell r="J84" t="str">
            <v>Lloyds Bank</v>
          </cell>
          <cell r="K84" t="str">
            <v>LBG</v>
          </cell>
          <cell r="L84">
            <v>37800000000</v>
          </cell>
          <cell r="M84">
            <v>248078450.47001171</v>
          </cell>
          <cell r="N84">
            <v>116917.30679663873</v>
          </cell>
          <cell r="O84">
            <v>247961533.16321507</v>
          </cell>
          <cell r="Q84">
            <v>247961533.16321507</v>
          </cell>
          <cell r="R84">
            <v>0</v>
          </cell>
          <cell r="S84">
            <v>247961533.16321507</v>
          </cell>
          <cell r="T84">
            <v>0</v>
          </cell>
          <cell r="U84">
            <v>247961533.16321507</v>
          </cell>
          <cell r="V84" t="str">
            <v>LB0010IM1423LBG</v>
          </cell>
          <cell r="W84" t="str">
            <v>DNC</v>
          </cell>
          <cell r="X84">
            <v>0</v>
          </cell>
          <cell r="Y84">
            <v>0</v>
          </cell>
          <cell r="AA84" t="str">
            <v>DNC</v>
          </cell>
          <cell r="AB84">
            <v>0</v>
          </cell>
          <cell r="AC84">
            <v>0</v>
          </cell>
          <cell r="AD84">
            <v>0</v>
          </cell>
          <cell r="AF84" t="str">
            <v>DNC</v>
          </cell>
          <cell r="AG84" t="str">
            <v>No</v>
          </cell>
          <cell r="AH84" t="str">
            <v>N/A</v>
          </cell>
          <cell r="AI84" t="str">
            <v>N/A</v>
          </cell>
          <cell r="AK84">
            <v>0</v>
          </cell>
          <cell r="AL84">
            <v>0</v>
          </cell>
          <cell r="AM84">
            <v>0</v>
          </cell>
          <cell r="AO84">
            <v>0</v>
          </cell>
          <cell r="AP84">
            <v>0</v>
          </cell>
          <cell r="AQ84">
            <v>0</v>
          </cell>
          <cell r="AR84">
            <v>0</v>
          </cell>
          <cell r="AT84" t="str">
            <v>JPY</v>
          </cell>
          <cell r="AU84">
            <v>0</v>
          </cell>
          <cell r="AV84">
            <v>0</v>
          </cell>
          <cell r="AW84">
            <v>0</v>
          </cell>
          <cell r="AY84" t="str">
            <v>No</v>
          </cell>
          <cell r="AZ84" t="str">
            <v>Yes</v>
          </cell>
          <cell r="BA84">
            <v>45274</v>
          </cell>
          <cell r="BC84">
            <v>247961533.16321507</v>
          </cell>
        </row>
        <row r="85">
          <cell r="C85" t="str">
            <v>LB0009IM0323</v>
          </cell>
          <cell r="D85">
            <v>45005</v>
          </cell>
          <cell r="E85" t="str">
            <v>N/A</v>
          </cell>
          <cell r="F85">
            <v>45005</v>
          </cell>
          <cell r="G85" t="str">
            <v>No</v>
          </cell>
          <cell r="H85" t="str">
            <v>IMLB0009</v>
          </cell>
          <cell r="I85">
            <v>45005</v>
          </cell>
          <cell r="J85" t="str">
            <v>Lloyds Bank</v>
          </cell>
          <cell r="K85" t="str">
            <v>LBG</v>
          </cell>
          <cell r="L85">
            <v>400000000</v>
          </cell>
          <cell r="M85">
            <v>220985190.17673269</v>
          </cell>
          <cell r="N85">
            <v>138352.97949990103</v>
          </cell>
          <cell r="O85">
            <v>220846837.19723278</v>
          </cell>
          <cell r="Q85">
            <v>220846837.19723278</v>
          </cell>
          <cell r="R85">
            <v>0</v>
          </cell>
          <cell r="S85">
            <v>220846837.19723278</v>
          </cell>
          <cell r="T85">
            <v>0</v>
          </cell>
          <cell r="U85">
            <v>220846837.19723278</v>
          </cell>
          <cell r="V85" t="str">
            <v>LB0009IM0323LBG</v>
          </cell>
          <cell r="W85" t="str">
            <v>DNC</v>
          </cell>
          <cell r="X85">
            <v>0</v>
          </cell>
          <cell r="Y85">
            <v>0</v>
          </cell>
          <cell r="AA85" t="str">
            <v>DNC</v>
          </cell>
          <cell r="AB85">
            <v>0</v>
          </cell>
          <cell r="AC85">
            <v>0</v>
          </cell>
          <cell r="AD85">
            <v>0</v>
          </cell>
          <cell r="AF85" t="str">
            <v>DNC</v>
          </cell>
          <cell r="AG85" t="str">
            <v>No</v>
          </cell>
          <cell r="AH85" t="str">
            <v>N/A</v>
          </cell>
          <cell r="AI85" t="str">
            <v>N/A</v>
          </cell>
          <cell r="AK85">
            <v>0</v>
          </cell>
          <cell r="AL85">
            <v>0</v>
          </cell>
          <cell r="AM85">
            <v>0</v>
          </cell>
          <cell r="AO85">
            <v>0</v>
          </cell>
          <cell r="AP85">
            <v>0</v>
          </cell>
          <cell r="AQ85">
            <v>0</v>
          </cell>
          <cell r="AR85">
            <v>0</v>
          </cell>
          <cell r="AT85" t="str">
            <v>AUD</v>
          </cell>
          <cell r="AU85">
            <v>0</v>
          </cell>
          <cell r="AV85">
            <v>0</v>
          </cell>
          <cell r="AW85">
            <v>0</v>
          </cell>
          <cell r="AY85" t="str">
            <v>No</v>
          </cell>
          <cell r="AZ85" t="str">
            <v>Yes</v>
          </cell>
          <cell r="BA85">
            <v>45005</v>
          </cell>
          <cell r="BC85">
            <v>220846837.19723278</v>
          </cell>
        </row>
        <row r="86">
          <cell r="C86" t="str">
            <v>LB0019IM1125</v>
          </cell>
          <cell r="D86">
            <v>45973</v>
          </cell>
          <cell r="E86">
            <v>45608</v>
          </cell>
          <cell r="F86">
            <v>45608</v>
          </cell>
          <cell r="G86" t="str">
            <v>No</v>
          </cell>
          <cell r="H86" t="str">
            <v>IMLB0019</v>
          </cell>
          <cell r="I86">
            <v>45608</v>
          </cell>
          <cell r="J86" t="str">
            <v>Lloyds Bank</v>
          </cell>
          <cell r="K86" t="str">
            <v>LBG</v>
          </cell>
          <cell r="L86">
            <v>1000000000</v>
          </cell>
          <cell r="M86">
            <v>855505046.14139688</v>
          </cell>
          <cell r="N86">
            <v>2123637.717206147</v>
          </cell>
          <cell r="O86">
            <v>853381408.42419076</v>
          </cell>
          <cell r="Q86">
            <v>853381408.42419076</v>
          </cell>
          <cell r="R86">
            <v>0</v>
          </cell>
          <cell r="S86">
            <v>853381408.42419076</v>
          </cell>
          <cell r="T86">
            <v>0</v>
          </cell>
          <cell r="U86">
            <v>853381408.42419076</v>
          </cell>
          <cell r="V86" t="str">
            <v>LB0019IM1125LBG</v>
          </cell>
          <cell r="W86" t="str">
            <v>DNC</v>
          </cell>
          <cell r="X86">
            <v>0</v>
          </cell>
          <cell r="Y86">
            <v>0</v>
          </cell>
          <cell r="AA86" t="str">
            <v>DNC</v>
          </cell>
          <cell r="AB86">
            <v>0</v>
          </cell>
          <cell r="AC86">
            <v>0</v>
          </cell>
          <cell r="AD86">
            <v>0</v>
          </cell>
          <cell r="AF86" t="str">
            <v>DNC</v>
          </cell>
          <cell r="AG86" t="str">
            <v>No</v>
          </cell>
          <cell r="AH86" t="str">
            <v>N/A</v>
          </cell>
          <cell r="AI86" t="str">
            <v>N/A</v>
          </cell>
          <cell r="AK86">
            <v>0</v>
          </cell>
          <cell r="AL86">
            <v>0</v>
          </cell>
          <cell r="AM86">
            <v>0</v>
          </cell>
          <cell r="AO86">
            <v>0</v>
          </cell>
          <cell r="AP86">
            <v>0</v>
          </cell>
          <cell r="AQ86">
            <v>0</v>
          </cell>
          <cell r="AR86">
            <v>0</v>
          </cell>
          <cell r="AT86" t="str">
            <v>EUR</v>
          </cell>
          <cell r="AU86">
            <v>0</v>
          </cell>
          <cell r="AV86">
            <v>0</v>
          </cell>
          <cell r="AW86">
            <v>0</v>
          </cell>
          <cell r="AY86" t="str">
            <v>No</v>
          </cell>
          <cell r="AZ86" t="str">
            <v>Yes</v>
          </cell>
          <cell r="BA86">
            <v>45973</v>
          </cell>
          <cell r="BC86">
            <v>853381408.42419076</v>
          </cell>
        </row>
        <row r="87">
          <cell r="M87">
            <v>13646523831.205822</v>
          </cell>
          <cell r="N87">
            <v>33520453.641893048</v>
          </cell>
          <cell r="O87">
            <v>13613003377.563934</v>
          </cell>
          <cell r="Q87">
            <v>13613003377.563934</v>
          </cell>
          <cell r="R87">
            <v>-4.9580631101760986E-10</v>
          </cell>
          <cell r="S87">
            <v>13613003377.563934</v>
          </cell>
        </row>
        <row r="88">
          <cell r="M88">
            <v>28222021052.435825</v>
          </cell>
          <cell r="N88">
            <v>182411684.89189306</v>
          </cell>
          <cell r="O88">
            <v>28039609367.543922</v>
          </cell>
          <cell r="Q88">
            <v>28039609367.543922</v>
          </cell>
          <cell r="R88">
            <v>221503401.28403616</v>
          </cell>
          <cell r="S88">
            <v>27818105966.259888</v>
          </cell>
        </row>
        <row r="91">
          <cell r="E91" t="str">
            <v>Currency</v>
          </cell>
          <cell r="F91" t="str">
            <v>AT1 (FC)</v>
          </cell>
          <cell r="G91" t="str">
            <v>AT1 (subject to cap)</v>
          </cell>
          <cell r="H91" t="str">
            <v>Tier 2</v>
          </cell>
          <cell r="I91" t="str">
            <v>MREL (incremental)</v>
          </cell>
          <cell r="J91" t="str">
            <v>FX Rate</v>
          </cell>
          <cell r="BC91">
            <v>26811337104.100655</v>
          </cell>
        </row>
        <row r="92">
          <cell r="E92" t="str">
            <v>EUR</v>
          </cell>
          <cell r="F92">
            <v>0</v>
          </cell>
          <cell r="G92">
            <v>0</v>
          </cell>
          <cell r="H92">
            <v>287918413.18000001</v>
          </cell>
          <cell r="I92">
            <v>0</v>
          </cell>
          <cell r="J92">
            <v>1.1739999999999999</v>
          </cell>
          <cell r="T92">
            <v>0</v>
          </cell>
          <cell r="X92">
            <v>1514577407.8499999</v>
          </cell>
          <cell r="Y92">
            <v>5935052925</v>
          </cell>
          <cell r="Z92">
            <v>6423256975.8022518</v>
          </cell>
          <cell r="AB92">
            <v>1334261434.6477475</v>
          </cell>
          <cell r="AC92">
            <v>6407305095.5552301</v>
          </cell>
          <cell r="AD92">
            <v>6775076850.7344799</v>
          </cell>
          <cell r="AK92" t="e">
            <v>#N/A</v>
          </cell>
          <cell r="AL92" t="e">
            <v>#N/A</v>
          </cell>
          <cell r="AM92" t="e">
            <v>#N/A</v>
          </cell>
          <cell r="AO92">
            <v>1026373357.0477475</v>
          </cell>
          <cell r="AP92" t="e">
            <v>#N/A</v>
          </cell>
          <cell r="AQ92" t="e">
            <v>#N/A</v>
          </cell>
          <cell r="AR92" t="e">
            <v>#N/A</v>
          </cell>
          <cell r="BC92">
            <v>-1552000000</v>
          </cell>
        </row>
        <row r="93">
          <cell r="E93" t="str">
            <v>GBP</v>
          </cell>
          <cell r="F93">
            <v>0</v>
          </cell>
          <cell r="G93">
            <v>134417000</v>
          </cell>
          <cell r="H93">
            <v>1701421652.5774553</v>
          </cell>
          <cell r="I93">
            <v>0</v>
          </cell>
          <cell r="J93">
            <v>1</v>
          </cell>
          <cell r="BC93">
            <v>-66000000</v>
          </cell>
        </row>
        <row r="94">
          <cell r="E94" t="str">
            <v>USD</v>
          </cell>
          <cell r="F94">
            <v>0</v>
          </cell>
          <cell r="G94">
            <v>1380160407.8499999</v>
          </cell>
          <cell r="H94">
            <v>4517781250.0770254</v>
          </cell>
          <cell r="I94">
            <v>0</v>
          </cell>
          <cell r="J94">
            <v>1.37917</v>
          </cell>
          <cell r="AT94" t="str">
            <v>CCY Equivalent:</v>
          </cell>
          <cell r="BC94">
            <v>25193337104.100655</v>
          </cell>
        </row>
        <row r="95">
          <cell r="F95">
            <v>0</v>
          </cell>
          <cell r="G95">
            <v>1514577407.8499999</v>
          </cell>
          <cell r="H95">
            <v>6507121315.8344803</v>
          </cell>
          <cell r="I95">
            <v>0</v>
          </cell>
          <cell r="L95" t="str">
            <v>TOTAL</v>
          </cell>
          <cell r="M95">
            <v>22286968127.435825</v>
          </cell>
          <cell r="AT95" t="str">
            <v>AUD</v>
          </cell>
          <cell r="AU95">
            <v>0</v>
          </cell>
          <cell r="AV95">
            <v>0</v>
          </cell>
          <cell r="AW95">
            <v>0</v>
          </cell>
        </row>
        <row r="96">
          <cell r="K96" t="str">
            <v>T2</v>
          </cell>
          <cell r="L96" t="str">
            <v>LBG</v>
          </cell>
          <cell r="M96">
            <v>5940800433.5</v>
          </cell>
          <cell r="N96">
            <v>5940.8004334999996</v>
          </cell>
          <cell r="AT96" t="str">
            <v>CAD</v>
          </cell>
          <cell r="AU96">
            <v>0</v>
          </cell>
          <cell r="AV96">
            <v>0</v>
          </cell>
          <cell r="AW96">
            <v>0</v>
          </cell>
        </row>
        <row r="97">
          <cell r="K97" t="str">
            <v>T2</v>
          </cell>
          <cell r="L97" t="str">
            <v>External</v>
          </cell>
          <cell r="M97">
            <v>1399692929.8100002</v>
          </cell>
          <cell r="N97">
            <v>1399.6929298100001</v>
          </cell>
          <cell r="W97" t="str">
            <v>Deduction for internal holdings Limit</v>
          </cell>
          <cell r="X97">
            <v>0</v>
          </cell>
          <cell r="Z97">
            <v>0</v>
          </cell>
          <cell r="AB97">
            <v>0</v>
          </cell>
          <cell r="AC97">
            <v>0</v>
          </cell>
          <cell r="AD97">
            <v>0</v>
          </cell>
          <cell r="AT97" t="str">
            <v>EUR</v>
          </cell>
          <cell r="AU97">
            <v>0</v>
          </cell>
          <cell r="AV97">
            <v>338016217.07331997</v>
          </cell>
          <cell r="AW97">
            <v>0</v>
          </cell>
        </row>
        <row r="98">
          <cell r="E98" t="str">
            <v>Check</v>
          </cell>
          <cell r="F98">
            <v>-5935052925</v>
          </cell>
          <cell r="G98">
            <v>0</v>
          </cell>
          <cell r="H98">
            <v>-267955534.89999962</v>
          </cell>
          <cell r="K98" t="str">
            <v>T1</v>
          </cell>
          <cell r="L98" t="str">
            <v>External</v>
          </cell>
          <cell r="M98">
            <v>1584955875.9199998</v>
          </cell>
          <cell r="N98">
            <v>1584.9558759199999</v>
          </cell>
          <cell r="AT98" t="str">
            <v>GBP</v>
          </cell>
          <cell r="AU98">
            <v>134417000</v>
          </cell>
          <cell r="AV98">
            <v>1638904979.5415335</v>
          </cell>
          <cell r="AW98">
            <v>91089452.951849729</v>
          </cell>
        </row>
        <row r="99">
          <cell r="W99" t="str">
            <v>Adjusted Regulatory Capital values</v>
          </cell>
          <cell r="X99">
            <v>1514577407.8499999</v>
          </cell>
          <cell r="Y99">
            <v>5935052925</v>
          </cell>
          <cell r="Z99">
            <v>6423256975.8022518</v>
          </cell>
          <cell r="AB99">
            <v>1334261434.6477475</v>
          </cell>
          <cell r="AC99">
            <v>6407305095.5552301</v>
          </cell>
          <cell r="AD99">
            <v>6775076850.7344799</v>
          </cell>
          <cell r="AM99" t="e">
            <v>#N/A</v>
          </cell>
          <cell r="AR99" t="e">
            <v>#N/A</v>
          </cell>
          <cell r="AT99" t="str">
            <v>USD</v>
          </cell>
          <cell r="AU99">
            <v>1903475829.6944845</v>
          </cell>
          <cell r="AV99">
            <v>5809789715.0291166</v>
          </cell>
          <cell r="AW99">
            <v>1714545501.9955311</v>
          </cell>
        </row>
        <row r="100">
          <cell r="AL100" t="str">
            <v>Check</v>
          </cell>
          <cell r="AM100" t="e">
            <v>#N/A</v>
          </cell>
          <cell r="AQ100" t="str">
            <v>Check</v>
          </cell>
          <cell r="AR100" t="e">
            <v>#N/A</v>
          </cell>
          <cell r="AU100">
            <v>2037892829.6944845</v>
          </cell>
          <cell r="AV100">
            <v>7786710911.6439705</v>
          </cell>
          <cell r="AW100">
            <v>1805634954.9473808</v>
          </cell>
        </row>
        <row r="101">
          <cell r="M101">
            <v>8925449239.2299995</v>
          </cell>
          <cell r="N101">
            <v>8925.4492392299999</v>
          </cell>
        </row>
        <row r="102">
          <cell r="M102">
            <v>-13361518888.205826</v>
          </cell>
          <cell r="W102" t="str">
            <v>% of Cap</v>
          </cell>
          <cell r="X102">
            <v>0.32233681043432211</v>
          </cell>
          <cell r="AB102">
            <v>0.24554533615446211</v>
          </cell>
          <cell r="AC102">
            <v>327621672.48851603</v>
          </cell>
        </row>
        <row r="104">
          <cell r="L104" t="str">
            <v>T1</v>
          </cell>
          <cell r="M104">
            <v>1584955875.9199998</v>
          </cell>
        </row>
        <row r="105">
          <cell r="X105" t="str">
            <v>2 010</v>
          </cell>
          <cell r="Z105" t="str">
            <v xml:space="preserve">2 020 030 040 050 060 </v>
          </cell>
          <cell r="AB105" t="str">
            <v>3 010</v>
          </cell>
          <cell r="AD105" t="str">
            <v xml:space="preserve">3 020 030 040 050 060 </v>
          </cell>
        </row>
        <row r="108">
          <cell r="X108">
            <v>4594394002.9200001</v>
          </cell>
          <cell r="Y108">
            <v>0</v>
          </cell>
          <cell r="Z108">
            <v>3417428355.6157665</v>
          </cell>
          <cell r="AB108">
            <v>1797084341.5800984</v>
          </cell>
          <cell r="AC108">
            <v>12176528163.529106</v>
          </cell>
          <cell r="AD108">
            <v>13973612505.109207</v>
          </cell>
        </row>
        <row r="113">
          <cell r="X113">
            <v>-3079816595.0700002</v>
          </cell>
          <cell r="Y113">
            <v>5935052925</v>
          </cell>
          <cell r="Z113">
            <v>3005828620.1864853</v>
          </cell>
          <cell r="AB113">
            <v>-462822906.93235087</v>
          </cell>
          <cell r="AC113">
            <v>-5769223067.973876</v>
          </cell>
          <cell r="AD113">
            <v>-7198535654.3747272</v>
          </cell>
        </row>
        <row r="118">
          <cell r="AD118">
            <v>692603024.58153343</v>
          </cell>
        </row>
      </sheetData>
      <sheetData sheetId="19">
        <row r="1">
          <cell r="B1">
            <v>44286</v>
          </cell>
          <cell r="P1" t="str">
            <v>CLOCN</v>
          </cell>
          <cell r="Q1" t="str">
            <v>Dated</v>
          </cell>
          <cell r="R1">
            <v>1000000000</v>
          </cell>
          <cell r="T1">
            <v>1</v>
          </cell>
          <cell r="X1" t="str">
            <v>GF AT1</v>
          </cell>
          <cell r="Y1" t="str">
            <v>FC AT1</v>
          </cell>
          <cell r="AB1" t="str">
            <v>GF T2</v>
          </cell>
          <cell r="AC1" t="str">
            <v>FC T2</v>
          </cell>
        </row>
        <row r="2">
          <cell r="P2">
            <v>4694518798.3297071</v>
          </cell>
          <cell r="Q2" t="str">
            <v>Undated</v>
          </cell>
          <cell r="R2">
            <v>4425894378.1900005</v>
          </cell>
          <cell r="T2">
            <v>0.8347507831491916</v>
          </cell>
          <cell r="Y2" t="str">
            <v>Original CAP</v>
          </cell>
          <cell r="Z2">
            <v>700000000</v>
          </cell>
          <cell r="AC2" t="str">
            <v>Original CAP</v>
          </cell>
          <cell r="AD2">
            <v>9280000000</v>
          </cell>
        </row>
        <row r="3">
          <cell r="B3" t="str">
            <v>(Multiple Items)</v>
          </cell>
          <cell r="Q3" t="str">
            <v>Preferred</v>
          </cell>
          <cell r="R3">
            <v>0</v>
          </cell>
          <cell r="T3">
            <v>0</v>
          </cell>
          <cell r="Y3" t="str">
            <v>% of Cap</v>
          </cell>
          <cell r="Z3">
            <v>0.1</v>
          </cell>
          <cell r="AC3" t="str">
            <v>% of Cap</v>
          </cell>
          <cell r="AD3">
            <v>0.1</v>
          </cell>
        </row>
        <row r="4">
          <cell r="D4" t="str">
            <v>For Grandfathering calculation</v>
          </cell>
          <cell r="Q4" t="str">
            <v>Prefs</v>
          </cell>
          <cell r="R4">
            <v>0</v>
          </cell>
          <cell r="T4">
            <v>0</v>
          </cell>
        </row>
        <row r="5">
          <cell r="M5" t="str">
            <v>Values</v>
          </cell>
          <cell r="Y5" t="str">
            <v>Cap</v>
          </cell>
          <cell r="Z5">
            <v>70000000</v>
          </cell>
          <cell r="AC5" t="str">
            <v>Cap</v>
          </cell>
          <cell r="AD5">
            <v>928000000</v>
          </cell>
        </row>
        <row r="6">
          <cell r="B6" t="str">
            <v>Security Code</v>
          </cell>
          <cell r="C6" t="str">
            <v>ISIN</v>
          </cell>
          <cell r="D6" t="str">
            <v>Maturity Date</v>
          </cell>
          <cell r="E6" t="str">
            <v>Call Date</v>
          </cell>
          <cell r="F6" t="str">
            <v>Expected Redemption Date</v>
          </cell>
          <cell r="G6" t="str">
            <v>Step-Up?</v>
          </cell>
          <cell r="H6" t="str">
            <v>RC Flag</v>
          </cell>
          <cell r="I6" t="str">
            <v>Maturity (For Reg Amortisation)</v>
          </cell>
          <cell r="J6" t="str">
            <v>Issuer</v>
          </cell>
          <cell r="K6" t="str">
            <v>Holding Entity</v>
          </cell>
          <cell r="L6" t="str">
            <v>Notional (in CCY)</v>
          </cell>
          <cell r="M6" t="str">
            <v>Sum of Accounting Value</v>
          </cell>
          <cell r="N6" t="str">
            <v>Sum of Accrued Int</v>
          </cell>
          <cell r="O6" t="str">
            <v>Sum of Clean Book Value (exclude accrued int)</v>
          </cell>
          <cell r="P6" t="str">
            <v>Sum of ECN Derivative</v>
          </cell>
          <cell r="Q6" t="str">
            <v>Sum of Clean Book value including ECN Derivative</v>
          </cell>
          <cell r="R6" t="str">
            <v>Sum of Amortisation</v>
          </cell>
          <cell r="S6" t="str">
            <v>Sum of Final Regulatory Value</v>
          </cell>
          <cell r="T6" t="str">
            <v>Connected Lending Adj</v>
          </cell>
          <cell r="U6" t="str">
            <v>Sum of Reg value post-connected lending</v>
          </cell>
          <cell r="W6" t="str">
            <v>AT1 eligibility</v>
          </cell>
          <cell r="X6" t="str">
            <v>Subject to AT1 Cap</v>
          </cell>
          <cell r="Y6" t="str">
            <v>Fully count AT1</v>
          </cell>
          <cell r="Z6" t="str">
            <v>Count as AT1</v>
          </cell>
          <cell r="AA6" t="str">
            <v>T2 Eligibility</v>
          </cell>
          <cell r="AB6" t="str">
            <v>Subject to T2 Cap</v>
          </cell>
          <cell r="AC6" t="str">
            <v>Fully count T2</v>
          </cell>
          <cell r="AD6" t="str">
            <v>Count as T2</v>
          </cell>
        </row>
        <row r="7">
          <cell r="B7" t="str">
            <v>BOST2160631</v>
          </cell>
          <cell r="C7" t="str">
            <v>BOST2160631</v>
          </cell>
          <cell r="D7">
            <v>48015</v>
          </cell>
          <cell r="E7">
            <v>46189</v>
          </cell>
          <cell r="F7">
            <v>46189</v>
          </cell>
          <cell r="G7" t="str">
            <v>No</v>
          </cell>
          <cell r="H7" t="str">
            <v>CLT2BOS062</v>
          </cell>
          <cell r="I7">
            <v>48015</v>
          </cell>
          <cell r="J7" t="str">
            <v>BOS</v>
          </cell>
          <cell r="K7" t="str">
            <v>Lloyds Bank</v>
          </cell>
          <cell r="L7">
            <v>1000000000</v>
          </cell>
          <cell r="M7">
            <v>1000941954</v>
          </cell>
          <cell r="N7">
            <v>941954</v>
          </cell>
          <cell r="O7">
            <v>1000000000</v>
          </cell>
          <cell r="Q7">
            <v>1000000000</v>
          </cell>
          <cell r="R7">
            <v>0</v>
          </cell>
          <cell r="S7">
            <v>1000000000</v>
          </cell>
          <cell r="T7">
            <v>0</v>
          </cell>
          <cell r="U7">
            <v>1000000000</v>
          </cell>
          <cell r="V7" t="str">
            <v>BOST2160631Lloyds Bank</v>
          </cell>
          <cell r="W7" t="str">
            <v>DNC</v>
          </cell>
          <cell r="AA7" t="str">
            <v>FC T2</v>
          </cell>
          <cell r="AB7">
            <v>0</v>
          </cell>
          <cell r="AC7">
            <v>1000000000</v>
          </cell>
          <cell r="AD7">
            <v>1000000000</v>
          </cell>
          <cell r="AG7" t="str">
            <v>N/a</v>
          </cell>
          <cell r="AH7" t="str">
            <v>N/a</v>
          </cell>
          <cell r="AI7" t="str">
            <v>N/a</v>
          </cell>
          <cell r="AK7">
            <v>0</v>
          </cell>
          <cell r="AL7">
            <v>0</v>
          </cell>
          <cell r="AM7">
            <v>0</v>
          </cell>
          <cell r="AO7">
            <v>0</v>
          </cell>
          <cell r="AP7">
            <v>0</v>
          </cell>
          <cell r="AQ7">
            <v>0</v>
          </cell>
          <cell r="AR7">
            <v>0</v>
          </cell>
          <cell r="AT7" t="str">
            <v>GBP</v>
          </cell>
          <cell r="AU7">
            <v>1000000000</v>
          </cell>
          <cell r="AY7" t="str">
            <v>No</v>
          </cell>
          <cell r="AZ7" t="str">
            <v>No</v>
          </cell>
          <cell r="BA7">
            <v>48015</v>
          </cell>
          <cell r="BC7">
            <v>1000000000</v>
          </cell>
        </row>
        <row r="8">
          <cell r="B8" t="str">
            <v>HBOS_6_3/8_08/16/19</v>
          </cell>
          <cell r="C8" t="str">
            <v>XS0100515336</v>
          </cell>
          <cell r="D8">
            <v>43693</v>
          </cell>
          <cell r="E8" t="str">
            <v>N/A</v>
          </cell>
          <cell r="F8">
            <v>43693</v>
          </cell>
          <cell r="G8" t="str">
            <v>No</v>
          </cell>
          <cell r="H8" t="str">
            <v>CLT2BOS001</v>
          </cell>
          <cell r="I8">
            <v>43693</v>
          </cell>
          <cell r="J8" t="str">
            <v>BOS</v>
          </cell>
          <cell r="K8" t="str">
            <v>External</v>
          </cell>
          <cell r="L8">
            <v>0</v>
          </cell>
          <cell r="M8">
            <v>0</v>
          </cell>
          <cell r="N8">
            <v>0</v>
          </cell>
          <cell r="O8">
            <v>0</v>
          </cell>
          <cell r="Q8">
            <v>0</v>
          </cell>
          <cell r="R8">
            <v>0</v>
          </cell>
          <cell r="S8">
            <v>0</v>
          </cell>
          <cell r="T8">
            <v>0</v>
          </cell>
          <cell r="U8">
            <v>0</v>
          </cell>
          <cell r="V8" t="str">
            <v>XS0100515336External</v>
          </cell>
          <cell r="W8" t="str">
            <v>DNC</v>
          </cell>
          <cell r="AA8" t="str">
            <v>FC T2</v>
          </cell>
          <cell r="AB8">
            <v>0</v>
          </cell>
          <cell r="AC8">
            <v>0</v>
          </cell>
          <cell r="AD8">
            <v>0</v>
          </cell>
          <cell r="AG8" t="str">
            <v>No</v>
          </cell>
          <cell r="AH8" t="str">
            <v>No</v>
          </cell>
          <cell r="AI8" t="str">
            <v>No</v>
          </cell>
          <cell r="AK8">
            <v>0</v>
          </cell>
          <cell r="AL8">
            <v>0</v>
          </cell>
          <cell r="AM8">
            <v>0</v>
          </cell>
          <cell r="AO8">
            <v>0</v>
          </cell>
          <cell r="AP8">
            <v>0</v>
          </cell>
          <cell r="AQ8">
            <v>0</v>
          </cell>
          <cell r="AR8">
            <v>0</v>
          </cell>
          <cell r="AT8" t="str">
            <v>GBP</v>
          </cell>
          <cell r="AU8">
            <v>0</v>
          </cell>
          <cell r="AY8" t="str">
            <v>No</v>
          </cell>
          <cell r="AZ8" t="str">
            <v>No</v>
          </cell>
          <cell r="BA8">
            <v>43693</v>
          </cell>
          <cell r="BC8">
            <v>0</v>
          </cell>
        </row>
        <row r="9">
          <cell r="B9" t="str">
            <v>HBOS8_VAR_12/31/49</v>
          </cell>
          <cell r="C9" t="str">
            <v>REF36300608</v>
          </cell>
          <cell r="D9" t="str">
            <v>Perpetual</v>
          </cell>
          <cell r="E9" t="str">
            <v>N/A</v>
          </cell>
          <cell r="F9" t="str">
            <v>Perpetual</v>
          </cell>
          <cell r="G9" t="str">
            <v>(blank)</v>
          </cell>
          <cell r="H9" t="str">
            <v>CLT2BOS055</v>
          </cell>
          <cell r="I9">
            <v>54788</v>
          </cell>
          <cell r="J9" t="str">
            <v>BOS</v>
          </cell>
          <cell r="K9" t="str">
            <v>HBOS</v>
          </cell>
          <cell r="L9">
            <v>1000000000</v>
          </cell>
          <cell r="M9">
            <v>1000020763.84</v>
          </cell>
          <cell r="N9">
            <v>20763.84</v>
          </cell>
          <cell r="O9">
            <v>1000000000</v>
          </cell>
          <cell r="Q9">
            <v>1000000000</v>
          </cell>
          <cell r="R9">
            <v>0</v>
          </cell>
          <cell r="S9">
            <v>1000000000</v>
          </cell>
          <cell r="T9">
            <v>-1000000000</v>
          </cell>
          <cell r="U9">
            <v>0</v>
          </cell>
          <cell r="V9" t="str">
            <v>REF36300608HBOS</v>
          </cell>
          <cell r="W9" t="str">
            <v>DNC</v>
          </cell>
          <cell r="AA9" t="str">
            <v>GF T2</v>
          </cell>
          <cell r="AB9">
            <v>0</v>
          </cell>
          <cell r="AC9">
            <v>0</v>
          </cell>
          <cell r="AD9">
            <v>0</v>
          </cell>
          <cell r="AG9" t="str">
            <v>No</v>
          </cell>
          <cell r="AH9" t="str">
            <v>No</v>
          </cell>
          <cell r="AI9" t="str">
            <v>No</v>
          </cell>
          <cell r="AK9">
            <v>0</v>
          </cell>
          <cell r="AL9">
            <v>0</v>
          </cell>
          <cell r="AM9">
            <v>0</v>
          </cell>
          <cell r="AO9">
            <v>0</v>
          </cell>
          <cell r="AP9">
            <v>0</v>
          </cell>
          <cell r="AQ9">
            <v>0</v>
          </cell>
          <cell r="AR9">
            <v>0</v>
          </cell>
          <cell r="AT9" t="str">
            <v>GBP</v>
          </cell>
          <cell r="AU9">
            <v>0</v>
          </cell>
          <cell r="AY9" t="str">
            <v>No</v>
          </cell>
          <cell r="AZ9" t="str">
            <v>No</v>
          </cell>
          <cell r="BA9">
            <v>401768</v>
          </cell>
          <cell r="BC9">
            <v>0</v>
          </cell>
        </row>
        <row r="10">
          <cell r="B10" t="str">
            <v>LMTF150SB_02/18</v>
          </cell>
          <cell r="C10" t="str">
            <v>XS0041971275</v>
          </cell>
          <cell r="D10">
            <v>43147</v>
          </cell>
          <cell r="E10" t="str">
            <v>N/A</v>
          </cell>
          <cell r="F10">
            <v>43147</v>
          </cell>
          <cell r="G10" t="str">
            <v>No</v>
          </cell>
          <cell r="H10" t="str">
            <v>CLT2BOS061</v>
          </cell>
          <cell r="I10">
            <v>43147</v>
          </cell>
          <cell r="J10" t="str">
            <v>BOS</v>
          </cell>
          <cell r="K10" t="str">
            <v>External</v>
          </cell>
          <cell r="L10">
            <v>0</v>
          </cell>
          <cell r="M10">
            <v>0</v>
          </cell>
          <cell r="N10">
            <v>0</v>
          </cell>
          <cell r="O10">
            <v>0</v>
          </cell>
          <cell r="Q10">
            <v>0</v>
          </cell>
          <cell r="R10">
            <v>0</v>
          </cell>
          <cell r="S10">
            <v>0</v>
          </cell>
          <cell r="T10">
            <v>0</v>
          </cell>
          <cell r="U10">
            <v>0</v>
          </cell>
          <cell r="V10" t="str">
            <v>XS0041971275External</v>
          </cell>
          <cell r="W10" t="str">
            <v>DNC</v>
          </cell>
          <cell r="AA10" t="str">
            <v>FC T2</v>
          </cell>
          <cell r="AB10">
            <v>0</v>
          </cell>
          <cell r="AC10">
            <v>0</v>
          </cell>
          <cell r="AD10">
            <v>0</v>
          </cell>
          <cell r="AG10" t="str">
            <v>No</v>
          </cell>
          <cell r="AH10" t="str">
            <v>No</v>
          </cell>
          <cell r="AI10" t="str">
            <v>No</v>
          </cell>
          <cell r="AK10">
            <v>0</v>
          </cell>
          <cell r="AL10">
            <v>0</v>
          </cell>
          <cell r="AM10">
            <v>0</v>
          </cell>
          <cell r="AO10">
            <v>0</v>
          </cell>
          <cell r="AP10">
            <v>0</v>
          </cell>
          <cell r="AQ10">
            <v>0</v>
          </cell>
          <cell r="AR10">
            <v>0</v>
          </cell>
          <cell r="AT10" t="str">
            <v>GBP</v>
          </cell>
          <cell r="AU10">
            <v>0</v>
          </cell>
          <cell r="AY10" t="str">
            <v>No</v>
          </cell>
          <cell r="AZ10" t="str">
            <v>No</v>
          </cell>
          <cell r="BA10">
            <v>43147</v>
          </cell>
          <cell r="BC10">
            <v>0</v>
          </cell>
        </row>
        <row r="11">
          <cell r="B11" t="str">
            <v>MTFSUB300M_05/21</v>
          </cell>
          <cell r="C11" t="str">
            <v>XS0066120915</v>
          </cell>
          <cell r="D11">
            <v>44331</v>
          </cell>
          <cell r="E11" t="str">
            <v>N/A</v>
          </cell>
          <cell r="F11">
            <v>44331</v>
          </cell>
          <cell r="G11" t="str">
            <v>No</v>
          </cell>
          <cell r="H11" t="str">
            <v>CLT2BOS059</v>
          </cell>
          <cell r="I11">
            <v>44331</v>
          </cell>
          <cell r="J11" t="str">
            <v>BOS</v>
          </cell>
          <cell r="K11" t="str">
            <v>External</v>
          </cell>
          <cell r="L11">
            <v>183310000</v>
          </cell>
          <cell r="M11">
            <v>199569479.5</v>
          </cell>
          <cell r="N11">
            <v>15084885.41</v>
          </cell>
          <cell r="O11">
            <v>184484594.09</v>
          </cell>
          <cell r="Q11">
            <v>184484594.09</v>
          </cell>
          <cell r="R11">
            <v>179938150.09544906</v>
          </cell>
          <cell r="S11">
            <v>4546443.9945509313</v>
          </cell>
          <cell r="T11">
            <v>0</v>
          </cell>
          <cell r="U11">
            <v>4546443.9945509313</v>
          </cell>
          <cell r="V11" t="str">
            <v>XS0066120915External</v>
          </cell>
          <cell r="W11" t="str">
            <v>DNC</v>
          </cell>
          <cell r="AA11" t="str">
            <v>FC T2</v>
          </cell>
          <cell r="AB11">
            <v>0</v>
          </cell>
          <cell r="AC11">
            <v>4546443.9945509313</v>
          </cell>
          <cell r="AD11">
            <v>4546443.9945509313</v>
          </cell>
          <cell r="AG11" t="str">
            <v>No</v>
          </cell>
          <cell r="AH11" t="str">
            <v>No</v>
          </cell>
          <cell r="AI11" t="str">
            <v>No</v>
          </cell>
          <cell r="AK11">
            <v>0</v>
          </cell>
          <cell r="AL11">
            <v>0</v>
          </cell>
          <cell r="AM11">
            <v>0</v>
          </cell>
          <cell r="AO11">
            <v>0</v>
          </cell>
          <cell r="AP11">
            <v>0</v>
          </cell>
          <cell r="AQ11">
            <v>0</v>
          </cell>
          <cell r="AR11">
            <v>0</v>
          </cell>
          <cell r="AT11" t="str">
            <v>GBP</v>
          </cell>
          <cell r="AU11">
            <v>4546443.9945509313</v>
          </cell>
          <cell r="AY11" t="str">
            <v>No</v>
          </cell>
          <cell r="AZ11" t="str">
            <v>No</v>
          </cell>
          <cell r="BA11">
            <v>44331</v>
          </cell>
          <cell r="BC11">
            <v>0</v>
          </cell>
        </row>
        <row r="12">
          <cell r="B12" t="str">
            <v>SIF1X50MEUR</v>
          </cell>
          <cell r="C12" t="str">
            <v>SIF1I50MEUR</v>
          </cell>
          <cell r="D12">
            <v>43275</v>
          </cell>
          <cell r="E12" t="str">
            <v>(blank)</v>
          </cell>
          <cell r="F12">
            <v>43275</v>
          </cell>
          <cell r="G12" t="str">
            <v>(blank)</v>
          </cell>
          <cell r="H12" t="str">
            <v>CLT2SIF001</v>
          </cell>
          <cell r="I12">
            <v>43275</v>
          </cell>
          <cell r="J12" t="str">
            <v>BOS</v>
          </cell>
          <cell r="K12" t="str">
            <v>Lloyds Bank</v>
          </cell>
          <cell r="L12">
            <v>0</v>
          </cell>
          <cell r="M12">
            <v>0</v>
          </cell>
          <cell r="N12">
            <v>0</v>
          </cell>
          <cell r="O12">
            <v>0</v>
          </cell>
          <cell r="Q12">
            <v>0</v>
          </cell>
          <cell r="R12">
            <v>0</v>
          </cell>
          <cell r="S12">
            <v>0</v>
          </cell>
          <cell r="T12">
            <v>0</v>
          </cell>
          <cell r="U12">
            <v>0</v>
          </cell>
          <cell r="V12" t="str">
            <v>SIF1I50MEURLloyds Bank</v>
          </cell>
          <cell r="W12" t="str">
            <v>DNC</v>
          </cell>
          <cell r="AA12" t="str">
            <v>DNC</v>
          </cell>
          <cell r="AB12">
            <v>0</v>
          </cell>
          <cell r="AC12">
            <v>0</v>
          </cell>
          <cell r="AD12">
            <v>0</v>
          </cell>
          <cell r="AG12" t="str">
            <v>No</v>
          </cell>
          <cell r="AH12" t="str">
            <v>No</v>
          </cell>
          <cell r="AI12" t="str">
            <v>No</v>
          </cell>
          <cell r="AK12">
            <v>0</v>
          </cell>
          <cell r="AL12">
            <v>0</v>
          </cell>
          <cell r="AM12">
            <v>0</v>
          </cell>
          <cell r="AO12">
            <v>0</v>
          </cell>
          <cell r="AP12">
            <v>0</v>
          </cell>
          <cell r="AQ12">
            <v>0</v>
          </cell>
          <cell r="AR12">
            <v>0</v>
          </cell>
          <cell r="AT12" t="str">
            <v>EUR</v>
          </cell>
          <cell r="AU12">
            <v>0</v>
          </cell>
          <cell r="AY12" t="str">
            <v>No</v>
          </cell>
          <cell r="AZ12" t="str">
            <v>No</v>
          </cell>
          <cell r="BA12">
            <v>43275</v>
          </cell>
          <cell r="BC12">
            <v>0</v>
          </cell>
        </row>
        <row r="13">
          <cell r="M13">
            <v>2200532197.3400002</v>
          </cell>
          <cell r="N13">
            <v>16047603.25</v>
          </cell>
          <cell r="O13">
            <v>2184484594.0900002</v>
          </cell>
          <cell r="Q13">
            <v>2184484594.0900002</v>
          </cell>
          <cell r="R13">
            <v>179938150.09544906</v>
          </cell>
          <cell r="S13">
            <v>2004546443.9945509</v>
          </cell>
        </row>
        <row r="14">
          <cell r="B14" t="str">
            <v>BOS_6_01/12/49</v>
          </cell>
          <cell r="C14" t="str">
            <v>BOSBABYPREF</v>
          </cell>
          <cell r="D14" t="str">
            <v>Perpetual</v>
          </cell>
          <cell r="E14" t="str">
            <v>N/A</v>
          </cell>
          <cell r="F14" t="str">
            <v>Perpetual</v>
          </cell>
          <cell r="G14" t="str">
            <v>(blank)</v>
          </cell>
          <cell r="H14" t="str">
            <v>CNT1LBG060</v>
          </cell>
          <cell r="I14" t="str">
            <v>Perpetual</v>
          </cell>
          <cell r="J14" t="str">
            <v>BOS</v>
          </cell>
          <cell r="K14" t="str">
            <v>Lloyds Bank</v>
          </cell>
          <cell r="L14">
            <v>100</v>
          </cell>
          <cell r="M14">
            <v>100</v>
          </cell>
          <cell r="N14">
            <v>0</v>
          </cell>
          <cell r="O14">
            <v>100</v>
          </cell>
          <cell r="Q14">
            <v>100</v>
          </cell>
          <cell r="R14">
            <v>0</v>
          </cell>
          <cell r="S14">
            <v>100</v>
          </cell>
          <cell r="T14">
            <v>0</v>
          </cell>
          <cell r="U14">
            <v>100</v>
          </cell>
          <cell r="V14" t="str">
            <v>BOSBABYPREFLloyds Bank</v>
          </cell>
          <cell r="W14" t="str">
            <v>DNC</v>
          </cell>
          <cell r="X14">
            <v>0</v>
          </cell>
          <cell r="Y14">
            <v>0</v>
          </cell>
          <cell r="Z14">
            <v>0</v>
          </cell>
          <cell r="AA14" t="str">
            <v>DNC</v>
          </cell>
          <cell r="AB14">
            <v>0</v>
          </cell>
          <cell r="AC14">
            <v>0</v>
          </cell>
          <cell r="AD14">
            <v>0</v>
          </cell>
          <cell r="AG14" t="str">
            <v>No</v>
          </cell>
          <cell r="AH14" t="str">
            <v>No</v>
          </cell>
          <cell r="AI14" t="str">
            <v>No</v>
          </cell>
          <cell r="AK14">
            <v>0</v>
          </cell>
          <cell r="AL14">
            <v>0</v>
          </cell>
          <cell r="AM14">
            <v>0</v>
          </cell>
          <cell r="AO14">
            <v>0</v>
          </cell>
          <cell r="AP14">
            <v>0</v>
          </cell>
          <cell r="AQ14">
            <v>0</v>
          </cell>
          <cell r="AR14">
            <v>0</v>
          </cell>
          <cell r="AT14" t="str">
            <v>GBP</v>
          </cell>
          <cell r="AU14">
            <v>0</v>
          </cell>
          <cell r="AY14" t="str">
            <v>No</v>
          </cell>
          <cell r="AZ14" t="str">
            <v>No</v>
          </cell>
          <cell r="BA14">
            <v>401768</v>
          </cell>
          <cell r="BC14">
            <v>0</v>
          </cell>
        </row>
        <row r="15">
          <cell r="M15">
            <v>100</v>
          </cell>
          <cell r="N15">
            <v>0</v>
          </cell>
          <cell r="O15">
            <v>100</v>
          </cell>
          <cell r="Q15">
            <v>100</v>
          </cell>
          <cell r="R15">
            <v>0</v>
          </cell>
          <cell r="S15">
            <v>100</v>
          </cell>
        </row>
        <row r="16">
          <cell r="B16" t="str">
            <v>HBOS7.281S0526</v>
          </cell>
          <cell r="C16" t="str">
            <v>XS0125686229</v>
          </cell>
          <cell r="D16" t="str">
            <v>Perpetual</v>
          </cell>
          <cell r="E16">
            <v>46173</v>
          </cell>
          <cell r="F16">
            <v>46173</v>
          </cell>
          <cell r="G16" t="str">
            <v>Yes</v>
          </cell>
          <cell r="H16" t="str">
            <v>CIT1BOS025</v>
          </cell>
          <cell r="I16" t="str">
            <v>Perpetual</v>
          </cell>
          <cell r="J16" t="str">
            <v>BOS</v>
          </cell>
          <cell r="K16" t="str">
            <v>External</v>
          </cell>
          <cell r="L16">
            <v>18096000</v>
          </cell>
          <cell r="M16">
            <v>20908895.75</v>
          </cell>
          <cell r="N16">
            <v>442809.12</v>
          </cell>
          <cell r="O16">
            <v>20466086.629999999</v>
          </cell>
          <cell r="Q16">
            <v>20466086.629999999</v>
          </cell>
          <cell r="R16">
            <v>0</v>
          </cell>
          <cell r="S16">
            <v>20466086.629999999</v>
          </cell>
          <cell r="T16">
            <v>0</v>
          </cell>
          <cell r="U16">
            <v>20466086.629999999</v>
          </cell>
          <cell r="V16" t="str">
            <v>XS0125686229External</v>
          </cell>
          <cell r="W16" t="str">
            <v>GF AT1</v>
          </cell>
          <cell r="X16">
            <v>20466086.629999999</v>
          </cell>
          <cell r="Y16">
            <v>0</v>
          </cell>
          <cell r="Z16">
            <v>20466086.629999999</v>
          </cell>
          <cell r="AA16" t="str">
            <v>GF T2</v>
          </cell>
          <cell r="AB16">
            <v>0</v>
          </cell>
          <cell r="AC16">
            <v>0</v>
          </cell>
          <cell r="AD16">
            <v>0</v>
          </cell>
          <cell r="AG16" t="str">
            <v>No</v>
          </cell>
          <cell r="AH16" t="str">
            <v>No</v>
          </cell>
          <cell r="AI16" t="str">
            <v>No</v>
          </cell>
          <cell r="AK16">
            <v>20466086.629999999</v>
          </cell>
          <cell r="AL16">
            <v>0</v>
          </cell>
          <cell r="AM16">
            <v>0</v>
          </cell>
          <cell r="AO16">
            <v>0</v>
          </cell>
          <cell r="AP16">
            <v>0</v>
          </cell>
          <cell r="AQ16">
            <v>0</v>
          </cell>
          <cell r="AR16">
            <v>0</v>
          </cell>
          <cell r="AT16" t="str">
            <v>GBP</v>
          </cell>
          <cell r="AU16">
            <v>0</v>
          </cell>
          <cell r="AY16" t="str">
            <v>No</v>
          </cell>
          <cell r="AZ16" t="str">
            <v>No</v>
          </cell>
          <cell r="BA16">
            <v>46173</v>
          </cell>
          <cell r="BC16">
            <v>20466086.629999999</v>
          </cell>
        </row>
        <row r="17">
          <cell r="M17">
            <v>20908895.75</v>
          </cell>
          <cell r="N17">
            <v>442809.12</v>
          </cell>
          <cell r="O17">
            <v>20466086.629999999</v>
          </cell>
          <cell r="Q17">
            <v>20466086.629999999</v>
          </cell>
          <cell r="R17">
            <v>0</v>
          </cell>
          <cell r="S17">
            <v>20466086.629999999</v>
          </cell>
        </row>
        <row r="18">
          <cell r="B18" t="str">
            <v>HBOS_VAR_01/30/49</v>
          </cell>
          <cell r="C18" t="str">
            <v>REF12300104</v>
          </cell>
          <cell r="D18" t="str">
            <v>Perpetual</v>
          </cell>
          <cell r="E18" t="str">
            <v>N/A</v>
          </cell>
          <cell r="F18" t="str">
            <v>Perpetual</v>
          </cell>
          <cell r="G18" t="str">
            <v>(blank)</v>
          </cell>
          <cell r="H18" t="str">
            <v>CUT2BOS040</v>
          </cell>
          <cell r="I18" t="str">
            <v>Perpetual</v>
          </cell>
          <cell r="J18" t="str">
            <v>BOS</v>
          </cell>
          <cell r="K18" t="str">
            <v>HBOS</v>
          </cell>
          <cell r="L18">
            <v>150000000</v>
          </cell>
          <cell r="M18">
            <v>150008169</v>
          </cell>
          <cell r="N18">
            <v>8169</v>
          </cell>
          <cell r="O18">
            <v>150000000</v>
          </cell>
          <cell r="Q18">
            <v>150000000</v>
          </cell>
          <cell r="R18">
            <v>0</v>
          </cell>
          <cell r="S18">
            <v>150000000</v>
          </cell>
          <cell r="T18">
            <v>-125212617.47237875</v>
          </cell>
          <cell r="U18">
            <v>24787382.527621254</v>
          </cell>
          <cell r="V18" t="str">
            <v>REF12300104HBOS</v>
          </cell>
          <cell r="W18" t="str">
            <v>DNC</v>
          </cell>
          <cell r="AA18" t="str">
            <v>GF T2</v>
          </cell>
          <cell r="AB18">
            <v>24787382.527621254</v>
          </cell>
          <cell r="AC18">
            <v>0</v>
          </cell>
          <cell r="AD18">
            <v>24787382.527621254</v>
          </cell>
          <cell r="AG18" t="str">
            <v>No</v>
          </cell>
          <cell r="AH18" t="str">
            <v>No</v>
          </cell>
          <cell r="AI18" t="str">
            <v>No</v>
          </cell>
          <cell r="AK18">
            <v>0</v>
          </cell>
          <cell r="AL18">
            <v>0</v>
          </cell>
          <cell r="AM18">
            <v>0</v>
          </cell>
          <cell r="AO18">
            <v>0</v>
          </cell>
          <cell r="AP18">
            <v>24787382.527621254</v>
          </cell>
          <cell r="AQ18">
            <v>0</v>
          </cell>
          <cell r="AR18">
            <v>0</v>
          </cell>
          <cell r="AT18" t="str">
            <v>GBP</v>
          </cell>
          <cell r="AU18">
            <v>0</v>
          </cell>
          <cell r="AY18" t="str">
            <v>No</v>
          </cell>
          <cell r="AZ18" t="str">
            <v>No</v>
          </cell>
          <cell r="BA18">
            <v>401768</v>
          </cell>
          <cell r="BC18">
            <v>24787382.527621254</v>
          </cell>
        </row>
        <row r="19">
          <cell r="B19" t="str">
            <v>HBOS_VAR_04/49</v>
          </cell>
          <cell r="C19" t="str">
            <v>REF25300404</v>
          </cell>
          <cell r="D19" t="str">
            <v>Perpetual</v>
          </cell>
          <cell r="E19" t="str">
            <v>N/A</v>
          </cell>
          <cell r="F19" t="str">
            <v>Perpetual</v>
          </cell>
          <cell r="G19" t="str">
            <v>(blank)</v>
          </cell>
          <cell r="H19" t="str">
            <v>CUT2BOS044</v>
          </cell>
          <cell r="I19" t="str">
            <v>Perpetual</v>
          </cell>
          <cell r="J19" t="str">
            <v>BOS</v>
          </cell>
          <cell r="K19" t="str">
            <v>HBOS</v>
          </cell>
          <cell r="L19">
            <v>500000000</v>
          </cell>
          <cell r="M19">
            <v>500027231</v>
          </cell>
          <cell r="N19">
            <v>27231</v>
          </cell>
          <cell r="O19">
            <v>500000000</v>
          </cell>
          <cell r="Q19">
            <v>500000000</v>
          </cell>
          <cell r="R19">
            <v>0</v>
          </cell>
          <cell r="S19">
            <v>500000000</v>
          </cell>
          <cell r="T19">
            <v>-417375391.57459581</v>
          </cell>
          <cell r="U19">
            <v>82624608.425404191</v>
          </cell>
          <cell r="V19" t="str">
            <v>REF25300404HBOS</v>
          </cell>
          <cell r="W19" t="str">
            <v>DNC</v>
          </cell>
          <cell r="AA19" t="str">
            <v>GF T2</v>
          </cell>
          <cell r="AB19">
            <v>82624608.425404191</v>
          </cell>
          <cell r="AC19">
            <v>0</v>
          </cell>
          <cell r="AD19">
            <v>82624608.425404191</v>
          </cell>
          <cell r="AG19" t="str">
            <v>No</v>
          </cell>
          <cell r="AH19" t="str">
            <v>No</v>
          </cell>
          <cell r="AI19" t="str">
            <v>No</v>
          </cell>
          <cell r="AK19">
            <v>0</v>
          </cell>
          <cell r="AL19">
            <v>0</v>
          </cell>
          <cell r="AM19">
            <v>0</v>
          </cell>
          <cell r="AO19">
            <v>0</v>
          </cell>
          <cell r="AP19">
            <v>82624608.425404191</v>
          </cell>
          <cell r="AQ19">
            <v>0</v>
          </cell>
          <cell r="AR19">
            <v>0</v>
          </cell>
          <cell r="AT19" t="str">
            <v>GBP</v>
          </cell>
          <cell r="AU19">
            <v>0</v>
          </cell>
          <cell r="AY19" t="str">
            <v>No</v>
          </cell>
          <cell r="AZ19" t="str">
            <v>No</v>
          </cell>
          <cell r="BA19">
            <v>401768</v>
          </cell>
          <cell r="BC19">
            <v>82624608.425404191</v>
          </cell>
        </row>
        <row r="20">
          <cell r="B20" t="str">
            <v>HBOS_VAR_06/30/49</v>
          </cell>
          <cell r="C20" t="str">
            <v>REF09300603</v>
          </cell>
          <cell r="D20" t="str">
            <v>Perpetual</v>
          </cell>
          <cell r="E20" t="str">
            <v>N/A</v>
          </cell>
          <cell r="F20" t="str">
            <v>Perpetual</v>
          </cell>
          <cell r="G20" t="str">
            <v>(blank)</v>
          </cell>
          <cell r="H20" t="str">
            <v>CUT2BOS039</v>
          </cell>
          <cell r="I20" t="str">
            <v>Perpetual</v>
          </cell>
          <cell r="J20" t="str">
            <v>BOS</v>
          </cell>
          <cell r="K20" t="str">
            <v>HBOS</v>
          </cell>
          <cell r="L20">
            <v>300000000</v>
          </cell>
          <cell r="M20">
            <v>300016339</v>
          </cell>
          <cell r="N20">
            <v>16339</v>
          </cell>
          <cell r="O20">
            <v>300000000</v>
          </cell>
          <cell r="Q20">
            <v>300000000</v>
          </cell>
          <cell r="R20">
            <v>0</v>
          </cell>
          <cell r="S20">
            <v>300000000</v>
          </cell>
          <cell r="T20">
            <v>-250425234.94475749</v>
          </cell>
          <cell r="U20">
            <v>49574765.055242509</v>
          </cell>
          <cell r="V20" t="str">
            <v>REF09300603HBOS</v>
          </cell>
          <cell r="W20" t="str">
            <v>DNC</v>
          </cell>
          <cell r="AA20" t="str">
            <v>GF T2</v>
          </cell>
          <cell r="AB20">
            <v>49574765.055242509</v>
          </cell>
          <cell r="AC20">
            <v>0</v>
          </cell>
          <cell r="AD20">
            <v>49574765.055242509</v>
          </cell>
          <cell r="AG20" t="str">
            <v>No</v>
          </cell>
          <cell r="AH20" t="str">
            <v>No</v>
          </cell>
          <cell r="AI20" t="str">
            <v>No</v>
          </cell>
          <cell r="AK20">
            <v>0</v>
          </cell>
          <cell r="AL20">
            <v>0</v>
          </cell>
          <cell r="AM20">
            <v>0</v>
          </cell>
          <cell r="AO20">
            <v>0</v>
          </cell>
          <cell r="AP20">
            <v>49574765.055242509</v>
          </cell>
          <cell r="AQ20">
            <v>0</v>
          </cell>
          <cell r="AR20">
            <v>0</v>
          </cell>
          <cell r="AT20" t="str">
            <v>GBP</v>
          </cell>
          <cell r="AU20">
            <v>0</v>
          </cell>
          <cell r="AY20" t="str">
            <v>No</v>
          </cell>
          <cell r="AZ20" t="str">
            <v>No</v>
          </cell>
          <cell r="BA20">
            <v>401768</v>
          </cell>
          <cell r="BC20">
            <v>49574765.055242509</v>
          </cell>
        </row>
        <row r="21">
          <cell r="B21" t="str">
            <v>HBOS_VAR_11/23/49</v>
          </cell>
          <cell r="C21" t="str">
            <v>REF21100602</v>
          </cell>
          <cell r="D21" t="str">
            <v>Perpetual</v>
          </cell>
          <cell r="E21" t="str">
            <v>N/A</v>
          </cell>
          <cell r="F21" t="str">
            <v>Perpetual</v>
          </cell>
          <cell r="G21" t="str">
            <v>(blank)</v>
          </cell>
          <cell r="H21" t="str">
            <v>CUT2BOS042</v>
          </cell>
          <cell r="I21" t="str">
            <v>Perpetual</v>
          </cell>
          <cell r="J21" t="str">
            <v>BOS</v>
          </cell>
          <cell r="K21" t="str">
            <v>HBOS</v>
          </cell>
          <cell r="L21">
            <v>499999999.99505997</v>
          </cell>
          <cell r="M21">
            <v>426216981.25999999</v>
          </cell>
          <cell r="N21">
            <v>322603.07</v>
          </cell>
          <cell r="O21">
            <v>425894378.19</v>
          </cell>
          <cell r="Q21">
            <v>425894378.19</v>
          </cell>
          <cell r="R21">
            <v>0</v>
          </cell>
          <cell r="S21">
            <v>425894378.19</v>
          </cell>
          <cell r="T21">
            <v>-355515665.7329405</v>
          </cell>
          <cell r="U21">
            <v>70378712.457059503</v>
          </cell>
          <cell r="V21" t="str">
            <v>REF21100602HBOS</v>
          </cell>
          <cell r="W21" t="str">
            <v>DNC</v>
          </cell>
          <cell r="AA21" t="str">
            <v>GF T2</v>
          </cell>
          <cell r="AB21">
            <v>70378712.457059503</v>
          </cell>
          <cell r="AC21">
            <v>0</v>
          </cell>
          <cell r="AD21">
            <v>70378712.457059503</v>
          </cell>
          <cell r="AG21" t="str">
            <v>N/a</v>
          </cell>
          <cell r="AH21" t="str">
            <v>N/a</v>
          </cell>
          <cell r="AI21" t="str">
            <v>N/a</v>
          </cell>
          <cell r="AK21">
            <v>0</v>
          </cell>
          <cell r="AL21">
            <v>0</v>
          </cell>
          <cell r="AM21">
            <v>0</v>
          </cell>
          <cell r="AO21">
            <v>0</v>
          </cell>
          <cell r="AP21">
            <v>0</v>
          </cell>
          <cell r="AQ21">
            <v>0</v>
          </cell>
          <cell r="AR21">
            <v>0</v>
          </cell>
          <cell r="AT21" t="str">
            <v>EUR</v>
          </cell>
          <cell r="AU21">
            <v>0</v>
          </cell>
          <cell r="AY21" t="str">
            <v>No</v>
          </cell>
          <cell r="AZ21" t="str">
            <v>No</v>
          </cell>
          <cell r="BA21">
            <v>401768</v>
          </cell>
          <cell r="BC21">
            <v>70378712.457059503</v>
          </cell>
        </row>
        <row r="22">
          <cell r="B22" t="str">
            <v>HBOS2_VAR_12/31/49</v>
          </cell>
          <cell r="C22" t="str">
            <v>REF33201202</v>
          </cell>
          <cell r="D22" t="str">
            <v>Perpetual</v>
          </cell>
          <cell r="E22" t="str">
            <v>N/A</v>
          </cell>
          <cell r="F22" t="str">
            <v>Perpetual</v>
          </cell>
          <cell r="G22" t="str">
            <v>(blank)</v>
          </cell>
          <cell r="H22" t="str">
            <v>CUT2BOS052</v>
          </cell>
          <cell r="I22" t="str">
            <v>Perpetual</v>
          </cell>
          <cell r="J22" t="str">
            <v>BOS</v>
          </cell>
          <cell r="K22" t="str">
            <v>HBOS</v>
          </cell>
          <cell r="L22">
            <v>250000000</v>
          </cell>
          <cell r="M22">
            <v>250013616</v>
          </cell>
          <cell r="N22">
            <v>13616</v>
          </cell>
          <cell r="O22">
            <v>250000000</v>
          </cell>
          <cell r="Q22">
            <v>250000000</v>
          </cell>
          <cell r="R22">
            <v>0</v>
          </cell>
          <cell r="S22">
            <v>250000000</v>
          </cell>
          <cell r="T22">
            <v>-208687695.7872979</v>
          </cell>
          <cell r="U22">
            <v>41312304.212702096</v>
          </cell>
          <cell r="V22" t="str">
            <v>REF33201202HBOS</v>
          </cell>
          <cell r="W22" t="str">
            <v>DNC</v>
          </cell>
          <cell r="AA22" t="str">
            <v>GF T2</v>
          </cell>
          <cell r="AB22">
            <v>41312304.212702096</v>
          </cell>
          <cell r="AC22">
            <v>0</v>
          </cell>
          <cell r="AD22">
            <v>41312304.212702096</v>
          </cell>
          <cell r="AG22" t="str">
            <v>N/a</v>
          </cell>
          <cell r="AH22" t="str">
            <v>N/a</v>
          </cell>
          <cell r="AI22" t="str">
            <v>N/a</v>
          </cell>
          <cell r="AK22">
            <v>0</v>
          </cell>
          <cell r="AL22">
            <v>0</v>
          </cell>
          <cell r="AM22">
            <v>0</v>
          </cell>
          <cell r="AO22">
            <v>0</v>
          </cell>
          <cell r="AP22">
            <v>0</v>
          </cell>
          <cell r="AQ22">
            <v>0</v>
          </cell>
          <cell r="AR22">
            <v>0</v>
          </cell>
          <cell r="AT22" t="str">
            <v>GBP</v>
          </cell>
          <cell r="AU22">
            <v>0</v>
          </cell>
          <cell r="AY22" t="str">
            <v>No</v>
          </cell>
          <cell r="AZ22" t="str">
            <v>No</v>
          </cell>
          <cell r="BA22">
            <v>401768</v>
          </cell>
          <cell r="BC22">
            <v>41312304.212702096</v>
          </cell>
        </row>
        <row r="23">
          <cell r="B23" t="str">
            <v>HBOS3_VAR_12/31/49</v>
          </cell>
          <cell r="C23" t="str">
            <v>REF30311003</v>
          </cell>
          <cell r="D23" t="str">
            <v>Perpetual</v>
          </cell>
          <cell r="E23" t="str">
            <v>N/A</v>
          </cell>
          <cell r="F23" t="str">
            <v>Perpetual</v>
          </cell>
          <cell r="G23" t="str">
            <v>(blank)</v>
          </cell>
          <cell r="H23" t="str">
            <v>CUT2BOS049</v>
          </cell>
          <cell r="I23" t="str">
            <v>Perpetual</v>
          </cell>
          <cell r="J23" t="str">
            <v>BOS</v>
          </cell>
          <cell r="K23" t="str">
            <v>HBOS</v>
          </cell>
          <cell r="L23">
            <v>500000000</v>
          </cell>
          <cell r="M23">
            <v>500027231</v>
          </cell>
          <cell r="N23">
            <v>27231</v>
          </cell>
          <cell r="O23">
            <v>500000000</v>
          </cell>
          <cell r="Q23">
            <v>500000000</v>
          </cell>
          <cell r="R23">
            <v>0</v>
          </cell>
          <cell r="S23">
            <v>500000000</v>
          </cell>
          <cell r="T23">
            <v>-417375391.57459581</v>
          </cell>
          <cell r="U23">
            <v>82624608.425404191</v>
          </cell>
          <cell r="V23" t="str">
            <v>REF30311003HBOS</v>
          </cell>
          <cell r="W23" t="str">
            <v>DNC</v>
          </cell>
          <cell r="AA23" t="str">
            <v>GF T2</v>
          </cell>
          <cell r="AB23">
            <v>82624608.425404191</v>
          </cell>
          <cell r="AC23">
            <v>0</v>
          </cell>
          <cell r="AD23">
            <v>82624608.425404191</v>
          </cell>
          <cell r="AG23" t="str">
            <v>N/a</v>
          </cell>
          <cell r="AH23" t="str">
            <v>N/a</v>
          </cell>
          <cell r="AI23" t="str">
            <v>N/a</v>
          </cell>
          <cell r="AK23">
            <v>0</v>
          </cell>
          <cell r="AL23">
            <v>0</v>
          </cell>
          <cell r="AM23">
            <v>0</v>
          </cell>
          <cell r="AO23">
            <v>0</v>
          </cell>
          <cell r="AP23">
            <v>0</v>
          </cell>
          <cell r="AQ23">
            <v>0</v>
          </cell>
          <cell r="AR23">
            <v>0</v>
          </cell>
          <cell r="AT23" t="str">
            <v>GBP</v>
          </cell>
          <cell r="AU23">
            <v>0</v>
          </cell>
          <cell r="AY23" t="str">
            <v>No</v>
          </cell>
          <cell r="AZ23" t="str">
            <v>No</v>
          </cell>
          <cell r="BA23">
            <v>401768</v>
          </cell>
          <cell r="BC23">
            <v>82624608.425404191</v>
          </cell>
        </row>
        <row r="24">
          <cell r="B24" t="str">
            <v>HBOS4_VAR_12/31/49</v>
          </cell>
          <cell r="C24" t="str">
            <v>REF31300104</v>
          </cell>
          <cell r="D24" t="str">
            <v>Perpetual</v>
          </cell>
          <cell r="E24" t="str">
            <v>N/A</v>
          </cell>
          <cell r="F24" t="str">
            <v>Perpetual</v>
          </cell>
          <cell r="G24" t="str">
            <v>(blank)</v>
          </cell>
          <cell r="H24" t="str">
            <v>CUT2BOS050</v>
          </cell>
          <cell r="I24" t="str">
            <v>Perpetual</v>
          </cell>
          <cell r="J24" t="str">
            <v>BOS</v>
          </cell>
          <cell r="K24" t="str">
            <v>HBOS</v>
          </cell>
          <cell r="L24">
            <v>300000000</v>
          </cell>
          <cell r="M24">
            <v>300016339</v>
          </cell>
          <cell r="N24">
            <v>16339</v>
          </cell>
          <cell r="O24">
            <v>300000000</v>
          </cell>
          <cell r="Q24">
            <v>300000000</v>
          </cell>
          <cell r="R24">
            <v>0</v>
          </cell>
          <cell r="S24">
            <v>300000000</v>
          </cell>
          <cell r="T24">
            <v>-250425234.94475749</v>
          </cell>
          <cell r="U24">
            <v>49574765.055242509</v>
          </cell>
          <cell r="V24" t="str">
            <v>REF31300104HBOS</v>
          </cell>
          <cell r="W24" t="str">
            <v>DNC</v>
          </cell>
          <cell r="AA24" t="str">
            <v>GF T2</v>
          </cell>
          <cell r="AB24">
            <v>49574765.055242509</v>
          </cell>
          <cell r="AC24">
            <v>0</v>
          </cell>
          <cell r="AD24">
            <v>49574765.055242509</v>
          </cell>
          <cell r="AT24" t="str">
            <v>GBP</v>
          </cell>
          <cell r="AU24">
            <v>0</v>
          </cell>
          <cell r="AY24" t="str">
            <v>No</v>
          </cell>
          <cell r="AZ24" t="str">
            <v>No</v>
          </cell>
          <cell r="BA24">
            <v>401768</v>
          </cell>
          <cell r="BC24">
            <v>49574765.055242509</v>
          </cell>
        </row>
        <row r="25">
          <cell r="B25" t="str">
            <v>HBOS7.375A0223</v>
          </cell>
          <cell r="C25" t="str">
            <v>XS0083932144</v>
          </cell>
          <cell r="D25" t="str">
            <v>Perpetual</v>
          </cell>
          <cell r="E25">
            <v>44967</v>
          </cell>
          <cell r="F25">
            <v>44967</v>
          </cell>
          <cell r="G25" t="str">
            <v>Yes</v>
          </cell>
          <cell r="H25" t="str">
            <v>CL2ELC2058 &amp; CUT2BOS058</v>
          </cell>
          <cell r="I25" t="str">
            <v>Perpetual</v>
          </cell>
          <cell r="J25" t="str">
            <v>BOS</v>
          </cell>
          <cell r="K25" t="str">
            <v>99.3% Lloyds Bank 0.7% External</v>
          </cell>
          <cell r="L25">
            <v>57815000</v>
          </cell>
          <cell r="M25">
            <v>60574579.459999993</v>
          </cell>
          <cell r="N25">
            <v>604046.30000000005</v>
          </cell>
          <cell r="O25">
            <v>59970533.159999996</v>
          </cell>
          <cell r="Q25">
            <v>59970533.159999996</v>
          </cell>
          <cell r="R25">
            <v>0</v>
          </cell>
          <cell r="S25">
            <v>59970533.159999996</v>
          </cell>
          <cell r="T25">
            <v>0</v>
          </cell>
          <cell r="U25">
            <v>59970533.159999996</v>
          </cell>
          <cell r="V25" t="str">
            <v>XS008393214499.3% Lloyds Bank 0.7% External</v>
          </cell>
          <cell r="W25" t="str">
            <v>DNC</v>
          </cell>
          <cell r="AA25" t="str">
            <v>DNC</v>
          </cell>
          <cell r="AB25">
            <v>0</v>
          </cell>
          <cell r="AC25">
            <v>0</v>
          </cell>
          <cell r="AD25">
            <v>0</v>
          </cell>
          <cell r="AG25" t="str">
            <v>Yes</v>
          </cell>
          <cell r="AH25" t="str">
            <v>Yes</v>
          </cell>
          <cell r="AI25" t="str">
            <v>No</v>
          </cell>
          <cell r="AK25">
            <v>0</v>
          </cell>
          <cell r="AL25">
            <v>0</v>
          </cell>
          <cell r="AM25">
            <v>0</v>
          </cell>
          <cell r="AO25">
            <v>0</v>
          </cell>
          <cell r="AP25">
            <v>0</v>
          </cell>
          <cell r="AQ25">
            <v>0</v>
          </cell>
          <cell r="AR25">
            <v>0</v>
          </cell>
          <cell r="AT25" t="str">
            <v>GBP</v>
          </cell>
          <cell r="AU25">
            <v>0</v>
          </cell>
          <cell r="AY25" t="str">
            <v>No</v>
          </cell>
          <cell r="AZ25" t="str">
            <v>No</v>
          </cell>
          <cell r="BA25">
            <v>44967</v>
          </cell>
          <cell r="BC25">
            <v>0</v>
          </cell>
        </row>
        <row r="26">
          <cell r="B26" t="str">
            <v>HBOS7.754S0521</v>
          </cell>
          <cell r="C26" t="str">
            <v>XS0109227552</v>
          </cell>
          <cell r="D26" t="str">
            <v>Perpetual</v>
          </cell>
          <cell r="E26">
            <v>44347</v>
          </cell>
          <cell r="F26">
            <v>44347</v>
          </cell>
          <cell r="G26" t="str">
            <v>Yes</v>
          </cell>
          <cell r="H26" t="str">
            <v>CIT1BOS027 &amp; CLT2BOS051</v>
          </cell>
          <cell r="I26" t="str">
            <v>Perpetual</v>
          </cell>
          <cell r="J26" t="str">
            <v>BOS</v>
          </cell>
          <cell r="K26" t="str">
            <v>BOS Capital Funding Jersey</v>
          </cell>
          <cell r="L26">
            <v>150000000</v>
          </cell>
          <cell r="M26">
            <v>153898302.19999999</v>
          </cell>
          <cell r="N26">
            <v>3898302.2</v>
          </cell>
          <cell r="O26">
            <v>150000000</v>
          </cell>
          <cell r="Q26">
            <v>150000000</v>
          </cell>
          <cell r="R26">
            <v>0</v>
          </cell>
          <cell r="S26">
            <v>150000000</v>
          </cell>
          <cell r="T26">
            <v>0</v>
          </cell>
          <cell r="U26">
            <v>150000000</v>
          </cell>
          <cell r="V26" t="str">
            <v>XS0109227552BOS Capital Funding Jersey</v>
          </cell>
          <cell r="W26" t="str">
            <v>DNC</v>
          </cell>
          <cell r="AA26" t="str">
            <v>GF T2</v>
          </cell>
          <cell r="AB26">
            <v>150000000</v>
          </cell>
          <cell r="AC26">
            <v>0</v>
          </cell>
          <cell r="AD26">
            <v>150000000</v>
          </cell>
          <cell r="AG26" t="str">
            <v>Yes</v>
          </cell>
          <cell r="AH26" t="str">
            <v>Yes</v>
          </cell>
          <cell r="AI26" t="str">
            <v>No</v>
          </cell>
          <cell r="AK26">
            <v>0</v>
          </cell>
          <cell r="AL26">
            <v>0</v>
          </cell>
          <cell r="AM26">
            <v>0</v>
          </cell>
          <cell r="AO26">
            <v>0</v>
          </cell>
          <cell r="AP26">
            <v>0</v>
          </cell>
          <cell r="AQ26">
            <v>150000000</v>
          </cell>
          <cell r="AR26">
            <v>0</v>
          </cell>
          <cell r="AT26" t="str">
            <v>GBP</v>
          </cell>
          <cell r="AU26">
            <v>0</v>
          </cell>
          <cell r="AY26" t="str">
            <v>No</v>
          </cell>
          <cell r="AZ26" t="str">
            <v>No</v>
          </cell>
          <cell r="BA26">
            <v>44347</v>
          </cell>
          <cell r="BC26">
            <v>0</v>
          </cell>
        </row>
        <row r="27">
          <cell r="B27" t="str">
            <v>HBOS8_VAR_12/49</v>
          </cell>
          <cell r="C27" t="str">
            <v>REF37300908</v>
          </cell>
          <cell r="D27" t="str">
            <v>Perpetual</v>
          </cell>
          <cell r="E27" t="str">
            <v>N/A</v>
          </cell>
          <cell r="F27" t="str">
            <v>Perpetual</v>
          </cell>
          <cell r="G27" t="str">
            <v>(blank)</v>
          </cell>
          <cell r="H27" t="str">
            <v>CUT2BOS056</v>
          </cell>
          <cell r="I27" t="str">
            <v>Perpetual</v>
          </cell>
          <cell r="J27" t="str">
            <v>BOS</v>
          </cell>
          <cell r="K27" t="str">
            <v>HBOS</v>
          </cell>
          <cell r="L27">
            <v>2000000000</v>
          </cell>
          <cell r="M27">
            <v>2000077692</v>
          </cell>
          <cell r="N27">
            <v>77692</v>
          </cell>
          <cell r="O27">
            <v>2000000000</v>
          </cell>
          <cell r="Q27">
            <v>2000000000</v>
          </cell>
          <cell r="R27">
            <v>0</v>
          </cell>
          <cell r="S27">
            <v>2000000000</v>
          </cell>
          <cell r="T27">
            <v>-1669501566.2983832</v>
          </cell>
          <cell r="U27">
            <v>330498433.70161676</v>
          </cell>
          <cell r="V27" t="str">
            <v>REF37300908HBOS</v>
          </cell>
          <cell r="W27" t="str">
            <v>DNC</v>
          </cell>
          <cell r="AA27" t="str">
            <v>FC T2</v>
          </cell>
          <cell r="AB27">
            <v>0</v>
          </cell>
          <cell r="AC27">
            <v>330498433.70161676</v>
          </cell>
          <cell r="AD27">
            <v>330498433.70161676</v>
          </cell>
          <cell r="AG27" t="str">
            <v>Yes</v>
          </cell>
          <cell r="AH27" t="str">
            <v>Yes</v>
          </cell>
          <cell r="AI27" t="str">
            <v>No</v>
          </cell>
          <cell r="AK27">
            <v>0</v>
          </cell>
          <cell r="AL27">
            <v>0</v>
          </cell>
          <cell r="AM27">
            <v>0</v>
          </cell>
          <cell r="AO27">
            <v>0</v>
          </cell>
          <cell r="AP27">
            <v>0</v>
          </cell>
          <cell r="AQ27">
            <v>0</v>
          </cell>
          <cell r="AR27">
            <v>0</v>
          </cell>
          <cell r="AT27" t="str">
            <v>GBP</v>
          </cell>
          <cell r="AU27">
            <v>330498433.70161676</v>
          </cell>
          <cell r="AY27" t="str">
            <v>No</v>
          </cell>
          <cell r="AZ27" t="str">
            <v>No</v>
          </cell>
          <cell r="BA27">
            <v>401768</v>
          </cell>
          <cell r="BC27">
            <v>330498433.70161676</v>
          </cell>
        </row>
        <row r="28">
          <cell r="B28" t="str">
            <v>HBOSVARS291149</v>
          </cell>
          <cell r="C28" t="str">
            <v>GB0000765403</v>
          </cell>
          <cell r="D28" t="str">
            <v>Perpetual</v>
          </cell>
          <cell r="E28" t="str">
            <v>N/A</v>
          </cell>
          <cell r="F28" t="str">
            <v>Perpetual</v>
          </cell>
          <cell r="G28" t="str">
            <v>No</v>
          </cell>
          <cell r="H28" t="str">
            <v>CUT2BOS006</v>
          </cell>
          <cell r="I28" t="str">
            <v>Perpetual</v>
          </cell>
          <cell r="J28" t="str">
            <v>BOS</v>
          </cell>
          <cell r="K28" t="str">
            <v>External</v>
          </cell>
          <cell r="L28">
            <v>32339999.994286403</v>
          </cell>
          <cell r="M28">
            <v>23493585.360000003</v>
          </cell>
          <cell r="N28">
            <v>44699.44</v>
          </cell>
          <cell r="O28">
            <v>23448885.920000002</v>
          </cell>
          <cell r="Q28">
            <v>23448885.920000002</v>
          </cell>
          <cell r="R28">
            <v>0</v>
          </cell>
          <cell r="S28">
            <v>23448885.920000002</v>
          </cell>
          <cell r="T28">
            <v>0</v>
          </cell>
          <cell r="U28">
            <v>23448885.920000002</v>
          </cell>
          <cell r="V28" t="str">
            <v>GB0000765403External</v>
          </cell>
          <cell r="W28" t="str">
            <v>DNC</v>
          </cell>
          <cell r="AA28" t="str">
            <v>GF T2</v>
          </cell>
          <cell r="AB28">
            <v>23448885.920000002</v>
          </cell>
          <cell r="AC28">
            <v>0</v>
          </cell>
          <cell r="AD28">
            <v>23448885.920000002</v>
          </cell>
          <cell r="AG28" t="str">
            <v>No</v>
          </cell>
          <cell r="AH28" t="str">
            <v>Yes</v>
          </cell>
          <cell r="AI28" t="str">
            <v>No</v>
          </cell>
          <cell r="AK28">
            <v>0</v>
          </cell>
          <cell r="AL28">
            <v>0</v>
          </cell>
          <cell r="AM28">
            <v>0</v>
          </cell>
          <cell r="AO28">
            <v>0</v>
          </cell>
          <cell r="AP28">
            <v>23448885.920000002</v>
          </cell>
          <cell r="AQ28">
            <v>23448885.920000002</v>
          </cell>
          <cell r="AR28">
            <v>0</v>
          </cell>
          <cell r="AT28" t="str">
            <v>USD</v>
          </cell>
          <cell r="AU28">
            <v>0</v>
          </cell>
          <cell r="AY28" t="str">
            <v>No</v>
          </cell>
          <cell r="AZ28" t="str">
            <v>No</v>
          </cell>
          <cell r="BA28">
            <v>401768</v>
          </cell>
          <cell r="BC28">
            <v>23448885.920000002</v>
          </cell>
        </row>
        <row r="29">
          <cell r="B29" t="str">
            <v>LEEDPIBS_PERP</v>
          </cell>
          <cell r="C29" t="str">
            <v>GB0000394915</v>
          </cell>
          <cell r="D29" t="str">
            <v>Perpetual</v>
          </cell>
          <cell r="E29" t="str">
            <v>N/A</v>
          </cell>
          <cell r="F29" t="str">
            <v>Perpetual</v>
          </cell>
          <cell r="G29" t="str">
            <v>No</v>
          </cell>
          <cell r="H29" t="str">
            <v>CUT2BOS055</v>
          </cell>
          <cell r="I29" t="str">
            <v>Perpetual</v>
          </cell>
          <cell r="J29" t="str">
            <v>BOS</v>
          </cell>
          <cell r="K29" t="str">
            <v>External</v>
          </cell>
          <cell r="L29">
            <v>13650000</v>
          </cell>
          <cell r="M29">
            <v>14222250</v>
          </cell>
          <cell r="N29">
            <v>572250</v>
          </cell>
          <cell r="O29">
            <v>13650000</v>
          </cell>
          <cell r="Q29">
            <v>13650000</v>
          </cell>
          <cell r="R29">
            <v>0</v>
          </cell>
          <cell r="S29">
            <v>13650000</v>
          </cell>
          <cell r="T29">
            <v>0</v>
          </cell>
          <cell r="U29">
            <v>13650000</v>
          </cell>
          <cell r="V29" t="str">
            <v>GB0000394915External</v>
          </cell>
          <cell r="W29" t="str">
            <v>DNC</v>
          </cell>
          <cell r="AA29" t="str">
            <v>DNC</v>
          </cell>
          <cell r="AB29">
            <v>0</v>
          </cell>
          <cell r="AC29">
            <v>0</v>
          </cell>
          <cell r="AD29">
            <v>0</v>
          </cell>
          <cell r="AG29" t="str">
            <v>No</v>
          </cell>
          <cell r="AH29" t="str">
            <v>Yes</v>
          </cell>
          <cell r="AI29" t="str">
            <v>No</v>
          </cell>
          <cell r="AK29">
            <v>0</v>
          </cell>
          <cell r="AL29">
            <v>0</v>
          </cell>
          <cell r="AM29">
            <v>0</v>
          </cell>
          <cell r="AO29">
            <v>0</v>
          </cell>
          <cell r="AP29">
            <v>0</v>
          </cell>
          <cell r="AQ29">
            <v>0</v>
          </cell>
          <cell r="AR29">
            <v>0</v>
          </cell>
          <cell r="AT29" t="str">
            <v>GBP</v>
          </cell>
          <cell r="AU29">
            <v>0</v>
          </cell>
          <cell r="AY29" t="str">
            <v>No</v>
          </cell>
          <cell r="AZ29" t="str">
            <v>No</v>
          </cell>
          <cell r="BA29">
            <v>401768</v>
          </cell>
          <cell r="BC29">
            <v>0</v>
          </cell>
        </row>
        <row r="30">
          <cell r="B30" t="str">
            <v>PIBS_12Z_PERP</v>
          </cell>
          <cell r="C30" t="str">
            <v>GB0000395094</v>
          </cell>
          <cell r="D30" t="str">
            <v>Perpetual</v>
          </cell>
          <cell r="E30">
            <v>44591</v>
          </cell>
          <cell r="F30">
            <v>44591</v>
          </cell>
          <cell r="G30" t="str">
            <v>No</v>
          </cell>
          <cell r="H30" t="str">
            <v>CUT2BOS059</v>
          </cell>
          <cell r="I30" t="str">
            <v>Perpetual</v>
          </cell>
          <cell r="J30" t="str">
            <v>BOS</v>
          </cell>
          <cell r="K30" t="str">
            <v>External</v>
          </cell>
          <cell r="L30">
            <v>20550000</v>
          </cell>
          <cell r="M30">
            <v>20757733.699999999</v>
          </cell>
          <cell r="N30">
            <v>207733.7</v>
          </cell>
          <cell r="O30">
            <v>20550000</v>
          </cell>
          <cell r="Q30">
            <v>20550000</v>
          </cell>
          <cell r="R30">
            <v>0</v>
          </cell>
          <cell r="S30">
            <v>20550000</v>
          </cell>
          <cell r="T30">
            <v>0</v>
          </cell>
          <cell r="U30">
            <v>20550000</v>
          </cell>
          <cell r="V30" t="str">
            <v>GB0000395094External</v>
          </cell>
          <cell r="W30" t="str">
            <v>DNC</v>
          </cell>
          <cell r="AA30" t="str">
            <v>DNC</v>
          </cell>
          <cell r="AB30">
            <v>0</v>
          </cell>
          <cell r="AC30">
            <v>0</v>
          </cell>
          <cell r="AD30">
            <v>0</v>
          </cell>
          <cell r="AG30" t="str">
            <v>No</v>
          </cell>
          <cell r="AH30" t="str">
            <v>Yes</v>
          </cell>
          <cell r="AI30" t="str">
            <v>No</v>
          </cell>
          <cell r="AK30">
            <v>0</v>
          </cell>
          <cell r="AL30">
            <v>0</v>
          </cell>
          <cell r="AM30">
            <v>0</v>
          </cell>
          <cell r="AO30">
            <v>0</v>
          </cell>
          <cell r="AP30">
            <v>0</v>
          </cell>
          <cell r="AQ30">
            <v>0</v>
          </cell>
          <cell r="AR30">
            <v>0</v>
          </cell>
          <cell r="AT30" t="str">
            <v>GBP</v>
          </cell>
          <cell r="AU30">
            <v>0</v>
          </cell>
          <cell r="AY30" t="str">
            <v>No</v>
          </cell>
          <cell r="AZ30" t="str">
            <v>No</v>
          </cell>
          <cell r="BA30">
            <v>401768</v>
          </cell>
          <cell r="BC30">
            <v>0</v>
          </cell>
        </row>
        <row r="31">
          <cell r="B31" t="str">
            <v>PIBS_8.75Z_PERP</v>
          </cell>
          <cell r="C31" t="str">
            <v>GB0000395102</v>
          </cell>
          <cell r="D31" t="str">
            <v>Perpetual</v>
          </cell>
          <cell r="E31">
            <v>45183</v>
          </cell>
          <cell r="F31">
            <v>45183</v>
          </cell>
          <cell r="G31" t="str">
            <v>No</v>
          </cell>
          <cell r="H31" t="str">
            <v>CUT2BOS053</v>
          </cell>
          <cell r="I31" t="str">
            <v>Perpetual</v>
          </cell>
          <cell r="J31" t="str">
            <v>BOS</v>
          </cell>
          <cell r="K31" t="str">
            <v>External</v>
          </cell>
          <cell r="L31">
            <v>4900000</v>
          </cell>
          <cell r="M31">
            <v>4936117.53</v>
          </cell>
          <cell r="N31">
            <v>36117.53</v>
          </cell>
          <cell r="O31">
            <v>4900000</v>
          </cell>
          <cell r="Q31">
            <v>4900000</v>
          </cell>
          <cell r="R31">
            <v>0</v>
          </cell>
          <cell r="S31">
            <v>4900000</v>
          </cell>
          <cell r="T31">
            <v>0</v>
          </cell>
          <cell r="U31">
            <v>4900000</v>
          </cell>
          <cell r="V31" t="str">
            <v>GB0000395102External</v>
          </cell>
          <cell r="W31" t="str">
            <v>DNC</v>
          </cell>
          <cell r="AA31" t="str">
            <v>DNC</v>
          </cell>
          <cell r="AB31">
            <v>0</v>
          </cell>
          <cell r="AC31">
            <v>0</v>
          </cell>
          <cell r="AD31">
            <v>0</v>
          </cell>
          <cell r="AT31" t="str">
            <v>GBP</v>
          </cell>
          <cell r="AU31">
            <v>0</v>
          </cell>
          <cell r="AY31" t="str">
            <v>No</v>
          </cell>
          <cell r="AZ31" t="str">
            <v>No</v>
          </cell>
          <cell r="BA31">
            <v>401768</v>
          </cell>
          <cell r="BC31">
            <v>0</v>
          </cell>
        </row>
        <row r="32">
          <cell r="B32" t="str">
            <v>PIBS_9.375_PERP</v>
          </cell>
          <cell r="C32" t="str">
            <v>GB0005242879</v>
          </cell>
          <cell r="D32" t="str">
            <v>Perpetual</v>
          </cell>
          <cell r="E32" t="str">
            <v>N/A</v>
          </cell>
          <cell r="F32" t="str">
            <v>Perpetual</v>
          </cell>
          <cell r="G32" t="str">
            <v>No</v>
          </cell>
          <cell r="H32" t="str">
            <v>CUT2BOS054</v>
          </cell>
          <cell r="I32" t="str">
            <v>Perpetual</v>
          </cell>
          <cell r="J32" t="str">
            <v>BOS</v>
          </cell>
          <cell r="K32" t="str">
            <v>External</v>
          </cell>
          <cell r="L32">
            <v>14726000</v>
          </cell>
          <cell r="M32">
            <v>14842297.380000001</v>
          </cell>
          <cell r="N32">
            <v>116297.38</v>
          </cell>
          <cell r="O32">
            <v>14726000</v>
          </cell>
          <cell r="Q32">
            <v>14726000</v>
          </cell>
          <cell r="R32">
            <v>0</v>
          </cell>
          <cell r="S32">
            <v>14726000</v>
          </cell>
          <cell r="T32">
            <v>0</v>
          </cell>
          <cell r="U32">
            <v>14726000</v>
          </cell>
          <cell r="V32" t="str">
            <v>GB0005242879External</v>
          </cell>
          <cell r="W32" t="str">
            <v>DNC</v>
          </cell>
          <cell r="AA32" t="str">
            <v>DNC</v>
          </cell>
          <cell r="AB32">
            <v>0</v>
          </cell>
          <cell r="AC32">
            <v>0</v>
          </cell>
          <cell r="AD32">
            <v>0</v>
          </cell>
          <cell r="AG32" t="str">
            <v>N/a</v>
          </cell>
          <cell r="AH32" t="str">
            <v>N/a</v>
          </cell>
          <cell r="AI32" t="str">
            <v>N/a</v>
          </cell>
          <cell r="AK32">
            <v>0</v>
          </cell>
          <cell r="AL32">
            <v>0</v>
          </cell>
          <cell r="AM32">
            <v>0</v>
          </cell>
          <cell r="AO32">
            <v>0</v>
          </cell>
          <cell r="AP32">
            <v>0</v>
          </cell>
          <cell r="AQ32">
            <v>0</v>
          </cell>
          <cell r="AR32">
            <v>0</v>
          </cell>
          <cell r="AT32" t="str">
            <v>GBP</v>
          </cell>
          <cell r="AU32">
            <v>0</v>
          </cell>
          <cell r="AY32" t="str">
            <v>No</v>
          </cell>
          <cell r="AZ32" t="str">
            <v>No</v>
          </cell>
          <cell r="BA32">
            <v>401768</v>
          </cell>
          <cell r="BC32">
            <v>0</v>
          </cell>
        </row>
        <row r="33">
          <cell r="B33" t="str">
            <v>SIF1X0M5IEP</v>
          </cell>
          <cell r="C33" t="str">
            <v>SIF1I0M5IEP</v>
          </cell>
          <cell r="D33" t="str">
            <v>Perpetual</v>
          </cell>
          <cell r="E33" t="str">
            <v>(blank)</v>
          </cell>
          <cell r="F33">
            <v>54666</v>
          </cell>
          <cell r="G33" t="str">
            <v>(blank)</v>
          </cell>
          <cell r="H33" t="str">
            <v>CUT2SIF004</v>
          </cell>
          <cell r="I33" t="str">
            <v>Perpetual</v>
          </cell>
          <cell r="J33" t="str">
            <v>BOS</v>
          </cell>
          <cell r="K33" t="str">
            <v>Lloyds Bank</v>
          </cell>
          <cell r="L33">
            <v>0</v>
          </cell>
          <cell r="M33">
            <v>0</v>
          </cell>
          <cell r="N33">
            <v>0</v>
          </cell>
          <cell r="O33">
            <v>0</v>
          </cell>
          <cell r="Q33">
            <v>0</v>
          </cell>
          <cell r="R33">
            <v>0</v>
          </cell>
          <cell r="S33">
            <v>0</v>
          </cell>
          <cell r="T33">
            <v>0</v>
          </cell>
          <cell r="U33">
            <v>0</v>
          </cell>
          <cell r="V33" t="str">
            <v>SIF1I0M5IEPLloyds Bank</v>
          </cell>
          <cell r="W33" t="str">
            <v>DNC</v>
          </cell>
          <cell r="AA33" t="str">
            <v>DNC</v>
          </cell>
          <cell r="AB33">
            <v>0</v>
          </cell>
          <cell r="AC33">
            <v>0</v>
          </cell>
          <cell r="AD33">
            <v>0</v>
          </cell>
          <cell r="AG33" t="str">
            <v>N/a</v>
          </cell>
          <cell r="AH33" t="str">
            <v>N/a</v>
          </cell>
          <cell r="AI33" t="str">
            <v>N/a</v>
          </cell>
          <cell r="AK33">
            <v>0</v>
          </cell>
          <cell r="AL33">
            <v>0</v>
          </cell>
          <cell r="AM33">
            <v>0</v>
          </cell>
          <cell r="AO33">
            <v>0</v>
          </cell>
          <cell r="AP33">
            <v>0</v>
          </cell>
          <cell r="AQ33">
            <v>0</v>
          </cell>
          <cell r="AR33">
            <v>0</v>
          </cell>
          <cell r="AT33" t="str">
            <v>EUR</v>
          </cell>
          <cell r="AU33">
            <v>0</v>
          </cell>
          <cell r="AY33" t="str">
            <v>No</v>
          </cell>
          <cell r="AZ33" t="str">
            <v>No</v>
          </cell>
          <cell r="BA33">
            <v>401768</v>
          </cell>
          <cell r="BC33">
            <v>0</v>
          </cell>
        </row>
        <row r="34">
          <cell r="B34" t="str">
            <v>SIF1X1M5IEP</v>
          </cell>
          <cell r="C34" t="str">
            <v>SIF1I1M5IEP</v>
          </cell>
          <cell r="D34" t="str">
            <v>Perpetual</v>
          </cell>
          <cell r="E34" t="str">
            <v>(blank)</v>
          </cell>
          <cell r="F34">
            <v>54666</v>
          </cell>
          <cell r="G34" t="str">
            <v>(blank)</v>
          </cell>
          <cell r="H34" t="str">
            <v>CUT2SIF003</v>
          </cell>
          <cell r="I34" t="str">
            <v>Perpetual</v>
          </cell>
          <cell r="J34" t="str">
            <v>BOS</v>
          </cell>
          <cell r="K34" t="str">
            <v>Lloyds Bank</v>
          </cell>
          <cell r="L34">
            <v>0</v>
          </cell>
          <cell r="M34">
            <v>0</v>
          </cell>
          <cell r="N34">
            <v>0</v>
          </cell>
          <cell r="O34">
            <v>0</v>
          </cell>
          <cell r="Q34">
            <v>0</v>
          </cell>
          <cell r="R34">
            <v>0</v>
          </cell>
          <cell r="S34">
            <v>0</v>
          </cell>
          <cell r="T34">
            <v>0</v>
          </cell>
          <cell r="U34">
            <v>0</v>
          </cell>
          <cell r="V34" t="str">
            <v>SIF1I1M5IEPLloyds Bank</v>
          </cell>
          <cell r="W34" t="str">
            <v>DNC</v>
          </cell>
          <cell r="AA34" t="str">
            <v>DNC</v>
          </cell>
          <cell r="AB34">
            <v>0</v>
          </cell>
          <cell r="AC34">
            <v>0</v>
          </cell>
          <cell r="AD34">
            <v>0</v>
          </cell>
          <cell r="AG34" t="str">
            <v>N/a</v>
          </cell>
          <cell r="AH34" t="str">
            <v>N/a</v>
          </cell>
          <cell r="AI34" t="str">
            <v>N/a</v>
          </cell>
          <cell r="AK34">
            <v>0</v>
          </cell>
          <cell r="AL34">
            <v>0</v>
          </cell>
          <cell r="AM34">
            <v>0</v>
          </cell>
          <cell r="AO34">
            <v>0</v>
          </cell>
          <cell r="AP34">
            <v>0</v>
          </cell>
          <cell r="AQ34">
            <v>0</v>
          </cell>
          <cell r="AR34">
            <v>0</v>
          </cell>
          <cell r="AT34" t="str">
            <v>EUR</v>
          </cell>
          <cell r="AU34">
            <v>0</v>
          </cell>
          <cell r="AY34" t="str">
            <v>No</v>
          </cell>
          <cell r="AZ34" t="str">
            <v>No</v>
          </cell>
          <cell r="BA34">
            <v>401768</v>
          </cell>
          <cell r="BC34">
            <v>0</v>
          </cell>
        </row>
        <row r="35">
          <cell r="B35" t="str">
            <v>SIF1X2M5IEP</v>
          </cell>
          <cell r="C35" t="str">
            <v>SIF1I2M5IEP</v>
          </cell>
          <cell r="D35" t="str">
            <v>Perpetual</v>
          </cell>
          <cell r="E35" t="str">
            <v>(blank)</v>
          </cell>
          <cell r="F35">
            <v>54666</v>
          </cell>
          <cell r="G35" t="str">
            <v>(blank)</v>
          </cell>
          <cell r="H35" t="str">
            <v>CUT2SIF006</v>
          </cell>
          <cell r="I35" t="str">
            <v>Perpetual</v>
          </cell>
          <cell r="J35" t="str">
            <v>BOS</v>
          </cell>
          <cell r="K35" t="str">
            <v>Lloyds Bank</v>
          </cell>
          <cell r="L35">
            <v>0</v>
          </cell>
          <cell r="M35">
            <v>0</v>
          </cell>
          <cell r="N35">
            <v>0</v>
          </cell>
          <cell r="O35">
            <v>0</v>
          </cell>
          <cell r="Q35">
            <v>0</v>
          </cell>
          <cell r="R35">
            <v>0</v>
          </cell>
          <cell r="S35">
            <v>0</v>
          </cell>
          <cell r="T35">
            <v>0</v>
          </cell>
          <cell r="U35">
            <v>0</v>
          </cell>
          <cell r="V35" t="str">
            <v>SIF1I2M5IEPLloyds Bank</v>
          </cell>
          <cell r="W35" t="str">
            <v>DNC</v>
          </cell>
          <cell r="AA35" t="str">
            <v>DNC</v>
          </cell>
          <cell r="AB35">
            <v>0</v>
          </cell>
          <cell r="AC35">
            <v>0</v>
          </cell>
          <cell r="AD35">
            <v>0</v>
          </cell>
          <cell r="AG35" t="str">
            <v>N/a</v>
          </cell>
          <cell r="AH35" t="str">
            <v>N/a</v>
          </cell>
          <cell r="AI35" t="str">
            <v>N/a</v>
          </cell>
          <cell r="AK35">
            <v>0</v>
          </cell>
          <cell r="AL35">
            <v>0</v>
          </cell>
          <cell r="AM35">
            <v>0</v>
          </cell>
          <cell r="AO35">
            <v>0</v>
          </cell>
          <cell r="AP35">
            <v>0</v>
          </cell>
          <cell r="AQ35">
            <v>0</v>
          </cell>
          <cell r="AR35">
            <v>0</v>
          </cell>
          <cell r="AT35" t="str">
            <v>EUR</v>
          </cell>
          <cell r="AU35">
            <v>0</v>
          </cell>
          <cell r="AY35" t="str">
            <v>No</v>
          </cell>
          <cell r="AZ35" t="str">
            <v>No</v>
          </cell>
          <cell r="BA35">
            <v>401768</v>
          </cell>
          <cell r="BC35">
            <v>0</v>
          </cell>
        </row>
        <row r="36">
          <cell r="B36" t="str">
            <v>SIF1X2MIEP</v>
          </cell>
          <cell r="C36" t="str">
            <v>SIF1I2MIEP</v>
          </cell>
          <cell r="D36" t="str">
            <v>Perpetual</v>
          </cell>
          <cell r="E36" t="str">
            <v>(blank)</v>
          </cell>
          <cell r="F36">
            <v>54788</v>
          </cell>
          <cell r="G36" t="str">
            <v>(blank)</v>
          </cell>
          <cell r="H36" t="str">
            <v>CUT2SIF002</v>
          </cell>
          <cell r="I36" t="str">
            <v>Perpetual</v>
          </cell>
          <cell r="J36" t="str">
            <v>BOS</v>
          </cell>
          <cell r="K36" t="str">
            <v>Lloyds Bank</v>
          </cell>
          <cell r="L36">
            <v>0</v>
          </cell>
          <cell r="M36">
            <v>0</v>
          </cell>
          <cell r="N36">
            <v>0</v>
          </cell>
          <cell r="O36">
            <v>0</v>
          </cell>
          <cell r="Q36">
            <v>0</v>
          </cell>
          <cell r="R36">
            <v>0</v>
          </cell>
          <cell r="S36">
            <v>0</v>
          </cell>
          <cell r="T36">
            <v>0</v>
          </cell>
          <cell r="U36">
            <v>0</v>
          </cell>
          <cell r="V36" t="str">
            <v>SIF1I2MIEPLloyds Bank</v>
          </cell>
          <cell r="W36" t="str">
            <v>DNC</v>
          </cell>
          <cell r="AA36" t="str">
            <v>DNC</v>
          </cell>
          <cell r="AB36">
            <v>0</v>
          </cell>
          <cell r="AC36">
            <v>0</v>
          </cell>
          <cell r="AD36">
            <v>0</v>
          </cell>
          <cell r="AG36" t="str">
            <v>N/a</v>
          </cell>
          <cell r="AH36" t="str">
            <v>N/a</v>
          </cell>
          <cell r="AI36" t="str">
            <v>N/a</v>
          </cell>
          <cell r="AK36">
            <v>0</v>
          </cell>
          <cell r="AL36">
            <v>0</v>
          </cell>
          <cell r="AM36">
            <v>0</v>
          </cell>
          <cell r="AO36">
            <v>0</v>
          </cell>
          <cell r="AP36">
            <v>0</v>
          </cell>
          <cell r="AQ36">
            <v>0</v>
          </cell>
          <cell r="AR36">
            <v>0</v>
          </cell>
          <cell r="AT36" t="str">
            <v>EUR</v>
          </cell>
          <cell r="AU36">
            <v>0</v>
          </cell>
          <cell r="AY36" t="str">
            <v>No</v>
          </cell>
          <cell r="AZ36" t="str">
            <v>No</v>
          </cell>
          <cell r="BA36">
            <v>401768</v>
          </cell>
          <cell r="BC36">
            <v>0</v>
          </cell>
        </row>
        <row r="37">
          <cell r="B37" t="str">
            <v>SIF1X3M5IEP1</v>
          </cell>
          <cell r="C37" t="str">
            <v>SIF1I3M5IEP1</v>
          </cell>
          <cell r="D37" t="str">
            <v>Perpetual</v>
          </cell>
          <cell r="E37" t="str">
            <v>(blank)</v>
          </cell>
          <cell r="F37">
            <v>54666</v>
          </cell>
          <cell r="G37" t="str">
            <v>(blank)</v>
          </cell>
          <cell r="H37" t="str">
            <v>CUT2SIF005</v>
          </cell>
          <cell r="I37" t="str">
            <v>Perpetual</v>
          </cell>
          <cell r="J37" t="str">
            <v>BOS</v>
          </cell>
          <cell r="K37" t="str">
            <v>Lloyds Bank</v>
          </cell>
          <cell r="L37">
            <v>0</v>
          </cell>
          <cell r="M37">
            <v>0</v>
          </cell>
          <cell r="N37">
            <v>0</v>
          </cell>
          <cell r="O37">
            <v>0</v>
          </cell>
          <cell r="Q37">
            <v>0</v>
          </cell>
          <cell r="R37">
            <v>0</v>
          </cell>
          <cell r="S37">
            <v>0</v>
          </cell>
          <cell r="T37">
            <v>0</v>
          </cell>
          <cell r="U37">
            <v>0</v>
          </cell>
          <cell r="V37" t="str">
            <v>SIF1I3M5IEP1Lloyds Bank</v>
          </cell>
          <cell r="W37" t="str">
            <v>DNC</v>
          </cell>
          <cell r="AA37" t="str">
            <v>DNC</v>
          </cell>
          <cell r="AB37">
            <v>0</v>
          </cell>
          <cell r="AC37">
            <v>0</v>
          </cell>
          <cell r="AD37">
            <v>0</v>
          </cell>
          <cell r="AG37" t="str">
            <v>N/a</v>
          </cell>
          <cell r="AH37" t="str">
            <v>N/a</v>
          </cell>
          <cell r="AI37" t="str">
            <v>N/a</v>
          </cell>
          <cell r="AK37">
            <v>0</v>
          </cell>
          <cell r="AL37">
            <v>0</v>
          </cell>
          <cell r="AM37">
            <v>0</v>
          </cell>
          <cell r="AO37">
            <v>0</v>
          </cell>
          <cell r="AP37">
            <v>0</v>
          </cell>
          <cell r="AQ37">
            <v>0</v>
          </cell>
          <cell r="AR37">
            <v>0</v>
          </cell>
          <cell r="AT37" t="str">
            <v>EUR</v>
          </cell>
          <cell r="AU37">
            <v>0</v>
          </cell>
          <cell r="AY37" t="str">
            <v>No</v>
          </cell>
          <cell r="AZ37" t="str">
            <v>No</v>
          </cell>
          <cell r="BA37">
            <v>401768</v>
          </cell>
          <cell r="BC37">
            <v>0</v>
          </cell>
        </row>
        <row r="38">
          <cell r="B38" t="str">
            <v>SIF1X3M5IEP2</v>
          </cell>
          <cell r="C38" t="str">
            <v>SIF1I3M5IEP2</v>
          </cell>
          <cell r="D38" t="str">
            <v>Perpetual</v>
          </cell>
          <cell r="E38" t="str">
            <v>(blank)</v>
          </cell>
          <cell r="F38">
            <v>54666</v>
          </cell>
          <cell r="G38" t="str">
            <v>(blank)</v>
          </cell>
          <cell r="H38" t="str">
            <v>CUT2SIF007</v>
          </cell>
          <cell r="I38" t="str">
            <v>Perpetual</v>
          </cell>
          <cell r="J38" t="str">
            <v>BOS</v>
          </cell>
          <cell r="K38" t="str">
            <v>Lloyds Bank</v>
          </cell>
          <cell r="L38">
            <v>0</v>
          </cell>
          <cell r="M38">
            <v>0</v>
          </cell>
          <cell r="N38">
            <v>0</v>
          </cell>
          <cell r="O38">
            <v>0</v>
          </cell>
          <cell r="Q38">
            <v>0</v>
          </cell>
          <cell r="R38">
            <v>0</v>
          </cell>
          <cell r="S38">
            <v>0</v>
          </cell>
          <cell r="T38">
            <v>0</v>
          </cell>
          <cell r="U38">
            <v>0</v>
          </cell>
          <cell r="V38" t="str">
            <v>SIF1I3M5IEP2Lloyds Bank</v>
          </cell>
          <cell r="W38" t="str">
            <v>DNC</v>
          </cell>
          <cell r="AA38" t="str">
            <v>DNC</v>
          </cell>
          <cell r="AB38">
            <v>0</v>
          </cell>
          <cell r="AC38">
            <v>0</v>
          </cell>
          <cell r="AD38">
            <v>0</v>
          </cell>
          <cell r="AG38" t="str">
            <v>N/a</v>
          </cell>
          <cell r="AH38" t="str">
            <v>N/a</v>
          </cell>
          <cell r="AI38" t="str">
            <v>N/a</v>
          </cell>
          <cell r="AK38">
            <v>0</v>
          </cell>
          <cell r="AL38">
            <v>0</v>
          </cell>
          <cell r="AM38">
            <v>0</v>
          </cell>
          <cell r="AO38">
            <v>0</v>
          </cell>
          <cell r="AP38">
            <v>0</v>
          </cell>
          <cell r="AQ38">
            <v>0</v>
          </cell>
          <cell r="AR38">
            <v>0</v>
          </cell>
          <cell r="AT38" t="str">
            <v>EUR</v>
          </cell>
          <cell r="AU38">
            <v>0</v>
          </cell>
          <cell r="AY38" t="str">
            <v>No</v>
          </cell>
          <cell r="AZ38" t="str">
            <v>No</v>
          </cell>
          <cell r="BA38">
            <v>401768</v>
          </cell>
          <cell r="BC38">
            <v>0</v>
          </cell>
        </row>
        <row r="39">
          <cell r="B39" t="str">
            <v>SIF1X5MEUR</v>
          </cell>
          <cell r="C39" t="str">
            <v>SIF1I5MEUR</v>
          </cell>
          <cell r="D39" t="str">
            <v>Perpetual</v>
          </cell>
          <cell r="E39" t="str">
            <v>(blank)</v>
          </cell>
          <cell r="F39">
            <v>54635</v>
          </cell>
          <cell r="G39" t="str">
            <v>(blank)</v>
          </cell>
          <cell r="H39" t="str">
            <v>CUT2SIF001</v>
          </cell>
          <cell r="I39" t="str">
            <v>Perpetual</v>
          </cell>
          <cell r="J39" t="str">
            <v>BOS</v>
          </cell>
          <cell r="K39" t="str">
            <v>Lloyds Bank</v>
          </cell>
          <cell r="L39">
            <v>0</v>
          </cell>
          <cell r="M39">
            <v>0</v>
          </cell>
          <cell r="N39">
            <v>0</v>
          </cell>
          <cell r="O39">
            <v>0</v>
          </cell>
          <cell r="Q39">
            <v>0</v>
          </cell>
          <cell r="R39">
            <v>0</v>
          </cell>
          <cell r="S39">
            <v>0</v>
          </cell>
          <cell r="T39">
            <v>0</v>
          </cell>
          <cell r="U39">
            <v>0</v>
          </cell>
          <cell r="V39" t="str">
            <v>SIF1I5MEURLloyds Bank</v>
          </cell>
          <cell r="W39" t="str">
            <v>DNC</v>
          </cell>
          <cell r="AA39" t="str">
            <v>DNC</v>
          </cell>
          <cell r="AB39">
            <v>0</v>
          </cell>
          <cell r="AC39">
            <v>0</v>
          </cell>
          <cell r="AD39">
            <v>0</v>
          </cell>
          <cell r="AG39" t="str">
            <v>N/a</v>
          </cell>
          <cell r="AH39" t="str">
            <v>N/a</v>
          </cell>
          <cell r="AI39" t="str">
            <v>N/a</v>
          </cell>
          <cell r="AK39">
            <v>0</v>
          </cell>
          <cell r="AL39">
            <v>0</v>
          </cell>
          <cell r="AM39">
            <v>0</v>
          </cell>
          <cell r="AO39">
            <v>0</v>
          </cell>
          <cell r="AP39">
            <v>0</v>
          </cell>
          <cell r="AQ39">
            <v>0</v>
          </cell>
          <cell r="AR39">
            <v>0</v>
          </cell>
          <cell r="AT39" t="str">
            <v>EUR</v>
          </cell>
          <cell r="AU39">
            <v>0</v>
          </cell>
          <cell r="AY39" t="str">
            <v>No</v>
          </cell>
          <cell r="AZ39" t="str">
            <v>No</v>
          </cell>
          <cell r="BA39">
            <v>401768</v>
          </cell>
          <cell r="BC39">
            <v>0</v>
          </cell>
        </row>
        <row r="40">
          <cell r="M40">
            <v>4719128463.8899994</v>
          </cell>
          <cell r="N40">
            <v>5988666.620000001</v>
          </cell>
          <cell r="O40">
            <v>4713139797.2700005</v>
          </cell>
          <cell r="Q40">
            <v>4713139797.2700005</v>
          </cell>
          <cell r="R40">
            <v>0</v>
          </cell>
          <cell r="S40">
            <v>4713139797.2700005</v>
          </cell>
        </row>
        <row r="41">
          <cell r="B41" t="str">
            <v>BOSAT1041220</v>
          </cell>
          <cell r="C41" t="str">
            <v>BOSAT1041220</v>
          </cell>
          <cell r="D41" t="str">
            <v>Perpetual</v>
          </cell>
          <cell r="E41">
            <v>44169</v>
          </cell>
          <cell r="F41">
            <v>44169</v>
          </cell>
          <cell r="G41" t="str">
            <v>No</v>
          </cell>
          <cell r="H41" t="str">
            <v>CAT1BOS001</v>
          </cell>
          <cell r="I41" t="str">
            <v>Perpetual</v>
          </cell>
          <cell r="J41" t="str">
            <v>BOS</v>
          </cell>
          <cell r="K41" t="str">
            <v>Lloyds Bank</v>
          </cell>
          <cell r="L41">
            <v>0</v>
          </cell>
          <cell r="M41">
            <v>0</v>
          </cell>
          <cell r="N41">
            <v>0</v>
          </cell>
          <cell r="O41">
            <v>0</v>
          </cell>
          <cell r="Q41">
            <v>0</v>
          </cell>
          <cell r="R41">
            <v>0</v>
          </cell>
          <cell r="S41">
            <v>0</v>
          </cell>
          <cell r="T41">
            <v>0</v>
          </cell>
          <cell r="U41">
            <v>0</v>
          </cell>
          <cell r="V41" t="str">
            <v>BOSAT1041220Lloyds Bank</v>
          </cell>
          <cell r="W41" t="str">
            <v>FC AT1</v>
          </cell>
          <cell r="X41">
            <v>0</v>
          </cell>
          <cell r="Y41">
            <v>0</v>
          </cell>
          <cell r="Z41">
            <v>0</v>
          </cell>
          <cell r="AA41" t="str">
            <v>DNC</v>
          </cell>
          <cell r="AB41">
            <v>0</v>
          </cell>
          <cell r="AC41">
            <v>0</v>
          </cell>
          <cell r="AD41">
            <v>0</v>
          </cell>
          <cell r="AG41" t="str">
            <v>No</v>
          </cell>
          <cell r="AH41" t="str">
            <v>Yes</v>
          </cell>
          <cell r="AI41" t="str">
            <v>Yes</v>
          </cell>
          <cell r="AK41">
            <v>0</v>
          </cell>
          <cell r="AL41">
            <v>0</v>
          </cell>
          <cell r="AM41">
            <v>0</v>
          </cell>
          <cell r="AO41">
            <v>0</v>
          </cell>
          <cell r="AP41">
            <v>0</v>
          </cell>
          <cell r="AQ41">
            <v>0</v>
          </cell>
          <cell r="AR41">
            <v>0</v>
          </cell>
          <cell r="AT41" t="str">
            <v>GBP</v>
          </cell>
          <cell r="AU41">
            <v>0</v>
          </cell>
          <cell r="AY41" t="str">
            <v>No</v>
          </cell>
          <cell r="AZ41" t="str">
            <v>No</v>
          </cell>
          <cell r="BA41">
            <v>401768</v>
          </cell>
          <cell r="BC41">
            <v>0</v>
          </cell>
        </row>
        <row r="42">
          <cell r="B42" t="str">
            <v>BOSAT1191224</v>
          </cell>
          <cell r="C42" t="str">
            <v>BOSAT1191224</v>
          </cell>
          <cell r="D42" t="str">
            <v>Perpetual</v>
          </cell>
          <cell r="E42">
            <v>45645</v>
          </cell>
          <cell r="F42">
            <v>45645</v>
          </cell>
          <cell r="G42" t="str">
            <v>No</v>
          </cell>
          <cell r="H42" t="str">
            <v>CAT1BOS002</v>
          </cell>
          <cell r="I42" t="str">
            <v>Perpetual</v>
          </cell>
          <cell r="J42" t="str">
            <v>BOS</v>
          </cell>
          <cell r="K42" t="str">
            <v>Lloyds Bank</v>
          </cell>
          <cell r="L42">
            <v>1200000000</v>
          </cell>
          <cell r="M42">
            <v>1200000000</v>
          </cell>
          <cell r="N42">
            <v>0</v>
          </cell>
          <cell r="O42">
            <v>1200000000</v>
          </cell>
          <cell r="Q42">
            <v>1200000000</v>
          </cell>
          <cell r="R42">
            <v>0</v>
          </cell>
          <cell r="S42">
            <v>1200000000</v>
          </cell>
          <cell r="T42">
            <v>0</v>
          </cell>
          <cell r="U42">
            <v>1200000000</v>
          </cell>
          <cell r="V42" t="str">
            <v>BOSAT1191224Lloyds Bank</v>
          </cell>
          <cell r="W42" t="str">
            <v>FC AT1</v>
          </cell>
          <cell r="X42">
            <v>0</v>
          </cell>
          <cell r="Y42">
            <v>1200000000</v>
          </cell>
          <cell r="Z42">
            <v>1200000000</v>
          </cell>
          <cell r="AA42" t="str">
            <v>DNC</v>
          </cell>
          <cell r="AB42">
            <v>0</v>
          </cell>
          <cell r="AC42">
            <v>0</v>
          </cell>
          <cell r="AD42">
            <v>0</v>
          </cell>
          <cell r="AG42" t="str">
            <v>No</v>
          </cell>
          <cell r="AH42" t="str">
            <v>Yes</v>
          </cell>
          <cell r="AI42" t="str">
            <v>Yes</v>
          </cell>
          <cell r="AK42">
            <v>0</v>
          </cell>
          <cell r="AL42">
            <v>0</v>
          </cell>
          <cell r="AM42">
            <v>0</v>
          </cell>
          <cell r="AO42">
            <v>0</v>
          </cell>
          <cell r="AP42">
            <v>0</v>
          </cell>
          <cell r="AQ42">
            <v>0</v>
          </cell>
          <cell r="AR42">
            <v>0</v>
          </cell>
          <cell r="AT42" t="str">
            <v>GBP</v>
          </cell>
          <cell r="AU42">
            <v>0</v>
          </cell>
          <cell r="AY42" t="str">
            <v>No</v>
          </cell>
          <cell r="AZ42" t="str">
            <v>No</v>
          </cell>
          <cell r="BA42">
            <v>401768</v>
          </cell>
          <cell r="BC42">
            <v>1200000000</v>
          </cell>
        </row>
        <row r="43">
          <cell r="B43" t="str">
            <v>BOSAT127032026</v>
          </cell>
          <cell r="C43" t="str">
            <v>BOSAT127032026</v>
          </cell>
          <cell r="D43" t="str">
            <v>Perpetual</v>
          </cell>
          <cell r="E43">
            <v>46108</v>
          </cell>
          <cell r="F43">
            <v>46108</v>
          </cell>
          <cell r="G43" t="str">
            <v>No</v>
          </cell>
          <cell r="H43" t="str">
            <v>CAT1BOS003</v>
          </cell>
          <cell r="I43" t="str">
            <v>Perpetual</v>
          </cell>
          <cell r="J43" t="str">
            <v>BOS</v>
          </cell>
          <cell r="K43" t="str">
            <v>Lloyds Bank</v>
          </cell>
          <cell r="L43">
            <v>1000000000</v>
          </cell>
          <cell r="M43">
            <v>1000000000</v>
          </cell>
          <cell r="N43">
            <v>0</v>
          </cell>
          <cell r="O43">
            <v>1000000000</v>
          </cell>
          <cell r="Q43">
            <v>1000000000</v>
          </cell>
          <cell r="R43">
            <v>0</v>
          </cell>
          <cell r="S43">
            <v>1000000000</v>
          </cell>
          <cell r="T43">
            <v>0</v>
          </cell>
          <cell r="U43">
            <v>1000000000</v>
          </cell>
          <cell r="V43" t="str">
            <v>BOSAT127032026Lloyds Bank</v>
          </cell>
          <cell r="W43" t="str">
            <v>FC AT1</v>
          </cell>
          <cell r="X43">
            <v>0</v>
          </cell>
          <cell r="Y43">
            <v>1000000000</v>
          </cell>
          <cell r="Z43">
            <v>1000000000</v>
          </cell>
          <cell r="AA43" t="str">
            <v>DNC</v>
          </cell>
          <cell r="AB43">
            <v>0</v>
          </cell>
          <cell r="AC43">
            <v>0</v>
          </cell>
          <cell r="AD43">
            <v>0</v>
          </cell>
          <cell r="AG43" t="str">
            <v>No</v>
          </cell>
          <cell r="AH43" t="str">
            <v>Yes</v>
          </cell>
          <cell r="AI43" t="str">
            <v>Yes</v>
          </cell>
          <cell r="AK43">
            <v>0</v>
          </cell>
          <cell r="AL43">
            <v>0</v>
          </cell>
          <cell r="AM43">
            <v>0</v>
          </cell>
          <cell r="AO43">
            <v>0</v>
          </cell>
          <cell r="AP43">
            <v>0</v>
          </cell>
          <cell r="AQ43">
            <v>0</v>
          </cell>
          <cell r="AR43">
            <v>0</v>
          </cell>
          <cell r="AT43" t="str">
            <v>GBP</v>
          </cell>
          <cell r="AU43">
            <v>0</v>
          </cell>
          <cell r="AY43" t="str">
            <v>No</v>
          </cell>
          <cell r="AZ43" t="str">
            <v>No</v>
          </cell>
          <cell r="BA43">
            <v>401768</v>
          </cell>
          <cell r="BC43">
            <v>1000000000</v>
          </cell>
        </row>
        <row r="44">
          <cell r="M44">
            <v>2200000000</v>
          </cell>
          <cell r="N44">
            <v>0</v>
          </cell>
          <cell r="O44">
            <v>2200000000</v>
          </cell>
          <cell r="Q44">
            <v>2200000000</v>
          </cell>
          <cell r="R44">
            <v>0</v>
          </cell>
          <cell r="S44">
            <v>2200000000</v>
          </cell>
        </row>
        <row r="45">
          <cell r="B45" t="str">
            <v>BOS_MREL_VAR_06/23</v>
          </cell>
          <cell r="C45" t="str">
            <v>BOS002IM0623</v>
          </cell>
          <cell r="D45">
            <v>45092</v>
          </cell>
          <cell r="E45">
            <v>44727</v>
          </cell>
          <cell r="F45">
            <v>44727</v>
          </cell>
          <cell r="G45" t="str">
            <v>No</v>
          </cell>
          <cell r="H45" t="str">
            <v>IMBOS0002</v>
          </cell>
          <cell r="I45">
            <v>45092</v>
          </cell>
          <cell r="J45" t="str">
            <v>BOS</v>
          </cell>
          <cell r="K45" t="str">
            <v>Lloyds Bank</v>
          </cell>
          <cell r="L45">
            <v>791061178</v>
          </cell>
          <cell r="M45">
            <v>790818108.74000001</v>
          </cell>
          <cell r="N45">
            <v>472136.74</v>
          </cell>
          <cell r="O45">
            <v>790345972</v>
          </cell>
          <cell r="Q45">
            <v>790345972</v>
          </cell>
          <cell r="R45">
            <v>0</v>
          </cell>
          <cell r="S45">
            <v>790345972</v>
          </cell>
          <cell r="T45">
            <v>0</v>
          </cell>
          <cell r="U45">
            <v>790345972</v>
          </cell>
          <cell r="V45" t="str">
            <v>BOS002IM0623Lloyds Bank</v>
          </cell>
          <cell r="W45" t="str">
            <v>DNC</v>
          </cell>
          <cell r="X45">
            <v>0</v>
          </cell>
          <cell r="Y45">
            <v>0</v>
          </cell>
          <cell r="AA45" t="str">
            <v>DNC</v>
          </cell>
          <cell r="AB45">
            <v>0</v>
          </cell>
          <cell r="AC45">
            <v>0</v>
          </cell>
          <cell r="AD45">
            <v>0</v>
          </cell>
          <cell r="AF45" t="e">
            <v>#N/A</v>
          </cell>
          <cell r="AG45" t="e">
            <v>#N/A</v>
          </cell>
          <cell r="AH45" t="e">
            <v>#N/A</v>
          </cell>
          <cell r="AI45" t="e">
            <v>#N/A</v>
          </cell>
          <cell r="AK45" t="e">
            <v>#N/A</v>
          </cell>
          <cell r="AL45" t="e">
            <v>#N/A</v>
          </cell>
          <cell r="AM45" t="e">
            <v>#N/A</v>
          </cell>
          <cell r="AO45">
            <v>0</v>
          </cell>
          <cell r="AP45" t="e">
            <v>#N/A</v>
          </cell>
          <cell r="AQ45" t="e">
            <v>#N/A</v>
          </cell>
          <cell r="AR45" t="e">
            <v>#N/A</v>
          </cell>
          <cell r="AT45" t="str">
            <v>GBP</v>
          </cell>
          <cell r="AU45">
            <v>0</v>
          </cell>
          <cell r="AV45">
            <v>0</v>
          </cell>
          <cell r="AW45">
            <v>0</v>
          </cell>
          <cell r="AY45" t="str">
            <v>No</v>
          </cell>
          <cell r="AZ45" t="str">
            <v>Yes</v>
          </cell>
          <cell r="BA45">
            <v>45092</v>
          </cell>
          <cell r="BC45">
            <v>790345972</v>
          </cell>
        </row>
        <row r="46">
          <cell r="B46" t="str">
            <v>BOS_MREL_VAR_11/23</v>
          </cell>
          <cell r="C46" t="str">
            <v>BOS0001IM1123</v>
          </cell>
          <cell r="D46">
            <v>45237</v>
          </cell>
          <cell r="E46">
            <v>44872</v>
          </cell>
          <cell r="F46">
            <v>44872</v>
          </cell>
          <cell r="G46" t="str">
            <v>No</v>
          </cell>
          <cell r="H46" t="str">
            <v>IMBOS0001</v>
          </cell>
          <cell r="I46">
            <v>45237</v>
          </cell>
          <cell r="J46" t="str">
            <v>BOS</v>
          </cell>
          <cell r="K46" t="str">
            <v>Lloyds Bank</v>
          </cell>
          <cell r="L46">
            <v>390000000</v>
          </cell>
          <cell r="M46">
            <v>391282991.67000002</v>
          </cell>
          <cell r="N46">
            <v>1282991.67</v>
          </cell>
          <cell r="O46">
            <v>390000000</v>
          </cell>
          <cell r="Q46">
            <v>390000000</v>
          </cell>
          <cell r="R46">
            <v>0</v>
          </cell>
          <cell r="S46">
            <v>390000000</v>
          </cell>
          <cell r="T46">
            <v>0</v>
          </cell>
          <cell r="U46">
            <v>390000000</v>
          </cell>
          <cell r="V46" t="str">
            <v>BOS0001IM1123Lloyds Bank</v>
          </cell>
          <cell r="W46" t="str">
            <v>DNC</v>
          </cell>
          <cell r="X46">
            <v>0</v>
          </cell>
          <cell r="Y46">
            <v>0</v>
          </cell>
          <cell r="AA46" t="str">
            <v>DNC</v>
          </cell>
          <cell r="AB46">
            <v>0</v>
          </cell>
          <cell r="AC46">
            <v>0</v>
          </cell>
          <cell r="AD46">
            <v>0</v>
          </cell>
          <cell r="AF46" t="e">
            <v>#N/A</v>
          </cell>
          <cell r="AG46" t="e">
            <v>#N/A</v>
          </cell>
          <cell r="AH46" t="e">
            <v>#N/A</v>
          </cell>
          <cell r="AI46" t="e">
            <v>#N/A</v>
          </cell>
          <cell r="AK46" t="e">
            <v>#N/A</v>
          </cell>
          <cell r="AL46" t="e">
            <v>#N/A</v>
          </cell>
          <cell r="AM46" t="e">
            <v>#N/A</v>
          </cell>
          <cell r="AO46">
            <v>0</v>
          </cell>
          <cell r="AP46" t="e">
            <v>#N/A</v>
          </cell>
          <cell r="AQ46" t="e">
            <v>#N/A</v>
          </cell>
          <cell r="AR46" t="e">
            <v>#N/A</v>
          </cell>
          <cell r="AT46" t="str">
            <v>GBP</v>
          </cell>
          <cell r="AU46">
            <v>0</v>
          </cell>
          <cell r="AV46">
            <v>0</v>
          </cell>
          <cell r="AW46">
            <v>0</v>
          </cell>
          <cell r="AY46" t="str">
            <v>No</v>
          </cell>
          <cell r="AZ46" t="str">
            <v>Yes</v>
          </cell>
          <cell r="BA46">
            <v>45237</v>
          </cell>
          <cell r="BC46">
            <v>390000000</v>
          </cell>
        </row>
        <row r="47">
          <cell r="M47">
            <v>1182101100.4100001</v>
          </cell>
          <cell r="N47">
            <v>1755128.41</v>
          </cell>
          <cell r="O47">
            <v>1180345972</v>
          </cell>
          <cell r="Q47">
            <v>1180345972</v>
          </cell>
          <cell r="R47">
            <v>0</v>
          </cell>
          <cell r="S47">
            <v>1180345972</v>
          </cell>
        </row>
        <row r="48">
          <cell r="M48">
            <v>10322670757.389999</v>
          </cell>
          <cell r="N48">
            <v>24234207.399999999</v>
          </cell>
          <cell r="O48">
            <v>10298436549.99</v>
          </cell>
          <cell r="Q48">
            <v>10298436549.99</v>
          </cell>
          <cell r="R48">
            <v>179938150.09544906</v>
          </cell>
          <cell r="S48">
            <v>10118498399.89455</v>
          </cell>
        </row>
        <row r="49">
          <cell r="T49">
            <v>-4694518798.3297071</v>
          </cell>
          <cell r="U49">
            <v>5423979601.5648441</v>
          </cell>
        </row>
        <row r="71">
          <cell r="X71">
            <v>20466086.629999999</v>
          </cell>
          <cell r="Y71">
            <v>2200000000</v>
          </cell>
          <cell r="Z71">
            <v>2220466086.6300001</v>
          </cell>
          <cell r="AB71">
            <v>574326032.07867622</v>
          </cell>
          <cell r="AC71">
            <v>1335044877.6961677</v>
          </cell>
          <cell r="AD71">
            <v>1909370909.7748442</v>
          </cell>
          <cell r="AK71" t="e">
            <v>#N/A</v>
          </cell>
          <cell r="AL71" t="e">
            <v>#N/A</v>
          </cell>
          <cell r="AM71" t="e">
            <v>#N/A</v>
          </cell>
          <cell r="AO71">
            <v>0</v>
          </cell>
          <cell r="AP71" t="e">
            <v>#N/A</v>
          </cell>
          <cell r="AQ71" t="e">
            <v>#N/A</v>
          </cell>
          <cell r="AR71" t="e">
            <v>#N/A</v>
          </cell>
          <cell r="AT71" t="str">
            <v>CCY Equivalent:</v>
          </cell>
          <cell r="BC71">
            <v>5155636524.4102936</v>
          </cell>
        </row>
        <row r="72">
          <cell r="AT72" t="str">
            <v>AUD</v>
          </cell>
          <cell r="AU72">
            <v>0</v>
          </cell>
        </row>
        <row r="73">
          <cell r="L73" t="str">
            <v>TOTAL</v>
          </cell>
          <cell r="M73">
            <v>8122670757.3899994</v>
          </cell>
          <cell r="V73" t="str">
            <v>% of Cap</v>
          </cell>
          <cell r="X73">
            <v>1</v>
          </cell>
          <cell r="AB73">
            <v>1</v>
          </cell>
          <cell r="AL73" t="str">
            <v>Check</v>
          </cell>
          <cell r="AM73" t="e">
            <v>#N/A</v>
          </cell>
          <cell r="AQ73" t="str">
            <v>Check</v>
          </cell>
          <cell r="AR73" t="e">
            <v>#N/A</v>
          </cell>
          <cell r="AT73" t="str">
            <v>CAD</v>
          </cell>
          <cell r="AU73">
            <v>0</v>
          </cell>
        </row>
        <row r="74">
          <cell r="E74" t="str">
            <v>Currency</v>
          </cell>
          <cell r="F74" t="str">
            <v>AT1 (FC)</v>
          </cell>
          <cell r="G74" t="str">
            <v>AT1 (subject to cap)</v>
          </cell>
          <cell r="H74" t="str">
            <v>Tier 2</v>
          </cell>
          <cell r="I74" t="str">
            <v>MREL (incremental)</v>
          </cell>
          <cell r="J74" t="str">
            <v>FX Rate</v>
          </cell>
          <cell r="L74" t="str">
            <v>Lloyds Bank</v>
          </cell>
          <cell r="M74">
            <v>4443617733.8699999</v>
          </cell>
          <cell r="N74">
            <v>4443.6177338699999</v>
          </cell>
          <cell r="AT74" t="str">
            <v>EUR</v>
          </cell>
          <cell r="AU74">
            <v>0</v>
          </cell>
        </row>
        <row r="75">
          <cell r="E75" t="str">
            <v>EUR</v>
          </cell>
          <cell r="F75">
            <v>0</v>
          </cell>
          <cell r="G75">
            <v>0</v>
          </cell>
          <cell r="H75">
            <v>70378712.457059503</v>
          </cell>
          <cell r="I75">
            <v>0</v>
          </cell>
          <cell r="J75">
            <v>1.1739999999999999</v>
          </cell>
          <cell r="L75" t="str">
            <v>HBOS</v>
          </cell>
          <cell r="M75">
            <v>5426424362.1000004</v>
          </cell>
          <cell r="N75">
            <v>5426.4243621000005</v>
          </cell>
          <cell r="AT75" t="str">
            <v>GBP</v>
          </cell>
          <cell r="AU75">
            <v>1335044877.6961677</v>
          </cell>
        </row>
        <row r="76">
          <cell r="E76" t="str">
            <v>GBP</v>
          </cell>
          <cell r="F76">
            <v>0</v>
          </cell>
          <cell r="G76">
            <v>20466086.629999999</v>
          </cell>
          <cell r="H76">
            <v>1815543311.3977847</v>
          </cell>
          <cell r="I76">
            <v>0</v>
          </cell>
          <cell r="J76">
            <v>1</v>
          </cell>
          <cell r="L76" t="str">
            <v>External</v>
          </cell>
          <cell r="M76">
            <v>298730359.21999997</v>
          </cell>
          <cell r="N76">
            <v>298.73035921999997</v>
          </cell>
          <cell r="X76" t="str">
            <v>2 010</v>
          </cell>
          <cell r="Z76" t="str">
            <v xml:space="preserve">2 020 030 040 050 060 </v>
          </cell>
          <cell r="AB76" t="str">
            <v>3 010</v>
          </cell>
          <cell r="AD76" t="str">
            <v xml:space="preserve">3 020 030 040 050 060 </v>
          </cell>
          <cell r="AK76" t="str">
            <v>2.1 010</v>
          </cell>
          <cell r="AL76" t="str">
            <v>2.2.2 010</v>
          </cell>
          <cell r="AM76" t="str">
            <v>2.2.3 010</v>
          </cell>
          <cell r="AO76" t="str">
            <v>3.3 010</v>
          </cell>
          <cell r="AP76" t="str">
            <v>3.1 010</v>
          </cell>
          <cell r="AQ76" t="str">
            <v>3.2.2 010</v>
          </cell>
          <cell r="AR76" t="str">
            <v>3.2.3 010</v>
          </cell>
          <cell r="AT76" t="str">
            <v>USD</v>
          </cell>
          <cell r="AU76">
            <v>0</v>
          </cell>
        </row>
        <row r="77">
          <cell r="E77" t="str">
            <v>USD</v>
          </cell>
          <cell r="F77">
            <v>0</v>
          </cell>
          <cell r="G77">
            <v>0</v>
          </cell>
          <cell r="H77">
            <v>23448885.920000002</v>
          </cell>
          <cell r="I77">
            <v>0</v>
          </cell>
          <cell r="J77">
            <v>1.37917</v>
          </cell>
          <cell r="AU77">
            <v>1335044877.6961677</v>
          </cell>
        </row>
        <row r="78">
          <cell r="F78">
            <v>0</v>
          </cell>
          <cell r="G78">
            <v>20466086.629999999</v>
          </cell>
          <cell r="H78">
            <v>1909370909.7748442</v>
          </cell>
          <cell r="I78">
            <v>0</v>
          </cell>
        </row>
        <row r="79">
          <cell r="M79">
            <v>10168772455.190001</v>
          </cell>
          <cell r="N79">
            <v>10168.772455190001</v>
          </cell>
          <cell r="AT79" t="str">
            <v>GBP Equivalent:</v>
          </cell>
        </row>
        <row r="80">
          <cell r="M80">
            <v>2046101697.8000011</v>
          </cell>
          <cell r="AT80" t="str">
            <v>AUD</v>
          </cell>
          <cell r="AU80">
            <v>0</v>
          </cell>
        </row>
        <row r="81">
          <cell r="F81">
            <v>-2200000000</v>
          </cell>
          <cell r="G81">
            <v>0</v>
          </cell>
          <cell r="H81">
            <v>0</v>
          </cell>
          <cell r="AT81" t="str">
            <v>CAD</v>
          </cell>
          <cell r="AU81">
            <v>0</v>
          </cell>
        </row>
        <row r="82">
          <cell r="AT82" t="str">
            <v>EUR</v>
          </cell>
          <cell r="AU82">
            <v>0</v>
          </cell>
        </row>
        <row r="83">
          <cell r="AT83" t="str">
            <v>GBP</v>
          </cell>
          <cell r="AU83">
            <v>1335044877.6961677</v>
          </cell>
        </row>
        <row r="84">
          <cell r="AT84" t="str">
            <v>USD</v>
          </cell>
          <cell r="AU84">
            <v>0</v>
          </cell>
        </row>
        <row r="85">
          <cell r="AU85">
            <v>1335044877.6961677</v>
          </cell>
        </row>
      </sheetData>
      <sheetData sheetId="20"/>
      <sheetData sheetId="21"/>
      <sheetData sheetId="22"/>
      <sheetData sheetId="23">
        <row r="1">
          <cell r="B1">
            <v>44286</v>
          </cell>
          <cell r="P1" t="str">
            <v>CLOCN</v>
          </cell>
          <cell r="Q1" t="str">
            <v>Dated</v>
          </cell>
          <cell r="R1">
            <v>3171424880.2029018</v>
          </cell>
          <cell r="T1">
            <v>0</v>
          </cell>
          <cell r="U1">
            <v>-0.66887139216177904</v>
          </cell>
          <cell r="V1">
            <v>0.66887139216177904</v>
          </cell>
          <cell r="X1" t="str">
            <v>GF AT1</v>
          </cell>
          <cell r="Y1" t="str">
            <v>FC AT1</v>
          </cell>
          <cell r="AB1" t="str">
            <v>GF T2</v>
          </cell>
          <cell r="AC1" t="str">
            <v>FC T2</v>
          </cell>
        </row>
        <row r="2">
          <cell r="Q2" t="str">
            <v>Undated</v>
          </cell>
          <cell r="R2" t="e">
            <v>#REF!</v>
          </cell>
          <cell r="T2" t="e">
            <v>#REF!</v>
          </cell>
          <cell r="Y2" t="str">
            <v>Original CAP</v>
          </cell>
          <cell r="Z2">
            <v>0</v>
          </cell>
          <cell r="AC2" t="str">
            <v>Original CAP</v>
          </cell>
          <cell r="AD2">
            <v>0</v>
          </cell>
        </row>
        <row r="3">
          <cell r="B3" t="str">
            <v>LBCM (7)</v>
          </cell>
          <cell r="Q3" t="str">
            <v>Preferred</v>
          </cell>
          <cell r="R3" t="e">
            <v>#REF!</v>
          </cell>
          <cell r="T3" t="e">
            <v>#REF!</v>
          </cell>
          <cell r="Y3" t="str">
            <v>% of Cap</v>
          </cell>
          <cell r="Z3">
            <v>0.1</v>
          </cell>
          <cell r="AC3" t="str">
            <v>% of Cap</v>
          </cell>
          <cell r="AD3">
            <v>0.1</v>
          </cell>
        </row>
        <row r="4">
          <cell r="D4" t="str">
            <v>For Grandfathering calculation</v>
          </cell>
          <cell r="Q4" t="str">
            <v>Prefs</v>
          </cell>
          <cell r="R4" t="e">
            <v>#REF!</v>
          </cell>
          <cell r="T4" t="e">
            <v>#REF!</v>
          </cell>
        </row>
        <row r="5">
          <cell r="M5" t="str">
            <v>Values</v>
          </cell>
          <cell r="Y5" t="str">
            <v>Cap</v>
          </cell>
          <cell r="Z5">
            <v>0</v>
          </cell>
          <cell r="AC5" t="str">
            <v>Cap</v>
          </cell>
          <cell r="AD5">
            <v>0</v>
          </cell>
        </row>
        <row r="6">
          <cell r="B6" t="str">
            <v>Security Code</v>
          </cell>
          <cell r="C6" t="str">
            <v>ISIN</v>
          </cell>
          <cell r="D6" t="str">
            <v>Maturity Date</v>
          </cell>
          <cell r="E6" t="str">
            <v>Call Date</v>
          </cell>
          <cell r="F6" t="str">
            <v>Expected Redemption Date</v>
          </cell>
          <cell r="G6" t="str">
            <v>Step-Up?</v>
          </cell>
          <cell r="H6" t="str">
            <v>RC Flag</v>
          </cell>
          <cell r="I6" t="str">
            <v>Maturity (For Reg Amortisation)</v>
          </cell>
          <cell r="J6" t="str">
            <v>Issuer</v>
          </cell>
          <cell r="K6" t="str">
            <v>Holding Entity</v>
          </cell>
          <cell r="L6" t="str">
            <v>Notional (in CCY)</v>
          </cell>
          <cell r="M6" t="str">
            <v>Sum of Accounting Value</v>
          </cell>
          <cell r="N6" t="str">
            <v>Sum of Accrued Int</v>
          </cell>
          <cell r="O6" t="str">
            <v>Sum of Clean Book Value (exclude accrued int)</v>
          </cell>
          <cell r="P6" t="str">
            <v>Sum of ECN Derivative</v>
          </cell>
          <cell r="Q6" t="str">
            <v>Sum of Clean Book value including ECN Derivative</v>
          </cell>
          <cell r="R6" t="str">
            <v>Sum of Amortisation</v>
          </cell>
          <cell r="S6" t="str">
            <v>Sum of Final Regulatory Value</v>
          </cell>
          <cell r="T6" t="str">
            <v>Connected Lending Adj</v>
          </cell>
          <cell r="U6" t="str">
            <v>Sum of Reg value post-connected lending</v>
          </cell>
          <cell r="V6" t="str">
            <v>Concatenate for Lookup</v>
          </cell>
          <cell r="W6" t="str">
            <v>AT1 eligibility</v>
          </cell>
          <cell r="X6" t="str">
            <v>Subject to AT1 Cap</v>
          </cell>
          <cell r="Y6" t="str">
            <v>Fully count AT1</v>
          </cell>
          <cell r="Z6" t="str">
            <v>Count as AT1</v>
          </cell>
          <cell r="AA6" t="str">
            <v>T2 Eligibility</v>
          </cell>
          <cell r="AB6" t="str">
            <v>Subject to T2 Cap</v>
          </cell>
          <cell r="AC6" t="str">
            <v>Fully count T2</v>
          </cell>
          <cell r="AD6" t="str">
            <v>Count as T2</v>
          </cell>
        </row>
        <row r="7">
          <cell r="B7" t="str">
            <v>LBCM01T20523</v>
          </cell>
          <cell r="C7" t="str">
            <v>LBCM01T20523</v>
          </cell>
          <cell r="D7">
            <v>46898</v>
          </cell>
          <cell r="E7">
            <v>45071</v>
          </cell>
          <cell r="F7">
            <v>45071</v>
          </cell>
          <cell r="G7" t="str">
            <v>No</v>
          </cell>
          <cell r="H7" t="str">
            <v>CT2LBCM001</v>
          </cell>
          <cell r="I7">
            <v>46898</v>
          </cell>
          <cell r="J7" t="str">
            <v>LBCM</v>
          </cell>
          <cell r="K7" t="str">
            <v>LBG</v>
          </cell>
          <cell r="L7">
            <v>350000000.00019729</v>
          </cell>
          <cell r="M7">
            <v>254427391.10999998</v>
          </cell>
          <cell r="N7">
            <v>651569.42000000004</v>
          </cell>
          <cell r="O7">
            <v>253775821.69</v>
          </cell>
          <cell r="Q7">
            <v>253775821.69</v>
          </cell>
          <cell r="R7">
            <v>0</v>
          </cell>
          <cell r="S7">
            <v>253775821.69</v>
          </cell>
          <cell r="T7">
            <v>0</v>
          </cell>
          <cell r="U7">
            <v>253775821.69</v>
          </cell>
          <cell r="V7" t="str">
            <v>LBCM01T20523LBG</v>
          </cell>
          <cell r="W7" t="str">
            <v>DNC</v>
          </cell>
          <cell r="X7">
            <v>0</v>
          </cell>
          <cell r="Y7">
            <v>0</v>
          </cell>
          <cell r="Z7">
            <v>0</v>
          </cell>
          <cell r="AA7" t="str">
            <v>FC T2</v>
          </cell>
          <cell r="AB7">
            <v>0</v>
          </cell>
          <cell r="AC7">
            <v>253775821.69</v>
          </cell>
          <cell r="AD7">
            <v>253775821.69</v>
          </cell>
          <cell r="AG7" t="str">
            <v>N/a</v>
          </cell>
          <cell r="AH7" t="str">
            <v>N/a</v>
          </cell>
          <cell r="AI7" t="str">
            <v>N/a</v>
          </cell>
          <cell r="AK7">
            <v>0</v>
          </cell>
          <cell r="AL7">
            <v>0</v>
          </cell>
          <cell r="AM7">
            <v>0</v>
          </cell>
          <cell r="AO7">
            <v>0</v>
          </cell>
          <cell r="AP7">
            <v>0</v>
          </cell>
          <cell r="AQ7">
            <v>0</v>
          </cell>
          <cell r="AR7">
            <v>0</v>
          </cell>
          <cell r="AT7" t="str">
            <v>USD</v>
          </cell>
          <cell r="AU7">
            <v>0</v>
          </cell>
          <cell r="AV7">
            <v>350000000.00019729</v>
          </cell>
          <cell r="AW7">
            <v>0</v>
          </cell>
          <cell r="AY7" t="str">
            <v>No</v>
          </cell>
          <cell r="AZ7" t="str">
            <v>No</v>
          </cell>
          <cell r="BA7">
            <v>46898</v>
          </cell>
          <cell r="BC7">
            <v>253775821.69</v>
          </cell>
        </row>
        <row r="8">
          <cell r="B8" t="str">
            <v>LBCM02T20525</v>
          </cell>
          <cell r="C8" t="str">
            <v>LBCM02T20525</v>
          </cell>
          <cell r="D8">
            <v>47628</v>
          </cell>
          <cell r="E8">
            <v>45802</v>
          </cell>
          <cell r="F8">
            <v>45802</v>
          </cell>
          <cell r="G8" t="str">
            <v>No</v>
          </cell>
          <cell r="H8" t="str">
            <v>CT2LBCM002</v>
          </cell>
          <cell r="I8">
            <v>47628</v>
          </cell>
          <cell r="J8" t="str">
            <v>LBCM</v>
          </cell>
          <cell r="K8" t="str">
            <v>LBG</v>
          </cell>
          <cell r="L8">
            <v>399999999.99628502</v>
          </cell>
          <cell r="M8">
            <v>290777061.56</v>
          </cell>
          <cell r="N8">
            <v>747551.06</v>
          </cell>
          <cell r="O8">
            <v>290029510.5</v>
          </cell>
          <cell r="Q8">
            <v>290029510.5</v>
          </cell>
          <cell r="R8">
            <v>0</v>
          </cell>
          <cell r="S8">
            <v>290029510.5</v>
          </cell>
          <cell r="T8">
            <v>0</v>
          </cell>
          <cell r="U8">
            <v>290029510.5</v>
          </cell>
          <cell r="V8" t="str">
            <v>LBCM02T20525LBG</v>
          </cell>
          <cell r="W8" t="str">
            <v>DNC</v>
          </cell>
          <cell r="X8">
            <v>0</v>
          </cell>
          <cell r="Y8">
            <v>0</v>
          </cell>
          <cell r="Z8">
            <v>0</v>
          </cell>
          <cell r="AA8" t="str">
            <v>FC T2</v>
          </cell>
          <cell r="AB8">
            <v>0</v>
          </cell>
          <cell r="AC8">
            <v>290029510.5</v>
          </cell>
          <cell r="AD8">
            <v>290029510.5</v>
          </cell>
          <cell r="AG8" t="str">
            <v>N/a</v>
          </cell>
          <cell r="AH8" t="str">
            <v>N/a</v>
          </cell>
          <cell r="AI8" t="str">
            <v>N/a</v>
          </cell>
          <cell r="AK8">
            <v>0</v>
          </cell>
          <cell r="AL8">
            <v>0</v>
          </cell>
          <cell r="AM8">
            <v>0</v>
          </cell>
          <cell r="AO8">
            <v>0</v>
          </cell>
          <cell r="AP8">
            <v>0</v>
          </cell>
          <cell r="AQ8">
            <v>0</v>
          </cell>
          <cell r="AR8">
            <v>0</v>
          </cell>
          <cell r="AT8" t="str">
            <v>USD</v>
          </cell>
          <cell r="AU8">
            <v>0</v>
          </cell>
          <cell r="AV8">
            <v>399999999.99628502</v>
          </cell>
          <cell r="AW8">
            <v>0</v>
          </cell>
          <cell r="AY8" t="str">
            <v>No</v>
          </cell>
          <cell r="AZ8" t="str">
            <v>No</v>
          </cell>
          <cell r="BA8">
            <v>47628</v>
          </cell>
          <cell r="BC8">
            <v>290029510.5</v>
          </cell>
        </row>
        <row r="9">
          <cell r="B9" t="str">
            <v>LBCM03T20528</v>
          </cell>
          <cell r="C9" t="str">
            <v>LBCM03T20528</v>
          </cell>
          <cell r="D9">
            <v>48724</v>
          </cell>
          <cell r="E9">
            <v>46898</v>
          </cell>
          <cell r="F9">
            <v>46898</v>
          </cell>
          <cell r="G9" t="str">
            <v>No</v>
          </cell>
          <cell r="H9" t="str">
            <v>CT2LBCM003</v>
          </cell>
          <cell r="I9">
            <v>48724</v>
          </cell>
          <cell r="J9" t="str">
            <v>LBCM</v>
          </cell>
          <cell r="K9" t="str">
            <v>LBG</v>
          </cell>
          <cell r="L9">
            <v>150000000.00203997</v>
          </cell>
          <cell r="M9">
            <v>127980408.86</v>
          </cell>
          <cell r="N9">
            <v>212095.4</v>
          </cell>
          <cell r="O9">
            <v>127768313.45999999</v>
          </cell>
          <cell r="Q9">
            <v>127768313.45999999</v>
          </cell>
          <cell r="R9">
            <v>0</v>
          </cell>
          <cell r="S9">
            <v>127768313.45999999</v>
          </cell>
          <cell r="T9">
            <v>0</v>
          </cell>
          <cell r="U9">
            <v>127768313.45999999</v>
          </cell>
          <cell r="V9" t="str">
            <v>LBCM03T20528LBG</v>
          </cell>
          <cell r="W9" t="str">
            <v>DNC</v>
          </cell>
          <cell r="X9">
            <v>0</v>
          </cell>
          <cell r="Y9">
            <v>0</v>
          </cell>
          <cell r="Z9">
            <v>0</v>
          </cell>
          <cell r="AA9" t="str">
            <v>FC T2</v>
          </cell>
          <cell r="AB9">
            <v>0</v>
          </cell>
          <cell r="AC9">
            <v>127768313.45999999</v>
          </cell>
          <cell r="AD9">
            <v>127768313.45999999</v>
          </cell>
          <cell r="AG9" t="str">
            <v>N/a</v>
          </cell>
          <cell r="AH9" t="str">
            <v>N/a</v>
          </cell>
          <cell r="AI9" t="str">
            <v>N/a</v>
          </cell>
          <cell r="AK9">
            <v>0</v>
          </cell>
          <cell r="AL9">
            <v>0</v>
          </cell>
          <cell r="AM9">
            <v>0</v>
          </cell>
          <cell r="AO9">
            <v>0</v>
          </cell>
          <cell r="AP9">
            <v>0</v>
          </cell>
          <cell r="AQ9">
            <v>0</v>
          </cell>
          <cell r="AR9">
            <v>0</v>
          </cell>
          <cell r="AT9" t="str">
            <v>EUR</v>
          </cell>
          <cell r="AU9">
            <v>0</v>
          </cell>
          <cell r="AV9">
            <v>150000000.00203997</v>
          </cell>
          <cell r="AW9">
            <v>0</v>
          </cell>
          <cell r="AY9" t="str">
            <v>No</v>
          </cell>
          <cell r="AZ9" t="str">
            <v>No</v>
          </cell>
          <cell r="BA9">
            <v>48724</v>
          </cell>
          <cell r="BC9">
            <v>127768313.45999999</v>
          </cell>
        </row>
        <row r="10">
          <cell r="M10">
            <v>673184861.52999997</v>
          </cell>
          <cell r="N10">
            <v>1611215.88</v>
          </cell>
          <cell r="O10">
            <v>671573645.6500001</v>
          </cell>
          <cell r="Q10">
            <v>671573645.6500001</v>
          </cell>
          <cell r="R10">
            <v>0</v>
          </cell>
          <cell r="S10">
            <v>671573645.6500001</v>
          </cell>
        </row>
        <row r="11">
          <cell r="B11" t="str">
            <v>LBCMAT110523</v>
          </cell>
          <cell r="C11" t="str">
            <v>LBCM1AT10523</v>
          </cell>
          <cell r="D11" t="str">
            <v>Perpetual</v>
          </cell>
          <cell r="E11">
            <v>45071</v>
          </cell>
          <cell r="F11">
            <v>45071</v>
          </cell>
          <cell r="G11" t="str">
            <v>No</v>
          </cell>
          <cell r="H11" t="str">
            <v>CAT1LBCM001</v>
          </cell>
          <cell r="I11" t="str">
            <v>Perpetual</v>
          </cell>
          <cell r="J11" t="str">
            <v>LBCM</v>
          </cell>
          <cell r="K11" t="str">
            <v>LBG</v>
          </cell>
          <cell r="L11">
            <v>350000000</v>
          </cell>
          <cell r="M11">
            <v>262928573.57492715</v>
          </cell>
          <cell r="N11">
            <v>0</v>
          </cell>
          <cell r="O11">
            <v>262928573.57492715</v>
          </cell>
          <cell r="Q11">
            <v>262928573.57492715</v>
          </cell>
          <cell r="R11">
            <v>0</v>
          </cell>
          <cell r="S11">
            <v>262928573.57492715</v>
          </cell>
          <cell r="T11">
            <v>0</v>
          </cell>
          <cell r="U11">
            <v>262928573.57492715</v>
          </cell>
          <cell r="V11" t="str">
            <v>LBCM1AT10523LBG</v>
          </cell>
          <cell r="W11" t="str">
            <v>FC AT1</v>
          </cell>
          <cell r="X11">
            <v>0</v>
          </cell>
          <cell r="Y11">
            <v>262928573.57492715</v>
          </cell>
          <cell r="Z11">
            <v>262928573.57492715</v>
          </cell>
          <cell r="AA11" t="str">
            <v>DNC</v>
          </cell>
          <cell r="AB11">
            <v>0</v>
          </cell>
          <cell r="AC11">
            <v>0</v>
          </cell>
          <cell r="AD11">
            <v>0</v>
          </cell>
          <cell r="AG11" t="str">
            <v>N/a</v>
          </cell>
          <cell r="AH11" t="str">
            <v>N/a</v>
          </cell>
          <cell r="AI11" t="str">
            <v>N/a</v>
          </cell>
          <cell r="AK11">
            <v>0</v>
          </cell>
          <cell r="AL11">
            <v>0</v>
          </cell>
          <cell r="AM11">
            <v>0</v>
          </cell>
          <cell r="AO11">
            <v>0</v>
          </cell>
          <cell r="AP11">
            <v>0</v>
          </cell>
          <cell r="AQ11">
            <v>0</v>
          </cell>
          <cell r="AR11">
            <v>0</v>
          </cell>
          <cell r="AT11" t="str">
            <v>USD</v>
          </cell>
          <cell r="AU11">
            <v>0</v>
          </cell>
          <cell r="AV11">
            <v>0</v>
          </cell>
          <cell r="AW11">
            <v>0</v>
          </cell>
          <cell r="AY11" t="str">
            <v>No</v>
          </cell>
          <cell r="AZ11" t="str">
            <v>No</v>
          </cell>
          <cell r="BA11">
            <v>401768</v>
          </cell>
          <cell r="BC11">
            <v>262928573.57492715</v>
          </cell>
        </row>
        <row r="12">
          <cell r="B12" t="str">
            <v>LBCMAT120525</v>
          </cell>
          <cell r="C12" t="str">
            <v>LBCM2AT10525</v>
          </cell>
          <cell r="D12" t="str">
            <v>Perpetual</v>
          </cell>
          <cell r="E12">
            <v>45802</v>
          </cell>
          <cell r="F12">
            <v>45802</v>
          </cell>
          <cell r="G12" t="str">
            <v>No</v>
          </cell>
          <cell r="H12" t="str">
            <v>CAT1LBCM002</v>
          </cell>
          <cell r="I12" t="str">
            <v>Perpetual</v>
          </cell>
          <cell r="J12" t="str">
            <v>LBCM</v>
          </cell>
          <cell r="K12" t="str">
            <v>LBG</v>
          </cell>
          <cell r="L12">
            <v>400000000</v>
          </cell>
          <cell r="M12">
            <v>300489798.37134534</v>
          </cell>
          <cell r="N12">
            <v>0</v>
          </cell>
          <cell r="O12">
            <v>300489798.37134534</v>
          </cell>
          <cell r="Q12">
            <v>300489798.37134534</v>
          </cell>
          <cell r="R12">
            <v>0</v>
          </cell>
          <cell r="S12">
            <v>300489798.37134534</v>
          </cell>
          <cell r="T12">
            <v>0</v>
          </cell>
          <cell r="U12">
            <v>300489798.37134534</v>
          </cell>
          <cell r="V12" t="str">
            <v>LBCM2AT10525LBG</v>
          </cell>
          <cell r="W12" t="str">
            <v>FC AT1</v>
          </cell>
          <cell r="X12">
            <v>0</v>
          </cell>
          <cell r="Y12">
            <v>300489798.37134534</v>
          </cell>
          <cell r="Z12">
            <v>300489798.37134534</v>
          </cell>
          <cell r="AA12" t="str">
            <v>DNC</v>
          </cell>
          <cell r="AB12">
            <v>0</v>
          </cell>
          <cell r="AC12">
            <v>0</v>
          </cell>
          <cell r="AD12">
            <v>0</v>
          </cell>
          <cell r="AG12" t="str">
            <v>N/a</v>
          </cell>
          <cell r="AH12" t="str">
            <v>N/a</v>
          </cell>
          <cell r="AI12" t="str">
            <v>N/a</v>
          </cell>
          <cell r="AK12">
            <v>0</v>
          </cell>
          <cell r="AL12">
            <v>0</v>
          </cell>
          <cell r="AM12">
            <v>0</v>
          </cell>
          <cell r="AO12">
            <v>0</v>
          </cell>
          <cell r="AP12">
            <v>0</v>
          </cell>
          <cell r="AQ12">
            <v>0</v>
          </cell>
          <cell r="AR12">
            <v>0</v>
          </cell>
          <cell r="AT12" t="str">
            <v>USD</v>
          </cell>
          <cell r="AU12">
            <v>0</v>
          </cell>
          <cell r="AV12">
            <v>0</v>
          </cell>
          <cell r="AW12">
            <v>0</v>
          </cell>
          <cell r="AY12" t="str">
            <v>No</v>
          </cell>
          <cell r="AZ12" t="str">
            <v>No</v>
          </cell>
          <cell r="BA12">
            <v>401768</v>
          </cell>
          <cell r="BC12">
            <v>300489798.37134534</v>
          </cell>
        </row>
        <row r="13">
          <cell r="B13" t="str">
            <v>LBCMAT130528</v>
          </cell>
          <cell r="C13" t="str">
            <v>LBCM3AT10528</v>
          </cell>
          <cell r="D13" t="str">
            <v>Perpetual</v>
          </cell>
          <cell r="E13">
            <v>46898</v>
          </cell>
          <cell r="F13">
            <v>46898</v>
          </cell>
          <cell r="G13" t="str">
            <v>No</v>
          </cell>
          <cell r="H13" t="str">
            <v>CAT1LBCM003</v>
          </cell>
          <cell r="I13" t="str">
            <v>Perpetual</v>
          </cell>
          <cell r="J13" t="str">
            <v>LBCM</v>
          </cell>
          <cell r="K13" t="str">
            <v>LBG</v>
          </cell>
          <cell r="L13">
            <v>250000000</v>
          </cell>
          <cell r="M13">
            <v>218820296.02000001</v>
          </cell>
          <cell r="N13">
            <v>0</v>
          </cell>
          <cell r="O13">
            <v>218820296.02000001</v>
          </cell>
          <cell r="Q13">
            <v>218820296.02000001</v>
          </cell>
          <cell r="R13">
            <v>0</v>
          </cell>
          <cell r="S13">
            <v>218820296.02000001</v>
          </cell>
          <cell r="T13">
            <v>0</v>
          </cell>
          <cell r="U13">
            <v>218820296.02000001</v>
          </cell>
          <cell r="V13" t="str">
            <v>LBCM3AT10528LBG</v>
          </cell>
          <cell r="W13" t="str">
            <v>FC AT1</v>
          </cell>
          <cell r="X13">
            <v>0</v>
          </cell>
          <cell r="Y13">
            <v>218820296.02000001</v>
          </cell>
          <cell r="Z13">
            <v>218820296.02000001</v>
          </cell>
          <cell r="AA13" t="str">
            <v>DNC</v>
          </cell>
          <cell r="AB13">
            <v>0</v>
          </cell>
          <cell r="AC13">
            <v>0</v>
          </cell>
          <cell r="AD13">
            <v>0</v>
          </cell>
          <cell r="AG13" t="str">
            <v>N/a</v>
          </cell>
          <cell r="AH13" t="str">
            <v>N/a</v>
          </cell>
          <cell r="AI13" t="str">
            <v>N/a</v>
          </cell>
          <cell r="AK13">
            <v>0</v>
          </cell>
          <cell r="AL13">
            <v>0</v>
          </cell>
          <cell r="AM13">
            <v>0</v>
          </cell>
          <cell r="AO13">
            <v>0</v>
          </cell>
          <cell r="AP13">
            <v>0</v>
          </cell>
          <cell r="AQ13">
            <v>0</v>
          </cell>
          <cell r="AR13">
            <v>0</v>
          </cell>
          <cell r="AT13" t="str">
            <v>EUR</v>
          </cell>
          <cell r="AU13">
            <v>0</v>
          </cell>
          <cell r="AV13">
            <v>0</v>
          </cell>
          <cell r="AW13">
            <v>0</v>
          </cell>
          <cell r="AY13" t="str">
            <v>No</v>
          </cell>
          <cell r="AZ13" t="str">
            <v>No</v>
          </cell>
          <cell r="BA13">
            <v>401768</v>
          </cell>
          <cell r="BC13">
            <v>218820296.02000001</v>
          </cell>
        </row>
        <row r="14">
          <cell r="M14">
            <v>782238667.96627247</v>
          </cell>
          <cell r="N14">
            <v>0</v>
          </cell>
          <cell r="O14">
            <v>782238667.96627247</v>
          </cell>
          <cell r="Q14">
            <v>782238667.96627247</v>
          </cell>
          <cell r="R14">
            <v>0</v>
          </cell>
          <cell r="S14">
            <v>782238667.96627247</v>
          </cell>
          <cell r="V14" t="str">
            <v/>
          </cell>
          <cell r="X14">
            <v>0</v>
          </cell>
          <cell r="Y14">
            <v>0</v>
          </cell>
          <cell r="Z14">
            <v>0</v>
          </cell>
          <cell r="AD14">
            <v>0</v>
          </cell>
        </row>
        <row r="15">
          <cell r="B15" t="str">
            <v>LBCM_MREL_VAR_01/24</v>
          </cell>
          <cell r="C15" t="str">
            <v>LBCM0003IM0124</v>
          </cell>
          <cell r="D15">
            <v>45306</v>
          </cell>
          <cell r="E15">
            <v>44941</v>
          </cell>
          <cell r="F15">
            <v>44941</v>
          </cell>
          <cell r="G15" t="str">
            <v>No</v>
          </cell>
          <cell r="H15" t="str">
            <v>IMLBCM0003</v>
          </cell>
          <cell r="I15">
            <v>44941</v>
          </cell>
          <cell r="J15" t="str">
            <v>LBCM</v>
          </cell>
          <cell r="K15" t="str">
            <v>LBG</v>
          </cell>
          <cell r="L15">
            <v>949999999.99999988</v>
          </cell>
          <cell r="M15">
            <v>810608674.04599655</v>
          </cell>
          <cell r="N15">
            <v>1409355.4770017152</v>
          </cell>
          <cell r="O15">
            <v>809199318.56899488</v>
          </cell>
          <cell r="Q15">
            <v>809199318.56899488</v>
          </cell>
          <cell r="R15">
            <v>0</v>
          </cell>
          <cell r="S15">
            <v>809199318.56899488</v>
          </cell>
          <cell r="T15">
            <v>0</v>
          </cell>
          <cell r="U15">
            <v>809199318.56899488</v>
          </cell>
          <cell r="V15" t="str">
            <v>LBCM0003IM0124LBG</v>
          </cell>
          <cell r="W15" t="str">
            <v>DNC</v>
          </cell>
          <cell r="X15">
            <v>0</v>
          </cell>
          <cell r="Y15">
            <v>0</v>
          </cell>
          <cell r="Z15">
            <v>0</v>
          </cell>
          <cell r="AA15" t="str">
            <v>DNC</v>
          </cell>
          <cell r="AB15">
            <v>0</v>
          </cell>
          <cell r="AC15">
            <v>0</v>
          </cell>
          <cell r="AD15">
            <v>0</v>
          </cell>
          <cell r="AG15" t="str">
            <v>Yes</v>
          </cell>
          <cell r="AH15" t="str">
            <v>Yes</v>
          </cell>
          <cell r="AI15" t="str">
            <v>No</v>
          </cell>
          <cell r="AK15">
            <v>0</v>
          </cell>
          <cell r="AL15">
            <v>0</v>
          </cell>
          <cell r="AM15">
            <v>0</v>
          </cell>
          <cell r="AO15">
            <v>0</v>
          </cell>
          <cell r="AP15">
            <v>0</v>
          </cell>
          <cell r="AQ15">
            <v>0</v>
          </cell>
          <cell r="AR15">
            <v>0</v>
          </cell>
          <cell r="AT15" t="str">
            <v>EUR</v>
          </cell>
          <cell r="AU15">
            <v>0</v>
          </cell>
          <cell r="AV15">
            <v>0</v>
          </cell>
          <cell r="AW15">
            <v>0</v>
          </cell>
          <cell r="AX15">
            <v>949999999.99999988</v>
          </cell>
          <cell r="AY15" t="str">
            <v>No</v>
          </cell>
          <cell r="AZ15" t="str">
            <v>Yes</v>
          </cell>
          <cell r="BA15">
            <v>45306</v>
          </cell>
          <cell r="BC15">
            <v>809199318.56899488</v>
          </cell>
        </row>
        <row r="16">
          <cell r="B16" t="str">
            <v>LBCM_MREL_VAR_07/21</v>
          </cell>
          <cell r="C16" t="str">
            <v>LBCM10IM0621</v>
          </cell>
          <cell r="D16">
            <v>44383</v>
          </cell>
          <cell r="E16">
            <v>44018</v>
          </cell>
          <cell r="F16">
            <v>44018</v>
          </cell>
          <cell r="G16" t="str">
            <v>No</v>
          </cell>
          <cell r="H16" t="str">
            <v>IMLBCM0010</v>
          </cell>
          <cell r="I16">
            <v>43983</v>
          </cell>
          <cell r="J16" t="str">
            <v>LBCM</v>
          </cell>
          <cell r="K16" t="str">
            <v>LBG</v>
          </cell>
          <cell r="L16">
            <v>0</v>
          </cell>
          <cell r="M16">
            <v>-8.103330913075068E-9</v>
          </cell>
          <cell r="N16">
            <v>-8.103330913075068E-9</v>
          </cell>
          <cell r="O16">
            <v>0</v>
          </cell>
          <cell r="Q16">
            <v>0</v>
          </cell>
          <cell r="R16">
            <v>0</v>
          </cell>
          <cell r="S16">
            <v>0</v>
          </cell>
          <cell r="T16">
            <v>0</v>
          </cell>
          <cell r="U16">
            <v>0</v>
          </cell>
          <cell r="V16" t="str">
            <v>LBCM10IM0621LBG</v>
          </cell>
          <cell r="W16" t="str">
            <v>DNC</v>
          </cell>
          <cell r="X16">
            <v>0</v>
          </cell>
          <cell r="Y16">
            <v>0</v>
          </cell>
          <cell r="Z16">
            <v>0</v>
          </cell>
          <cell r="AA16" t="str">
            <v>DNC</v>
          </cell>
          <cell r="AB16">
            <v>0</v>
          </cell>
          <cell r="AC16">
            <v>0</v>
          </cell>
          <cell r="AD16">
            <v>0</v>
          </cell>
          <cell r="AG16" t="str">
            <v>Yes</v>
          </cell>
          <cell r="AH16" t="str">
            <v>Yes</v>
          </cell>
          <cell r="AI16" t="str">
            <v>No</v>
          </cell>
          <cell r="AK16">
            <v>0</v>
          </cell>
          <cell r="AL16">
            <v>0</v>
          </cell>
          <cell r="AM16">
            <v>0</v>
          </cell>
          <cell r="AO16">
            <v>0</v>
          </cell>
          <cell r="AP16">
            <v>0</v>
          </cell>
          <cell r="AQ16">
            <v>0</v>
          </cell>
          <cell r="AR16">
            <v>0</v>
          </cell>
          <cell r="AT16" t="str">
            <v>USD</v>
          </cell>
          <cell r="AU16">
            <v>0</v>
          </cell>
          <cell r="AV16">
            <v>0</v>
          </cell>
          <cell r="AW16">
            <v>0</v>
          </cell>
          <cell r="AX16">
            <v>0</v>
          </cell>
          <cell r="AY16" t="str">
            <v>No</v>
          </cell>
          <cell r="AZ16" t="str">
            <v>Yes</v>
          </cell>
          <cell r="BA16">
            <v>44383</v>
          </cell>
          <cell r="BC16">
            <v>0</v>
          </cell>
        </row>
        <row r="17">
          <cell r="B17" t="str">
            <v>LBCM01IM1121</v>
          </cell>
          <cell r="C17" t="str">
            <v>LBCM01IM1121</v>
          </cell>
          <cell r="D17">
            <v>44509</v>
          </cell>
          <cell r="E17" t="str">
            <v>N/A</v>
          </cell>
          <cell r="F17">
            <v>44509</v>
          </cell>
          <cell r="G17" t="str">
            <v>No</v>
          </cell>
          <cell r="H17" t="str">
            <v>IMLBCM0001</v>
          </cell>
          <cell r="I17">
            <v>44509</v>
          </cell>
          <cell r="J17" t="str">
            <v>LBCM</v>
          </cell>
          <cell r="K17" t="str">
            <v>LBG</v>
          </cell>
          <cell r="L17">
            <v>638865000</v>
          </cell>
          <cell r="M17">
            <v>547803684.26746178</v>
          </cell>
          <cell r="N17">
            <v>1927324.3781941934</v>
          </cell>
          <cell r="O17">
            <v>545876359.88926756</v>
          </cell>
          <cell r="Q17">
            <v>545876359.88926756</v>
          </cell>
          <cell r="R17">
            <v>545876359.88926756</v>
          </cell>
          <cell r="S17">
            <v>0</v>
          </cell>
          <cell r="T17">
            <v>0</v>
          </cell>
          <cell r="U17">
            <v>0</v>
          </cell>
          <cell r="V17" t="str">
            <v>LBCM01IM1121LBG</v>
          </cell>
          <cell r="W17" t="str">
            <v>DNC</v>
          </cell>
          <cell r="X17">
            <v>0</v>
          </cell>
          <cell r="Y17">
            <v>0</v>
          </cell>
          <cell r="Z17">
            <v>0</v>
          </cell>
          <cell r="AA17" t="str">
            <v>DNC</v>
          </cell>
          <cell r="AB17">
            <v>0</v>
          </cell>
          <cell r="AC17">
            <v>0</v>
          </cell>
          <cell r="AD17">
            <v>0</v>
          </cell>
          <cell r="AG17" t="str">
            <v>N/a</v>
          </cell>
          <cell r="AH17" t="str">
            <v>N/a</v>
          </cell>
          <cell r="AI17" t="str">
            <v>N/a</v>
          </cell>
          <cell r="AK17">
            <v>0</v>
          </cell>
          <cell r="AL17">
            <v>0</v>
          </cell>
          <cell r="AM17">
            <v>0</v>
          </cell>
          <cell r="AO17">
            <v>0</v>
          </cell>
          <cell r="AP17">
            <v>0</v>
          </cell>
          <cell r="AQ17">
            <v>0</v>
          </cell>
          <cell r="AR17">
            <v>0</v>
          </cell>
          <cell r="AT17" t="str">
            <v>EUR</v>
          </cell>
          <cell r="AU17">
            <v>0</v>
          </cell>
          <cell r="AV17">
            <v>0</v>
          </cell>
          <cell r="AW17">
            <v>0</v>
          </cell>
          <cell r="AX17">
            <v>0</v>
          </cell>
          <cell r="AY17" t="str">
            <v>No</v>
          </cell>
          <cell r="AZ17" t="str">
            <v>No</v>
          </cell>
          <cell r="BA17">
            <v>44509</v>
          </cell>
          <cell r="BC17">
            <v>0</v>
          </cell>
        </row>
        <row r="18">
          <cell r="B18" t="str">
            <v>LBCM02IM0923</v>
          </cell>
          <cell r="C18" t="str">
            <v>LBCM02IM0923</v>
          </cell>
          <cell r="D18">
            <v>45176</v>
          </cell>
          <cell r="E18" t="str">
            <v>N/A</v>
          </cell>
          <cell r="F18">
            <v>45176</v>
          </cell>
          <cell r="G18" t="str">
            <v>No</v>
          </cell>
          <cell r="H18" t="str">
            <v>IMLBCM0002</v>
          </cell>
          <cell r="I18">
            <v>45176</v>
          </cell>
          <cell r="J18" t="str">
            <v>LBCM</v>
          </cell>
          <cell r="K18" t="str">
            <v>LBG</v>
          </cell>
          <cell r="L18">
            <v>0</v>
          </cell>
          <cell r="M18">
            <v>-3.807792468615244E-8</v>
          </cell>
          <cell r="N18">
            <v>1.2692641562050814E-8</v>
          </cell>
          <cell r="O18">
            <v>-5.0770566248203258E-8</v>
          </cell>
          <cell r="Q18">
            <v>-5.0770566248203258E-8</v>
          </cell>
          <cell r="R18">
            <v>-5.0770566248203258E-8</v>
          </cell>
          <cell r="S18">
            <v>0</v>
          </cell>
          <cell r="T18">
            <v>0</v>
          </cell>
          <cell r="U18">
            <v>0</v>
          </cell>
          <cell r="V18" t="str">
            <v>LBCM02IM0923LBG</v>
          </cell>
          <cell r="W18" t="str">
            <v>DNC</v>
          </cell>
          <cell r="X18">
            <v>0</v>
          </cell>
          <cell r="Y18">
            <v>0</v>
          </cell>
          <cell r="Z18">
            <v>0</v>
          </cell>
          <cell r="AA18" t="str">
            <v>DNC</v>
          </cell>
          <cell r="AB18">
            <v>0</v>
          </cell>
          <cell r="AC18">
            <v>0</v>
          </cell>
          <cell r="AD18">
            <v>0</v>
          </cell>
          <cell r="AG18" t="str">
            <v>N/a</v>
          </cell>
          <cell r="AH18" t="str">
            <v>N/a</v>
          </cell>
          <cell r="AI18" t="str">
            <v>N/a</v>
          </cell>
          <cell r="AK18">
            <v>0</v>
          </cell>
          <cell r="AL18">
            <v>0</v>
          </cell>
          <cell r="AM18">
            <v>0</v>
          </cell>
          <cell r="AO18">
            <v>0</v>
          </cell>
          <cell r="AP18">
            <v>0</v>
          </cell>
          <cell r="AQ18">
            <v>0</v>
          </cell>
          <cell r="AR18">
            <v>0</v>
          </cell>
          <cell r="AT18" t="str">
            <v>EUR</v>
          </cell>
          <cell r="AU18">
            <v>0</v>
          </cell>
          <cell r="AV18">
            <v>0</v>
          </cell>
          <cell r="AW18">
            <v>0</v>
          </cell>
          <cell r="AX18">
            <v>0</v>
          </cell>
          <cell r="AY18" t="str">
            <v>No</v>
          </cell>
          <cell r="AZ18" t="str">
            <v>No</v>
          </cell>
          <cell r="BA18">
            <v>45176</v>
          </cell>
          <cell r="BC18">
            <v>0</v>
          </cell>
        </row>
        <row r="19">
          <cell r="B19" t="str">
            <v>LBCM03IM0123</v>
          </cell>
          <cell r="C19" t="str">
            <v>LBCM03IM0123</v>
          </cell>
          <cell r="D19">
            <v>44941</v>
          </cell>
          <cell r="E19" t="str">
            <v>N/A</v>
          </cell>
          <cell r="F19">
            <v>44941</v>
          </cell>
          <cell r="G19" t="str">
            <v>No</v>
          </cell>
          <cell r="H19" t="str">
            <v>IMLBCM0003</v>
          </cell>
          <cell r="I19">
            <v>44941</v>
          </cell>
          <cell r="J19" t="str">
            <v>LBCM</v>
          </cell>
          <cell r="K19" t="str">
            <v>LBG</v>
          </cell>
          <cell r="L19">
            <v>0</v>
          </cell>
          <cell r="M19">
            <v>-1.0154113249640652E-7</v>
          </cell>
          <cell r="N19">
            <v>0</v>
          </cell>
          <cell r="O19">
            <v>-1.0154113249640652E-7</v>
          </cell>
          <cell r="Q19">
            <v>-1.0154113249640652E-7</v>
          </cell>
          <cell r="R19">
            <v>-1.0154113249640652E-7</v>
          </cell>
          <cell r="S19">
            <v>0</v>
          </cell>
          <cell r="T19">
            <v>0</v>
          </cell>
          <cell r="U19">
            <v>0</v>
          </cell>
          <cell r="V19" t="str">
            <v>LBCM03IM0123LBG</v>
          </cell>
          <cell r="W19" t="str">
            <v>DNC</v>
          </cell>
          <cell r="X19">
            <v>0</v>
          </cell>
          <cell r="Y19">
            <v>0</v>
          </cell>
          <cell r="Z19">
            <v>0</v>
          </cell>
          <cell r="AA19" t="str">
            <v>DNC</v>
          </cell>
          <cell r="AB19">
            <v>0</v>
          </cell>
          <cell r="AC19">
            <v>0</v>
          </cell>
          <cell r="AD19">
            <v>0</v>
          </cell>
          <cell r="AG19" t="str">
            <v>N/a</v>
          </cell>
          <cell r="AH19" t="str">
            <v>N/a</v>
          </cell>
          <cell r="AI19" t="str">
            <v>N/a</v>
          </cell>
          <cell r="AK19">
            <v>0</v>
          </cell>
          <cell r="AL19">
            <v>0</v>
          </cell>
          <cell r="AM19">
            <v>0</v>
          </cell>
          <cell r="AO19">
            <v>0</v>
          </cell>
          <cell r="AP19">
            <v>0</v>
          </cell>
          <cell r="AQ19">
            <v>0</v>
          </cell>
          <cell r="AR19">
            <v>0</v>
          </cell>
          <cell r="AT19" t="str">
            <v>EUR</v>
          </cell>
          <cell r="AU19">
            <v>0</v>
          </cell>
          <cell r="AV19">
            <v>0</v>
          </cell>
          <cell r="AW19">
            <v>0</v>
          </cell>
          <cell r="AX19">
            <v>0</v>
          </cell>
          <cell r="AY19" t="str">
            <v>No</v>
          </cell>
          <cell r="AZ19" t="str">
            <v>No</v>
          </cell>
          <cell r="BA19">
            <v>44941</v>
          </cell>
          <cell r="BC19">
            <v>0</v>
          </cell>
        </row>
        <row r="20">
          <cell r="B20" t="str">
            <v>LBCM04IM0624</v>
          </cell>
          <cell r="C20" t="str">
            <v>LBCM04IM0624</v>
          </cell>
          <cell r="D20">
            <v>45464</v>
          </cell>
          <cell r="E20" t="str">
            <v>N/A</v>
          </cell>
          <cell r="F20">
            <v>45464</v>
          </cell>
          <cell r="G20" t="str">
            <v>No</v>
          </cell>
          <cell r="H20" t="str">
            <v>IMLBCM0004</v>
          </cell>
          <cell r="I20">
            <v>45464</v>
          </cell>
          <cell r="J20" t="str">
            <v>LBCM</v>
          </cell>
          <cell r="K20" t="str">
            <v>LBG</v>
          </cell>
          <cell r="L20">
            <v>0</v>
          </cell>
          <cell r="M20">
            <v>1.5865801952563518E-9</v>
          </cell>
          <cell r="N20">
            <v>1.5865801952563518E-9</v>
          </cell>
          <cell r="O20">
            <v>0</v>
          </cell>
          <cell r="Q20">
            <v>0</v>
          </cell>
          <cell r="R20">
            <v>0</v>
          </cell>
          <cell r="S20">
            <v>0</v>
          </cell>
          <cell r="T20">
            <v>0</v>
          </cell>
          <cell r="U20">
            <v>0</v>
          </cell>
          <cell r="V20" t="str">
            <v>LBCM04IM0624LBG</v>
          </cell>
          <cell r="W20" t="str">
            <v>DNC</v>
          </cell>
          <cell r="X20">
            <v>0</v>
          </cell>
          <cell r="Y20">
            <v>0</v>
          </cell>
          <cell r="Z20">
            <v>0</v>
          </cell>
          <cell r="AA20" t="str">
            <v>DNC</v>
          </cell>
          <cell r="AB20">
            <v>0</v>
          </cell>
          <cell r="AC20">
            <v>0</v>
          </cell>
          <cell r="AD20">
            <v>0</v>
          </cell>
          <cell r="AG20" t="str">
            <v>N/a</v>
          </cell>
          <cell r="AH20" t="str">
            <v>N/a</v>
          </cell>
          <cell r="AI20" t="str">
            <v>N/a</v>
          </cell>
          <cell r="AK20">
            <v>0</v>
          </cell>
          <cell r="AL20">
            <v>0</v>
          </cell>
          <cell r="AM20">
            <v>0</v>
          </cell>
          <cell r="AO20">
            <v>0</v>
          </cell>
          <cell r="AP20">
            <v>0</v>
          </cell>
          <cell r="AQ20">
            <v>0</v>
          </cell>
          <cell r="AR20">
            <v>0</v>
          </cell>
          <cell r="AT20" t="str">
            <v>EUR</v>
          </cell>
          <cell r="AU20">
            <v>0</v>
          </cell>
          <cell r="AV20">
            <v>0</v>
          </cell>
          <cell r="AW20">
            <v>0</v>
          </cell>
          <cell r="AX20">
            <v>0</v>
          </cell>
          <cell r="AY20" t="str">
            <v>No</v>
          </cell>
          <cell r="AZ20" t="str">
            <v>No</v>
          </cell>
          <cell r="BA20">
            <v>45464</v>
          </cell>
          <cell r="BC20">
            <v>0</v>
          </cell>
        </row>
        <row r="21">
          <cell r="B21" t="str">
            <v>LBCM05IM0621</v>
          </cell>
          <cell r="C21" t="str">
            <v>LBCM05IM0621</v>
          </cell>
          <cell r="D21">
            <v>44368</v>
          </cell>
          <cell r="E21" t="str">
            <v>N/A</v>
          </cell>
          <cell r="F21">
            <v>44368</v>
          </cell>
          <cell r="G21" t="str">
            <v>No</v>
          </cell>
          <cell r="H21" t="str">
            <v>IMLBCM0005</v>
          </cell>
          <cell r="I21">
            <v>44368</v>
          </cell>
          <cell r="J21" t="str">
            <v>LBCM</v>
          </cell>
          <cell r="K21" t="str">
            <v>LBG</v>
          </cell>
          <cell r="L21">
            <v>500000000</v>
          </cell>
          <cell r="M21">
            <v>362638260.4900049</v>
          </cell>
          <cell r="N21">
            <v>101372.36163781199</v>
          </cell>
          <cell r="O21">
            <v>362536888.12836707</v>
          </cell>
          <cell r="Q21">
            <v>362536888.12836707</v>
          </cell>
          <cell r="R21">
            <v>362536888.12836707</v>
          </cell>
          <cell r="S21">
            <v>0</v>
          </cell>
          <cell r="T21">
            <v>0</v>
          </cell>
          <cell r="U21">
            <v>0</v>
          </cell>
          <cell r="V21" t="str">
            <v>LBCM05IM0621LBG</v>
          </cell>
          <cell r="W21" t="str">
            <v>DNC</v>
          </cell>
          <cell r="X21">
            <v>0</v>
          </cell>
          <cell r="Y21">
            <v>0</v>
          </cell>
          <cell r="Z21">
            <v>0</v>
          </cell>
          <cell r="AA21" t="str">
            <v>DNC</v>
          </cell>
          <cell r="AB21">
            <v>0</v>
          </cell>
          <cell r="AC21">
            <v>0</v>
          </cell>
          <cell r="AD21">
            <v>0</v>
          </cell>
          <cell r="AG21" t="str">
            <v>N/a</v>
          </cell>
          <cell r="AH21" t="str">
            <v>N/a</v>
          </cell>
          <cell r="AI21" t="str">
            <v>N/a</v>
          </cell>
          <cell r="AK21">
            <v>0</v>
          </cell>
          <cell r="AL21">
            <v>0</v>
          </cell>
          <cell r="AM21">
            <v>0</v>
          </cell>
          <cell r="AO21">
            <v>0</v>
          </cell>
          <cell r="AP21">
            <v>0</v>
          </cell>
          <cell r="AQ21">
            <v>0</v>
          </cell>
          <cell r="AR21">
            <v>0</v>
          </cell>
          <cell r="AT21" t="str">
            <v>USD</v>
          </cell>
          <cell r="AU21">
            <v>0</v>
          </cell>
          <cell r="AV21">
            <v>0</v>
          </cell>
          <cell r="AW21">
            <v>0</v>
          </cell>
          <cell r="AX21">
            <v>0</v>
          </cell>
          <cell r="AY21" t="str">
            <v>No</v>
          </cell>
          <cell r="AZ21" t="str">
            <v>No</v>
          </cell>
          <cell r="BA21">
            <v>44368</v>
          </cell>
          <cell r="BC21">
            <v>0</v>
          </cell>
        </row>
        <row r="22">
          <cell r="B22" t="str">
            <v>LBCM06IM0823</v>
          </cell>
          <cell r="C22" t="str">
            <v>LBCM06IM0823</v>
          </cell>
          <cell r="D22">
            <v>45154</v>
          </cell>
          <cell r="E22" t="str">
            <v>N/A</v>
          </cell>
          <cell r="F22">
            <v>45154</v>
          </cell>
          <cell r="G22" t="str">
            <v>No</v>
          </cell>
          <cell r="H22" t="str">
            <v>IMLBCM0006</v>
          </cell>
          <cell r="I22">
            <v>45154</v>
          </cell>
          <cell r="J22" t="str">
            <v>LBCM</v>
          </cell>
          <cell r="K22" t="str">
            <v>LBG</v>
          </cell>
          <cell r="L22">
            <v>0</v>
          </cell>
          <cell r="M22">
            <v>1.1479718793523013E-7</v>
          </cell>
          <cell r="N22">
            <v>-4.7269430326271231E-8</v>
          </cell>
          <cell r="O22">
            <v>1.6206661826150137E-7</v>
          </cell>
          <cell r="Q22">
            <v>1.6206661826150137E-7</v>
          </cell>
          <cell r="R22">
            <v>1.6206661826150137E-7</v>
          </cell>
          <cell r="S22">
            <v>0</v>
          </cell>
          <cell r="T22">
            <v>0</v>
          </cell>
          <cell r="U22">
            <v>0</v>
          </cell>
          <cell r="V22" t="str">
            <v>LBCM06IM0823LBG</v>
          </cell>
          <cell r="W22" t="str">
            <v>DNC</v>
          </cell>
          <cell r="X22">
            <v>0</v>
          </cell>
          <cell r="Y22">
            <v>0</v>
          </cell>
          <cell r="Z22">
            <v>0</v>
          </cell>
          <cell r="AA22" t="str">
            <v>DNC</v>
          </cell>
          <cell r="AB22">
            <v>0</v>
          </cell>
          <cell r="AC22">
            <v>0</v>
          </cell>
          <cell r="AD22">
            <v>0</v>
          </cell>
          <cell r="AG22" t="str">
            <v>N/a</v>
          </cell>
          <cell r="AH22" t="str">
            <v>N/a</v>
          </cell>
          <cell r="AI22" t="str">
            <v>N/a</v>
          </cell>
          <cell r="AK22">
            <v>0</v>
          </cell>
          <cell r="AL22">
            <v>0</v>
          </cell>
          <cell r="AM22">
            <v>0</v>
          </cell>
          <cell r="AO22">
            <v>0</v>
          </cell>
          <cell r="AP22">
            <v>0</v>
          </cell>
          <cell r="AQ22">
            <v>0</v>
          </cell>
          <cell r="AR22">
            <v>0</v>
          </cell>
          <cell r="AT22" t="str">
            <v>USD</v>
          </cell>
          <cell r="AU22">
            <v>0</v>
          </cell>
          <cell r="AV22">
            <v>0</v>
          </cell>
          <cell r="AW22">
            <v>0</v>
          </cell>
          <cell r="AX22">
            <v>0</v>
          </cell>
          <cell r="AY22" t="str">
            <v>No</v>
          </cell>
          <cell r="AZ22" t="str">
            <v>No</v>
          </cell>
          <cell r="BA22">
            <v>45154</v>
          </cell>
          <cell r="BC22">
            <v>0</v>
          </cell>
        </row>
        <row r="23">
          <cell r="B23" t="str">
            <v>LBCM07IM0828</v>
          </cell>
          <cell r="C23" t="str">
            <v>LBCM07IM0823</v>
          </cell>
          <cell r="D23">
            <v>46981</v>
          </cell>
          <cell r="E23" t="str">
            <v>N/A</v>
          </cell>
          <cell r="F23">
            <v>46981</v>
          </cell>
          <cell r="G23" t="str">
            <v>No</v>
          </cell>
          <cell r="H23" t="str">
            <v>IMLBCM0007</v>
          </cell>
          <cell r="I23">
            <v>46981</v>
          </cell>
          <cell r="J23" t="str">
            <v>LBCM</v>
          </cell>
          <cell r="K23" t="str">
            <v>LBG</v>
          </cell>
          <cell r="L23">
            <v>1250000000</v>
          </cell>
          <cell r="M23">
            <v>1006789536.3298206</v>
          </cell>
          <cell r="N23">
            <v>5197872.6335404878</v>
          </cell>
          <cell r="O23">
            <v>1001591663.6962801</v>
          </cell>
          <cell r="Q23">
            <v>1001591663.6962801</v>
          </cell>
          <cell r="R23">
            <v>1001591663.6962801</v>
          </cell>
          <cell r="S23">
            <v>0</v>
          </cell>
          <cell r="T23">
            <v>0</v>
          </cell>
          <cell r="U23">
            <v>0</v>
          </cell>
          <cell r="V23" t="str">
            <v>LBCM07IM0823LBG</v>
          </cell>
          <cell r="W23" t="str">
            <v>DNC</v>
          </cell>
          <cell r="X23">
            <v>0</v>
          </cell>
          <cell r="Y23">
            <v>0</v>
          </cell>
          <cell r="Z23">
            <v>0</v>
          </cell>
          <cell r="AA23" t="str">
            <v>DNC</v>
          </cell>
          <cell r="AB23">
            <v>0</v>
          </cell>
          <cell r="AC23">
            <v>0</v>
          </cell>
          <cell r="AD23">
            <v>0</v>
          </cell>
          <cell r="AG23" t="str">
            <v>N/a</v>
          </cell>
          <cell r="AH23" t="str">
            <v>N/a</v>
          </cell>
          <cell r="AI23" t="str">
            <v>N/a</v>
          </cell>
          <cell r="AK23">
            <v>0</v>
          </cell>
          <cell r="AL23">
            <v>0</v>
          </cell>
          <cell r="AM23">
            <v>0</v>
          </cell>
          <cell r="AO23">
            <v>0</v>
          </cell>
          <cell r="AP23">
            <v>0</v>
          </cell>
          <cell r="AQ23">
            <v>0</v>
          </cell>
          <cell r="AR23">
            <v>0</v>
          </cell>
          <cell r="AT23" t="str">
            <v>USD</v>
          </cell>
          <cell r="AU23">
            <v>0</v>
          </cell>
          <cell r="AV23">
            <v>0</v>
          </cell>
          <cell r="AW23">
            <v>0</v>
          </cell>
          <cell r="AX23">
            <v>0</v>
          </cell>
          <cell r="AY23" t="str">
            <v>No</v>
          </cell>
          <cell r="AZ23" t="str">
            <v>No</v>
          </cell>
          <cell r="BA23">
            <v>46981</v>
          </cell>
          <cell r="BC23">
            <v>0</v>
          </cell>
        </row>
        <row r="24">
          <cell r="B24" t="str">
            <v>LBCM08IM1123</v>
          </cell>
          <cell r="C24" t="str">
            <v>LBCM08IM1123</v>
          </cell>
          <cell r="D24">
            <v>45239</v>
          </cell>
          <cell r="E24" t="str">
            <v>N/A</v>
          </cell>
          <cell r="F24">
            <v>45239</v>
          </cell>
          <cell r="G24" t="str">
            <v>No</v>
          </cell>
          <cell r="H24" t="str">
            <v>IMLBCM0008</v>
          </cell>
          <cell r="I24">
            <v>45239</v>
          </cell>
          <cell r="J24" t="str">
            <v>LBCM</v>
          </cell>
          <cell r="K24" t="str">
            <v>LBG</v>
          </cell>
          <cell r="L24">
            <v>777802000</v>
          </cell>
          <cell r="M24">
            <v>679791315.3236798</v>
          </cell>
          <cell r="N24">
            <v>5150524.5826234715</v>
          </cell>
          <cell r="O24">
            <v>674640790.74105632</v>
          </cell>
          <cell r="Q24">
            <v>674640790.74105632</v>
          </cell>
          <cell r="R24">
            <v>674640790.74105632</v>
          </cell>
          <cell r="S24">
            <v>0</v>
          </cell>
          <cell r="T24">
            <v>0</v>
          </cell>
          <cell r="U24">
            <v>0</v>
          </cell>
          <cell r="V24" t="str">
            <v>LBCM08IM1123LBG</v>
          </cell>
          <cell r="W24" t="str">
            <v>DNC</v>
          </cell>
          <cell r="X24">
            <v>0</v>
          </cell>
          <cell r="Y24">
            <v>0</v>
          </cell>
          <cell r="Z24">
            <v>0</v>
          </cell>
          <cell r="AA24" t="str">
            <v>DNC</v>
          </cell>
          <cell r="AB24">
            <v>0</v>
          </cell>
          <cell r="AC24">
            <v>0</v>
          </cell>
          <cell r="AD24">
            <v>0</v>
          </cell>
          <cell r="AG24" t="str">
            <v>N/a</v>
          </cell>
          <cell r="AH24" t="str">
            <v>N/a</v>
          </cell>
          <cell r="AI24" t="str">
            <v>N/a</v>
          </cell>
          <cell r="AK24">
            <v>0</v>
          </cell>
          <cell r="AL24">
            <v>0</v>
          </cell>
          <cell r="AM24">
            <v>0</v>
          </cell>
          <cell r="AO24">
            <v>0</v>
          </cell>
          <cell r="AP24">
            <v>0</v>
          </cell>
          <cell r="AQ24">
            <v>0</v>
          </cell>
          <cell r="AR24">
            <v>0</v>
          </cell>
          <cell r="AT24" t="str">
            <v>EUR</v>
          </cell>
          <cell r="AU24">
            <v>0</v>
          </cell>
          <cell r="AV24">
            <v>0</v>
          </cell>
          <cell r="AW24">
            <v>0</v>
          </cell>
          <cell r="AX24">
            <v>0</v>
          </cell>
          <cell r="AY24" t="str">
            <v>No</v>
          </cell>
          <cell r="AZ24" t="str">
            <v>No</v>
          </cell>
          <cell r="BA24">
            <v>45239</v>
          </cell>
          <cell r="BC24">
            <v>0</v>
          </cell>
        </row>
        <row r="25">
          <cell r="B25" t="str">
            <v>LBCM09IM0927</v>
          </cell>
          <cell r="C25" t="str">
            <v>LBCM09IM0927</v>
          </cell>
          <cell r="D25">
            <v>46642</v>
          </cell>
          <cell r="E25" t="str">
            <v>N/A</v>
          </cell>
          <cell r="F25">
            <v>46642</v>
          </cell>
          <cell r="G25" t="str">
            <v>No</v>
          </cell>
          <cell r="H25" t="str">
            <v>IMLBCM0009</v>
          </cell>
          <cell r="I25">
            <v>46642</v>
          </cell>
          <cell r="J25" t="str">
            <v>LBCM</v>
          </cell>
          <cell r="K25" t="str">
            <v>LBG</v>
          </cell>
          <cell r="L25">
            <v>250000000</v>
          </cell>
          <cell r="M25">
            <v>228844549.97444636</v>
          </cell>
          <cell r="N25">
            <v>3133486.3798977705</v>
          </cell>
          <cell r="O25">
            <v>225711063.59454858</v>
          </cell>
          <cell r="Q25">
            <v>225711063.59454858</v>
          </cell>
          <cell r="R25">
            <v>225711063.59454858</v>
          </cell>
          <cell r="S25">
            <v>0</v>
          </cell>
          <cell r="T25">
            <v>0</v>
          </cell>
          <cell r="U25">
            <v>0</v>
          </cell>
          <cell r="V25" t="str">
            <v>LBCM09IM0927LBG</v>
          </cell>
          <cell r="W25" t="str">
            <v>DNC</v>
          </cell>
          <cell r="X25">
            <v>0</v>
          </cell>
          <cell r="Y25">
            <v>0</v>
          </cell>
          <cell r="Z25">
            <v>0</v>
          </cell>
          <cell r="AA25" t="str">
            <v>DNC</v>
          </cell>
          <cell r="AB25">
            <v>0</v>
          </cell>
          <cell r="AC25">
            <v>0</v>
          </cell>
          <cell r="AD25">
            <v>0</v>
          </cell>
          <cell r="AG25" t="str">
            <v>N/a</v>
          </cell>
          <cell r="AH25" t="str">
            <v>N/a</v>
          </cell>
          <cell r="AI25" t="str">
            <v>N/a</v>
          </cell>
          <cell r="AK25">
            <v>0</v>
          </cell>
          <cell r="AL25">
            <v>0</v>
          </cell>
          <cell r="AM25">
            <v>0</v>
          </cell>
          <cell r="AO25">
            <v>0</v>
          </cell>
          <cell r="AP25">
            <v>0</v>
          </cell>
          <cell r="AQ25">
            <v>0</v>
          </cell>
          <cell r="AR25">
            <v>0</v>
          </cell>
          <cell r="AT25" t="str">
            <v>EUR</v>
          </cell>
          <cell r="AU25">
            <v>0</v>
          </cell>
          <cell r="AV25">
            <v>0</v>
          </cell>
          <cell r="AW25">
            <v>0</v>
          </cell>
          <cell r="AX25">
            <v>0</v>
          </cell>
          <cell r="AY25" t="str">
            <v>No</v>
          </cell>
          <cell r="AZ25" t="str">
            <v>No</v>
          </cell>
          <cell r="BA25">
            <v>46642</v>
          </cell>
          <cell r="BC25">
            <v>0</v>
          </cell>
        </row>
        <row r="26">
          <cell r="M26">
            <v>3636476020.4314103</v>
          </cell>
          <cell r="N26">
            <v>16919935.812895406</v>
          </cell>
          <cell r="O26">
            <v>3619556084.618515</v>
          </cell>
          <cell r="Q26">
            <v>3619556084.618515</v>
          </cell>
          <cell r="R26">
            <v>2810356766.04952</v>
          </cell>
          <cell r="S26">
            <v>809199318.56899488</v>
          </cell>
        </row>
        <row r="27">
          <cell r="M27">
            <v>5091899549.9276819</v>
          </cell>
          <cell r="N27">
            <v>18531151.692895409</v>
          </cell>
          <cell r="O27">
            <v>5073368398.234786</v>
          </cell>
          <cell r="Q27">
            <v>5073368398.234786</v>
          </cell>
          <cell r="R27">
            <v>2810356766.04952</v>
          </cell>
          <cell r="S27">
            <v>2263011632.1852674</v>
          </cell>
        </row>
        <row r="41">
          <cell r="V41" t="str">
            <v/>
          </cell>
          <cell r="AK41">
            <v>0</v>
          </cell>
          <cell r="AL41">
            <v>0</v>
          </cell>
          <cell r="AM41">
            <v>0</v>
          </cell>
          <cell r="AO41">
            <v>0</v>
          </cell>
          <cell r="AP41">
            <v>0</v>
          </cell>
          <cell r="AQ41">
            <v>0</v>
          </cell>
          <cell r="AR41">
            <v>0</v>
          </cell>
          <cell r="BC41">
            <v>2263011632.1852674</v>
          </cell>
        </row>
        <row r="42">
          <cell r="V42" t="str">
            <v/>
          </cell>
        </row>
        <row r="43">
          <cell r="E43" t="str">
            <v>Currency</v>
          </cell>
          <cell r="F43" t="str">
            <v>AT1 (FC)</v>
          </cell>
          <cell r="G43" t="str">
            <v>AT1 (subject to cap)</v>
          </cell>
          <cell r="H43" t="str">
            <v>Tier 2</v>
          </cell>
          <cell r="I43" t="str">
            <v>MREL (incremental)</v>
          </cell>
          <cell r="J43" t="str">
            <v>FX Rate</v>
          </cell>
        </row>
        <row r="44">
          <cell r="E44" t="str">
            <v>EUR</v>
          </cell>
          <cell r="F44">
            <v>218820296.02000001</v>
          </cell>
          <cell r="G44">
            <v>0</v>
          </cell>
          <cell r="H44">
            <v>127768313.45999999</v>
          </cell>
          <cell r="I44">
            <v>809199318.56899488</v>
          </cell>
          <cell r="J44">
            <v>1.1739999999999999</v>
          </cell>
          <cell r="T44">
            <v>0</v>
          </cell>
          <cell r="X44">
            <v>0</v>
          </cell>
          <cell r="Y44">
            <v>782238667.96627247</v>
          </cell>
          <cell r="Z44">
            <v>782238667.96627247</v>
          </cell>
          <cell r="AB44">
            <v>0</v>
          </cell>
          <cell r="AC44">
            <v>671573645.6500001</v>
          </cell>
          <cell r="AD44">
            <v>671573645.6500001</v>
          </cell>
        </row>
        <row r="45">
          <cell r="E45" t="str">
            <v>GBP</v>
          </cell>
          <cell r="F45">
            <v>0</v>
          </cell>
          <cell r="G45">
            <v>0</v>
          </cell>
          <cell r="H45">
            <v>0</v>
          </cell>
          <cell r="I45">
            <v>0</v>
          </cell>
          <cell r="J45">
            <v>1</v>
          </cell>
        </row>
        <row r="46">
          <cell r="E46" t="str">
            <v>USD</v>
          </cell>
          <cell r="F46">
            <v>563418371.94627249</v>
          </cell>
          <cell r="G46">
            <v>0</v>
          </cell>
          <cell r="H46">
            <v>543805332.19000006</v>
          </cell>
          <cell r="I46">
            <v>0</v>
          </cell>
          <cell r="J46">
            <v>1.37917</v>
          </cell>
          <cell r="AT46" t="str">
            <v>CCY Equivalent:</v>
          </cell>
        </row>
        <row r="47">
          <cell r="F47">
            <v>782238667.96627247</v>
          </cell>
          <cell r="G47">
            <v>0</v>
          </cell>
          <cell r="H47">
            <v>671573645.6500001</v>
          </cell>
          <cell r="I47">
            <v>809199318.56899488</v>
          </cell>
          <cell r="AT47" t="str">
            <v>AUD</v>
          </cell>
          <cell r="AU47">
            <v>0</v>
          </cell>
          <cell r="AV47">
            <v>0</v>
          </cell>
          <cell r="AW47">
            <v>0</v>
          </cell>
          <cell r="AX47">
            <v>0</v>
          </cell>
        </row>
        <row r="48">
          <cell r="AT48" t="str">
            <v>CAD</v>
          </cell>
          <cell r="AU48">
            <v>0</v>
          </cell>
          <cell r="AV48">
            <v>0</v>
          </cell>
          <cell r="AW48">
            <v>0</v>
          </cell>
          <cell r="AX48">
            <v>0</v>
          </cell>
        </row>
        <row r="49">
          <cell r="W49" t="str">
            <v>Deduction for internal holdings Limit</v>
          </cell>
          <cell r="X49">
            <v>25000000</v>
          </cell>
          <cell r="Z49">
            <v>25000000</v>
          </cell>
          <cell r="AB49">
            <v>50000000</v>
          </cell>
          <cell r="AC49">
            <v>0</v>
          </cell>
          <cell r="AD49">
            <v>50000000</v>
          </cell>
          <cell r="AT49" t="str">
            <v>EUR</v>
          </cell>
          <cell r="AU49">
            <v>0</v>
          </cell>
          <cell r="AV49">
            <v>150000000.00203997</v>
          </cell>
          <cell r="AW49">
            <v>0</v>
          </cell>
          <cell r="AX49">
            <v>949999999.99999988</v>
          </cell>
        </row>
        <row r="50">
          <cell r="F50">
            <v>0</v>
          </cell>
          <cell r="H50">
            <v>0</v>
          </cell>
          <cell r="I50">
            <v>0</v>
          </cell>
          <cell r="AT50" t="str">
            <v>GBP</v>
          </cell>
          <cell r="AU50">
            <v>0</v>
          </cell>
          <cell r="AV50">
            <v>0</v>
          </cell>
          <cell r="AW50">
            <v>0</v>
          </cell>
          <cell r="AX50">
            <v>0</v>
          </cell>
        </row>
        <row r="51">
          <cell r="W51" t="str">
            <v>Adjusted Regulatory Capital values</v>
          </cell>
          <cell r="X51">
            <v>0</v>
          </cell>
          <cell r="Y51">
            <v>782238667.96627247</v>
          </cell>
          <cell r="Z51">
            <v>757238667.96627247</v>
          </cell>
          <cell r="AB51">
            <v>-50000000</v>
          </cell>
          <cell r="AC51">
            <v>671573645.6500001</v>
          </cell>
          <cell r="AD51">
            <v>621573645.6500001</v>
          </cell>
          <cell r="AM51">
            <v>0</v>
          </cell>
          <cell r="AR51">
            <v>0</v>
          </cell>
          <cell r="AT51" t="str">
            <v>USD</v>
          </cell>
          <cell r="AU51">
            <v>0</v>
          </cell>
          <cell r="AV51">
            <v>749999999.99648237</v>
          </cell>
          <cell r="AW51">
            <v>0</v>
          </cell>
          <cell r="AX51">
            <v>0</v>
          </cell>
        </row>
        <row r="52">
          <cell r="AL52" t="str">
            <v>Check</v>
          </cell>
          <cell r="AM52" t="b">
            <v>1</v>
          </cell>
          <cell r="AQ52" t="str">
            <v>Check</v>
          </cell>
          <cell r="AR52" t="b">
            <v>1</v>
          </cell>
          <cell r="AU52">
            <v>0</v>
          </cell>
          <cell r="AV52">
            <v>899999999.99852228</v>
          </cell>
          <cell r="AW52">
            <v>0</v>
          </cell>
          <cell r="AX52">
            <v>949999999.99999988</v>
          </cell>
        </row>
        <row r="54">
          <cell r="W54" t="str">
            <v>% of Cap</v>
          </cell>
          <cell r="X54">
            <v>0</v>
          </cell>
          <cell r="AB54">
            <v>0</v>
          </cell>
          <cell r="AK54" t="str">
            <v>2.1 010</v>
          </cell>
          <cell r="AL54" t="str">
            <v>2.2.2 010</v>
          </cell>
          <cell r="AM54" t="str">
            <v>2.2.3 010</v>
          </cell>
          <cell r="AO54" t="str">
            <v>3.3 010</v>
          </cell>
          <cell r="AP54" t="str">
            <v>3.1 010</v>
          </cell>
          <cell r="AQ54" t="str">
            <v>3.2.2 010</v>
          </cell>
          <cell r="AR54" t="str">
            <v>3.2.3 010</v>
          </cell>
          <cell r="AT54" t="str">
            <v>GBP Equivalent:</v>
          </cell>
        </row>
        <row r="55">
          <cell r="AT55" t="str">
            <v>AUD</v>
          </cell>
          <cell r="AU55">
            <v>0</v>
          </cell>
          <cell r="AV55">
            <v>0</v>
          </cell>
          <cell r="AW55">
            <v>0</v>
          </cell>
          <cell r="AX55">
            <v>0</v>
          </cell>
        </row>
        <row r="56">
          <cell r="AT56" t="str">
            <v>CAD</v>
          </cell>
          <cell r="AU56">
            <v>0</v>
          </cell>
          <cell r="AV56">
            <v>0</v>
          </cell>
          <cell r="AW56">
            <v>0</v>
          </cell>
          <cell r="AX56">
            <v>0</v>
          </cell>
        </row>
        <row r="57">
          <cell r="X57" t="str">
            <v>2 010</v>
          </cell>
          <cell r="Z57" t="str">
            <v xml:space="preserve">2 020 030 040 050 060 </v>
          </cell>
          <cell r="AB57" t="str">
            <v>3 010</v>
          </cell>
          <cell r="AD57" t="str">
            <v xml:space="preserve">3 020 030 040 050 060 </v>
          </cell>
          <cell r="AT57" t="str">
            <v>EUR</v>
          </cell>
          <cell r="AU57">
            <v>0</v>
          </cell>
          <cell r="AV57">
            <v>127768313.45999998</v>
          </cell>
          <cell r="AW57">
            <v>0</v>
          </cell>
          <cell r="AX57">
            <v>809199318.56899488</v>
          </cell>
        </row>
        <row r="58">
          <cell r="AT58" t="str">
            <v>GBP</v>
          </cell>
          <cell r="AU58">
            <v>0</v>
          </cell>
          <cell r="AV58">
            <v>0</v>
          </cell>
          <cell r="AW58">
            <v>0</v>
          </cell>
          <cell r="AX58">
            <v>0</v>
          </cell>
        </row>
        <row r="59">
          <cell r="AT59" t="str">
            <v>USD</v>
          </cell>
          <cell r="AU59">
            <v>0</v>
          </cell>
          <cell r="AV59">
            <v>543805332.19000006</v>
          </cell>
          <cell r="AW59">
            <v>0</v>
          </cell>
          <cell r="AX59">
            <v>0</v>
          </cell>
        </row>
        <row r="60">
          <cell r="X60">
            <v>4594394002.9200001</v>
          </cell>
          <cell r="Y60">
            <v>0</v>
          </cell>
          <cell r="Z60">
            <v>3417428355.6157665</v>
          </cell>
          <cell r="AB60">
            <v>1797084341.5800984</v>
          </cell>
          <cell r="AC60">
            <v>12176528163.529106</v>
          </cell>
          <cell r="AD60">
            <v>13973612505.109207</v>
          </cell>
          <cell r="AU60">
            <v>0</v>
          </cell>
          <cell r="AV60">
            <v>671573645.6500001</v>
          </cell>
          <cell r="AW60">
            <v>0</v>
          </cell>
          <cell r="AX60">
            <v>809199318.56899488</v>
          </cell>
        </row>
        <row r="65">
          <cell r="X65">
            <v>-4594394002.9200001</v>
          </cell>
          <cell r="Y65">
            <v>782238667.96627247</v>
          </cell>
          <cell r="Z65">
            <v>-2635189687.6494942</v>
          </cell>
          <cell r="AB65">
            <v>-1797084341.5800984</v>
          </cell>
          <cell r="AC65">
            <v>-11504954517.879107</v>
          </cell>
          <cell r="AD65">
            <v>-13302038859.459208</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3">
          <cell r="C3">
            <v>44228</v>
          </cell>
        </row>
      </sheetData>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4"/>
  <sheetViews>
    <sheetView showGridLines="0" tabSelected="1" zoomScale="85" zoomScaleNormal="85" workbookViewId="0"/>
  </sheetViews>
  <sheetFormatPr defaultColWidth="9.140625" defaultRowHeight="15" x14ac:dyDescent="0.25"/>
  <cols>
    <col min="1" max="1" width="2.85546875" style="1" customWidth="1"/>
    <col min="2" max="2" width="4.5703125" style="1" customWidth="1"/>
    <col min="3" max="3" width="65" style="1" customWidth="1"/>
    <col min="4" max="12" width="23.7109375" style="4" customWidth="1"/>
    <col min="13" max="13" width="9.140625" style="1" customWidth="1"/>
    <col min="14" max="16384" width="9.140625" style="1"/>
  </cols>
  <sheetData>
    <row r="1" spans="1:4" s="77" customFormat="1" ht="18.75" x14ac:dyDescent="0.25">
      <c r="A1" s="47"/>
      <c r="B1" s="1"/>
      <c r="C1" s="1"/>
    </row>
    <row r="2" spans="1:4" s="77" customFormat="1" x14ac:dyDescent="0.25">
      <c r="A2" s="1"/>
      <c r="B2" s="1"/>
      <c r="C2" s="1"/>
    </row>
    <row r="3" spans="1:4" s="77" customFormat="1" x14ac:dyDescent="0.25">
      <c r="A3" s="1"/>
      <c r="B3" s="1"/>
      <c r="C3" s="1"/>
    </row>
    <row r="4" spans="1:4" s="77" customFormat="1" x14ac:dyDescent="0.25">
      <c r="A4" s="1"/>
      <c r="B4" s="1"/>
      <c r="C4" s="1"/>
    </row>
    <row r="5" spans="1:4" s="77" customFormat="1" x14ac:dyDescent="0.25">
      <c r="A5" s="1"/>
      <c r="B5" s="1"/>
      <c r="C5" s="1"/>
    </row>
    <row r="6" spans="1:4" s="77" customFormat="1" ht="15.75" x14ac:dyDescent="0.25">
      <c r="A6" s="1"/>
      <c r="B6" s="1"/>
      <c r="C6" s="1"/>
      <c r="D6" s="96"/>
    </row>
    <row r="7" spans="1:4" s="77" customFormat="1" x14ac:dyDescent="0.25">
      <c r="A7" s="1"/>
      <c r="B7" s="1"/>
      <c r="C7" s="1"/>
    </row>
    <row r="8" spans="1:4" s="77" customFormat="1" x14ac:dyDescent="0.25">
      <c r="A8" s="1"/>
      <c r="B8" s="1"/>
      <c r="C8" s="1"/>
    </row>
    <row r="9" spans="1:4" s="77" customFormat="1" x14ac:dyDescent="0.25">
      <c r="A9" s="1"/>
      <c r="B9" s="1"/>
      <c r="C9" s="1"/>
    </row>
    <row r="10" spans="1:4" s="77" customFormat="1" x14ac:dyDescent="0.25">
      <c r="A10" s="1"/>
      <c r="B10" s="1"/>
      <c r="C10" s="1"/>
    </row>
    <row r="11" spans="1:4" s="77" customFormat="1" ht="30" customHeight="1" x14ac:dyDescent="0.25">
      <c r="A11" s="1"/>
      <c r="B11" s="1"/>
      <c r="C11" s="1"/>
    </row>
    <row r="12" spans="1:4" s="77" customFormat="1" ht="30" customHeight="1" x14ac:dyDescent="0.25">
      <c r="A12" s="1"/>
      <c r="B12" s="1"/>
      <c r="C12" s="1"/>
    </row>
    <row r="13" spans="1:4" s="77" customFormat="1" ht="30" customHeight="1" x14ac:dyDescent="0.25">
      <c r="A13" s="1"/>
      <c r="B13" s="1"/>
      <c r="C13" s="1"/>
    </row>
    <row r="14" spans="1:4" s="77" customFormat="1" ht="30" customHeight="1" x14ac:dyDescent="0.25">
      <c r="A14" s="1"/>
      <c r="B14" s="1"/>
      <c r="C14" s="1"/>
    </row>
    <row r="15" spans="1:4" s="77" customFormat="1" ht="30" customHeight="1" x14ac:dyDescent="0.25">
      <c r="A15" s="1"/>
      <c r="B15" s="1"/>
      <c r="C15" s="1"/>
    </row>
    <row r="16" spans="1:4" s="77" customFormat="1" ht="30" customHeight="1" x14ac:dyDescent="0.25">
      <c r="A16" s="1"/>
      <c r="B16" s="1"/>
      <c r="C16" s="1"/>
    </row>
    <row r="17" spans="3:6" s="77" customFormat="1" ht="33.75" x14ac:dyDescent="0.5">
      <c r="E17" s="2" t="s">
        <v>161</v>
      </c>
      <c r="F17" s="78"/>
    </row>
    <row r="18" spans="3:6" s="77" customFormat="1" ht="15" customHeight="1" x14ac:dyDescent="0.5">
      <c r="E18" s="2"/>
      <c r="F18" s="78"/>
    </row>
    <row r="19" spans="3:6" s="77" customFormat="1" ht="33.75" x14ac:dyDescent="0.5">
      <c r="E19" s="2" t="s">
        <v>474</v>
      </c>
      <c r="F19" s="78"/>
    </row>
    <row r="20" spans="3:6" s="77" customFormat="1" ht="35.25" customHeight="1" x14ac:dyDescent="0.5">
      <c r="E20" s="2" t="s">
        <v>475</v>
      </c>
      <c r="F20" s="78"/>
    </row>
    <row r="21" spans="3:6" s="77" customFormat="1" ht="33.75" x14ac:dyDescent="0.5">
      <c r="E21" s="3"/>
      <c r="F21" s="78"/>
    </row>
    <row r="22" spans="3:6" s="77" customFormat="1" ht="20.100000000000001" customHeight="1" x14ac:dyDescent="0.5">
      <c r="E22" s="3"/>
      <c r="F22" s="78"/>
    </row>
    <row r="23" spans="3:6" s="77" customFormat="1" ht="23.25" x14ac:dyDescent="0.35">
      <c r="E23" s="99" t="s">
        <v>644</v>
      </c>
      <c r="F23" s="78"/>
    </row>
    <row r="24" spans="3:6" s="77" customFormat="1" ht="12.75" x14ac:dyDescent="0.2">
      <c r="F24" s="78"/>
    </row>
    <row r="25" spans="3:6" s="77" customFormat="1" ht="12.75" x14ac:dyDescent="0.2">
      <c r="F25" s="78"/>
    </row>
    <row r="26" spans="3:6" s="77" customFormat="1" ht="12.75" x14ac:dyDescent="0.2">
      <c r="F26" s="78"/>
    </row>
    <row r="27" spans="3:6" s="77" customFormat="1" ht="12.75" x14ac:dyDescent="0.2"/>
    <row r="28" spans="3:6" s="77" customFormat="1" ht="12.75" x14ac:dyDescent="0.2"/>
    <row r="29" spans="3:6" s="77" customFormat="1" ht="12.75" x14ac:dyDescent="0.2">
      <c r="F29" s="78"/>
    </row>
    <row r="30" spans="3:6" s="77" customFormat="1" ht="12.75" x14ac:dyDescent="0.2">
      <c r="F30" s="78"/>
    </row>
    <row r="31" spans="3:6" s="77" customFormat="1" ht="12.75" x14ac:dyDescent="0.2">
      <c r="F31" s="78"/>
    </row>
    <row r="32" spans="3:6" s="77" customFormat="1" x14ac:dyDescent="0.2">
      <c r="C32" s="262"/>
      <c r="F32" s="79"/>
    </row>
    <row r="33" spans="3:12" s="77" customFormat="1" x14ac:dyDescent="0.25">
      <c r="C33" s="1"/>
      <c r="E33" s="80"/>
      <c r="F33" s="81"/>
    </row>
    <row r="34" spans="3:12" s="77" customFormat="1" x14ac:dyDescent="0.25">
      <c r="C34" s="1"/>
      <c r="E34" s="80"/>
      <c r="F34" s="81"/>
    </row>
    <row r="35" spans="3:12" s="77" customFormat="1" x14ac:dyDescent="0.25">
      <c r="C35" s="1"/>
    </row>
    <row r="36" spans="3:12" s="77" customFormat="1" x14ac:dyDescent="0.25">
      <c r="C36" s="1"/>
    </row>
    <row r="37" spans="3:12" s="77" customFormat="1" ht="20.25" x14ac:dyDescent="0.3">
      <c r="C37" s="61" t="s">
        <v>611</v>
      </c>
    </row>
    <row r="38" spans="3:12" s="77" customFormat="1" ht="15.75" x14ac:dyDescent="0.25">
      <c r="C38" s="46"/>
    </row>
    <row r="39" spans="3:12" s="138" customFormat="1" ht="20.25" x14ac:dyDescent="0.3">
      <c r="C39" s="61" t="s">
        <v>770</v>
      </c>
    </row>
    <row r="40" spans="3:12" s="77" customFormat="1" ht="15.75" x14ac:dyDescent="0.25">
      <c r="C40" s="46"/>
    </row>
    <row r="41" spans="3:12" s="77" customFormat="1" ht="25.5" customHeight="1" x14ac:dyDescent="0.2">
      <c r="C41" s="263" t="s">
        <v>771</v>
      </c>
      <c r="D41" s="263"/>
      <c r="E41" s="263"/>
      <c r="F41" s="263"/>
      <c r="G41" s="263"/>
      <c r="H41" s="263"/>
      <c r="I41" s="263"/>
      <c r="J41" s="263"/>
      <c r="K41" s="263"/>
      <c r="L41" s="186"/>
    </row>
    <row r="42" spans="3:12" s="77" customFormat="1" ht="25.5" customHeight="1" x14ac:dyDescent="0.2">
      <c r="C42" s="263"/>
      <c r="D42" s="263"/>
      <c r="E42" s="263"/>
      <c r="F42" s="263"/>
      <c r="G42" s="263"/>
      <c r="H42" s="263"/>
      <c r="I42" s="263"/>
      <c r="J42" s="263"/>
      <c r="K42" s="263"/>
      <c r="L42" s="186"/>
    </row>
    <row r="43" spans="3:12" s="77" customFormat="1" ht="25.5" customHeight="1" x14ac:dyDescent="0.2">
      <c r="C43" s="263"/>
      <c r="D43" s="263"/>
      <c r="E43" s="263"/>
      <c r="F43" s="263"/>
      <c r="G43" s="263"/>
      <c r="H43" s="263"/>
      <c r="I43" s="263"/>
      <c r="J43" s="263"/>
      <c r="K43" s="263"/>
      <c r="L43" s="186"/>
    </row>
    <row r="44" spans="3:12" s="77" customFormat="1" ht="25.5" customHeight="1" x14ac:dyDescent="0.2">
      <c r="C44" s="263"/>
      <c r="D44" s="263"/>
      <c r="E44" s="263"/>
      <c r="F44" s="263"/>
      <c r="G44" s="263"/>
      <c r="H44" s="263"/>
      <c r="I44" s="263"/>
      <c r="J44" s="263"/>
      <c r="K44" s="263"/>
      <c r="L44" s="186"/>
    </row>
    <row r="45" spans="3:12" s="77" customFormat="1" ht="25.5" customHeight="1" x14ac:dyDescent="0.2">
      <c r="C45" s="263"/>
      <c r="D45" s="263"/>
      <c r="E45" s="263"/>
      <c r="F45" s="263"/>
      <c r="G45" s="263"/>
      <c r="H45" s="263"/>
      <c r="I45" s="263"/>
      <c r="J45" s="263"/>
      <c r="K45" s="263"/>
      <c r="L45" s="186"/>
    </row>
    <row r="46" spans="3:12" s="77" customFormat="1" ht="15" customHeight="1" x14ac:dyDescent="0.2">
      <c r="C46" s="263" t="s">
        <v>480</v>
      </c>
      <c r="D46" s="263"/>
      <c r="E46" s="263"/>
      <c r="F46" s="263"/>
      <c r="G46" s="263"/>
      <c r="H46" s="263"/>
      <c r="I46" s="263"/>
      <c r="J46" s="263"/>
      <c r="K46" s="263"/>
      <c r="L46" s="186"/>
    </row>
    <row r="47" spans="3:12" s="77" customFormat="1" ht="21.75" customHeight="1" x14ac:dyDescent="0.2">
      <c r="C47" s="186"/>
      <c r="D47" s="186"/>
      <c r="E47" s="186"/>
      <c r="F47" s="186"/>
      <c r="G47" s="186"/>
      <c r="H47" s="186"/>
      <c r="I47" s="186"/>
      <c r="J47" s="186"/>
      <c r="K47" s="186"/>
      <c r="L47" s="186"/>
    </row>
    <row r="48" spans="3:12" s="77" customFormat="1" ht="18.75" customHeight="1" x14ac:dyDescent="0.2">
      <c r="C48" s="263" t="s">
        <v>481</v>
      </c>
      <c r="D48" s="263"/>
      <c r="E48" s="263"/>
      <c r="F48" s="263"/>
      <c r="G48" s="263"/>
      <c r="H48" s="263"/>
      <c r="I48" s="263"/>
      <c r="J48" s="263"/>
      <c r="K48" s="263"/>
      <c r="L48" s="186"/>
    </row>
    <row r="49" spans="1:12" ht="18.75" customHeight="1" x14ac:dyDescent="0.25">
      <c r="C49" s="186"/>
      <c r="D49" s="186"/>
      <c r="E49" s="186"/>
      <c r="F49" s="186"/>
      <c r="G49" s="186"/>
      <c r="H49" s="186"/>
      <c r="I49" s="186"/>
      <c r="J49" s="186"/>
      <c r="K49" s="186"/>
      <c r="L49" s="186"/>
    </row>
    <row r="50" spans="1:12" ht="15" customHeight="1" x14ac:dyDescent="0.25">
      <c r="C50" s="263" t="s">
        <v>482</v>
      </c>
      <c r="D50" s="263"/>
      <c r="E50" s="263"/>
      <c r="F50" s="263"/>
      <c r="G50" s="263"/>
      <c r="H50" s="263"/>
      <c r="I50" s="263"/>
      <c r="J50" s="263"/>
      <c r="K50" s="263"/>
      <c r="L50" s="186"/>
    </row>
    <row r="51" spans="1:12" x14ac:dyDescent="0.25">
      <c r="C51" s="263"/>
      <c r="D51" s="263"/>
      <c r="E51" s="263"/>
      <c r="F51" s="263"/>
      <c r="G51" s="263"/>
      <c r="H51" s="263"/>
      <c r="I51" s="263"/>
      <c r="J51" s="263"/>
      <c r="K51" s="263"/>
      <c r="L51" s="186"/>
    </row>
    <row r="52" spans="1:12" ht="18.75" customHeight="1" x14ac:dyDescent="0.25">
      <c r="C52" s="263"/>
      <c r="D52" s="263"/>
      <c r="E52" s="263"/>
      <c r="F52" s="263"/>
      <c r="G52" s="263"/>
      <c r="H52" s="263"/>
      <c r="I52" s="263"/>
      <c r="J52" s="263"/>
      <c r="K52" s="263"/>
      <c r="L52" s="186"/>
    </row>
    <row r="53" spans="1:12" x14ac:dyDescent="0.25">
      <c r="C53" s="186"/>
      <c r="D53" s="186"/>
      <c r="E53" s="186"/>
      <c r="F53" s="186"/>
      <c r="G53" s="186"/>
      <c r="H53" s="186"/>
      <c r="I53" s="186"/>
      <c r="J53" s="186"/>
      <c r="K53" s="186"/>
      <c r="L53" s="186"/>
    </row>
    <row r="54" spans="1:12" ht="18" x14ac:dyDescent="0.25">
      <c r="B54" s="150" t="s">
        <v>477</v>
      </c>
      <c r="D54" s="77"/>
      <c r="E54" s="77"/>
      <c r="F54" s="77"/>
      <c r="G54" s="77"/>
      <c r="H54" s="77"/>
      <c r="I54" s="77"/>
      <c r="J54" s="77"/>
      <c r="K54" s="77"/>
      <c r="L54" s="77"/>
    </row>
    <row r="55" spans="1:12" s="5" customFormat="1" ht="20.100000000000001" customHeight="1" x14ac:dyDescent="0.25">
      <c r="B55" s="6" t="s">
        <v>162</v>
      </c>
      <c r="C55" s="7"/>
      <c r="D55" s="82"/>
      <c r="E55" s="82"/>
      <c r="F55" s="82"/>
      <c r="G55" s="82"/>
      <c r="H55" s="82"/>
      <c r="I55" s="82"/>
      <c r="J55" s="82"/>
      <c r="K55" s="82"/>
      <c r="L55" s="82"/>
    </row>
    <row r="56" spans="1:12" s="9" customFormat="1" ht="20.100000000000001" customHeight="1" x14ac:dyDescent="0.2">
      <c r="B56" s="26" t="s">
        <v>51</v>
      </c>
      <c r="C56" s="27"/>
      <c r="D56" s="14"/>
      <c r="E56" s="14"/>
      <c r="F56" s="14"/>
      <c r="G56" s="14"/>
      <c r="H56" s="14"/>
      <c r="I56" s="14"/>
      <c r="J56" s="14"/>
      <c r="K56" s="14"/>
      <c r="L56" s="14"/>
    </row>
    <row r="57" spans="1:12" s="5" customFormat="1" ht="27.95" customHeight="1" x14ac:dyDescent="0.2">
      <c r="B57" s="195">
        <v>1</v>
      </c>
      <c r="C57" s="198" t="s">
        <v>0</v>
      </c>
      <c r="D57" s="204" t="s">
        <v>78</v>
      </c>
      <c r="E57" s="204" t="s">
        <v>48</v>
      </c>
      <c r="F57" s="204" t="s">
        <v>351</v>
      </c>
      <c r="G57" s="204" t="s">
        <v>73</v>
      </c>
      <c r="H57" s="204" t="s">
        <v>68</v>
      </c>
      <c r="I57" s="167"/>
      <c r="J57" s="167"/>
      <c r="K57" s="167"/>
      <c r="L57" s="167"/>
    </row>
    <row r="58" spans="1:12" s="5" customFormat="1" ht="27.95" customHeight="1" x14ac:dyDescent="0.2">
      <c r="B58" s="195">
        <v>2</v>
      </c>
      <c r="C58" s="198" t="s">
        <v>1</v>
      </c>
      <c r="D58" s="204" t="s">
        <v>41</v>
      </c>
      <c r="E58" s="204" t="s">
        <v>41</v>
      </c>
      <c r="F58" s="204" t="s">
        <v>41</v>
      </c>
      <c r="G58" s="204" t="s">
        <v>41</v>
      </c>
      <c r="H58" s="204" t="s">
        <v>41</v>
      </c>
      <c r="I58" s="167"/>
      <c r="J58" s="167"/>
      <c r="K58" s="167"/>
      <c r="L58" s="167"/>
    </row>
    <row r="59" spans="1:12" s="8" customFormat="1" ht="15" customHeight="1" x14ac:dyDescent="0.25">
      <c r="B59" s="195">
        <v>3</v>
      </c>
      <c r="C59" s="198" t="s">
        <v>52</v>
      </c>
      <c r="D59" s="205" t="s">
        <v>69</v>
      </c>
      <c r="E59" s="205" t="s">
        <v>24</v>
      </c>
      <c r="F59" s="205" t="s">
        <v>24</v>
      </c>
      <c r="G59" s="205" t="s">
        <v>69</v>
      </c>
      <c r="H59" s="205" t="s">
        <v>69</v>
      </c>
      <c r="I59" s="44"/>
      <c r="J59" s="44"/>
      <c r="K59" s="44"/>
      <c r="L59" s="44"/>
    </row>
    <row r="60" spans="1:12" s="8" customFormat="1" ht="15" customHeight="1" x14ac:dyDescent="0.25">
      <c r="B60" s="195" t="s">
        <v>384</v>
      </c>
      <c r="C60" s="198" t="s">
        <v>385</v>
      </c>
      <c r="D60" s="205" t="s">
        <v>388</v>
      </c>
      <c r="E60" s="205" t="s">
        <v>388</v>
      </c>
      <c r="F60" s="205" t="s">
        <v>388</v>
      </c>
      <c r="G60" s="205" t="s">
        <v>388</v>
      </c>
      <c r="H60" s="205" t="s">
        <v>388</v>
      </c>
      <c r="I60" s="44"/>
      <c r="J60" s="44"/>
      <c r="K60" s="44"/>
      <c r="L60" s="44"/>
    </row>
    <row r="61" spans="1:12" s="5" customFormat="1" ht="24.95" customHeight="1" x14ac:dyDescent="0.2">
      <c r="A61" s="16"/>
      <c r="B61" s="171" t="s">
        <v>166</v>
      </c>
      <c r="C61" s="167"/>
      <c r="D61" s="17"/>
      <c r="E61" s="17"/>
      <c r="F61" s="17"/>
      <c r="G61" s="17"/>
      <c r="H61" s="17"/>
      <c r="I61" s="167"/>
      <c r="J61" s="167"/>
      <c r="K61" s="167"/>
      <c r="L61" s="167"/>
    </row>
    <row r="62" spans="1:12" s="8" customFormat="1" ht="15" customHeight="1" x14ac:dyDescent="0.25">
      <c r="B62" s="195">
        <v>4</v>
      </c>
      <c r="C62" s="198" t="s">
        <v>2</v>
      </c>
      <c r="D62" s="205" t="s">
        <v>163</v>
      </c>
      <c r="E62" s="205" t="s">
        <v>163</v>
      </c>
      <c r="F62" s="205" t="s">
        <v>163</v>
      </c>
      <c r="G62" s="205" t="s">
        <v>163</v>
      </c>
      <c r="H62" s="205" t="s">
        <v>163</v>
      </c>
      <c r="I62" s="44"/>
      <c r="J62" s="44"/>
      <c r="K62" s="44"/>
      <c r="L62" s="44"/>
    </row>
    <row r="63" spans="1:12" s="8" customFormat="1" ht="15" customHeight="1" x14ac:dyDescent="0.25">
      <c r="B63" s="195">
        <v>5</v>
      </c>
      <c r="C63" s="198" t="s">
        <v>3</v>
      </c>
      <c r="D63" s="205" t="s">
        <v>163</v>
      </c>
      <c r="E63" s="205" t="s">
        <v>163</v>
      </c>
      <c r="F63" s="205" t="s">
        <v>163</v>
      </c>
      <c r="G63" s="205" t="s">
        <v>163</v>
      </c>
      <c r="H63" s="205" t="s">
        <v>163</v>
      </c>
      <c r="I63" s="44"/>
      <c r="J63" s="44"/>
      <c r="K63" s="44"/>
      <c r="L63" s="44"/>
    </row>
    <row r="64" spans="1:12" s="8" customFormat="1" ht="27.95" customHeight="1" x14ac:dyDescent="0.25">
      <c r="B64" s="195">
        <v>6</v>
      </c>
      <c r="C64" s="198" t="s">
        <v>53</v>
      </c>
      <c r="D64" s="204" t="s">
        <v>28</v>
      </c>
      <c r="E64" s="204" t="s">
        <v>49</v>
      </c>
      <c r="F64" s="204" t="s">
        <v>371</v>
      </c>
      <c r="G64" s="204" t="s">
        <v>373</v>
      </c>
      <c r="H64" s="204" t="s">
        <v>371</v>
      </c>
      <c r="I64" s="44"/>
      <c r="J64" s="44"/>
      <c r="K64" s="44"/>
      <c r="L64" s="44"/>
    </row>
    <row r="65" spans="1:12" s="8" customFormat="1" ht="27.95" customHeight="1" x14ac:dyDescent="0.25">
      <c r="B65" s="195">
        <v>7</v>
      </c>
      <c r="C65" s="198" t="s">
        <v>54</v>
      </c>
      <c r="D65" s="204" t="s">
        <v>164</v>
      </c>
      <c r="E65" s="204" t="s">
        <v>164</v>
      </c>
      <c r="F65" s="204" t="s">
        <v>164</v>
      </c>
      <c r="G65" s="204" t="s">
        <v>164</v>
      </c>
      <c r="H65" s="204" t="s">
        <v>164</v>
      </c>
      <c r="I65" s="44"/>
      <c r="J65" s="44"/>
      <c r="K65" s="44"/>
      <c r="L65" s="44"/>
    </row>
    <row r="66" spans="1:12" s="8" customFormat="1" ht="15" customHeight="1" x14ac:dyDescent="0.25">
      <c r="B66" s="195">
        <v>8</v>
      </c>
      <c r="C66" s="198" t="s">
        <v>177</v>
      </c>
      <c r="D66" s="206">
        <v>7084.2419662242046</v>
      </c>
      <c r="E66" s="206">
        <v>1574</v>
      </c>
      <c r="F66" s="206">
        <v>120.05</v>
      </c>
      <c r="G66" s="206">
        <v>3763</v>
      </c>
      <c r="H66" s="206">
        <v>5847.0840548900005</v>
      </c>
      <c r="I66" s="44"/>
      <c r="J66" s="44"/>
      <c r="K66" s="44"/>
      <c r="L66" s="44"/>
    </row>
    <row r="67" spans="1:12" s="8" customFormat="1" ht="15" customHeight="1" x14ac:dyDescent="0.25">
      <c r="B67" s="172">
        <v>9</v>
      </c>
      <c r="C67" s="173" t="s">
        <v>178</v>
      </c>
      <c r="D67" s="97">
        <v>7084.2419662242046</v>
      </c>
      <c r="E67" s="97">
        <v>1574</v>
      </c>
      <c r="F67" s="97">
        <v>120.05</v>
      </c>
      <c r="G67" s="97">
        <v>3763</v>
      </c>
      <c r="H67" s="97">
        <v>5847.0840548900005</v>
      </c>
      <c r="I67" s="44"/>
      <c r="J67" s="44"/>
      <c r="K67" s="44"/>
      <c r="L67" s="44"/>
    </row>
    <row r="68" spans="1:12" s="8" customFormat="1" ht="15" customHeight="1" x14ac:dyDescent="0.25">
      <c r="B68" s="174"/>
      <c r="C68" s="175" t="s">
        <v>179</v>
      </c>
      <c r="D68" s="98">
        <v>7084.2419662242046</v>
      </c>
      <c r="E68" s="98">
        <v>1574</v>
      </c>
      <c r="F68" s="98">
        <v>120.05</v>
      </c>
      <c r="G68" s="98">
        <v>3763</v>
      </c>
      <c r="H68" s="98">
        <v>5847.0840548900005</v>
      </c>
      <c r="I68" s="44"/>
      <c r="J68" s="44"/>
      <c r="K68" s="44"/>
      <c r="L68" s="44"/>
    </row>
    <row r="69" spans="1:12" s="8" customFormat="1" ht="38.25" customHeight="1" x14ac:dyDescent="0.25">
      <c r="B69" s="195" t="s">
        <v>8</v>
      </c>
      <c r="C69" s="198" t="s">
        <v>4</v>
      </c>
      <c r="D69" s="45" t="s">
        <v>168</v>
      </c>
      <c r="E69" s="45" t="s">
        <v>168</v>
      </c>
      <c r="F69" s="45" t="s">
        <v>168</v>
      </c>
      <c r="G69" s="45" t="s">
        <v>168</v>
      </c>
      <c r="H69" s="45" t="s">
        <v>168</v>
      </c>
      <c r="I69" s="44"/>
      <c r="J69" s="44"/>
      <c r="K69" s="44"/>
      <c r="L69" s="44"/>
    </row>
    <row r="70" spans="1:12" s="8" customFormat="1" ht="25.5" customHeight="1" x14ac:dyDescent="0.25">
      <c r="B70" s="195" t="s">
        <v>9</v>
      </c>
      <c r="C70" s="198" t="s">
        <v>5</v>
      </c>
      <c r="D70" s="45" t="s">
        <v>168</v>
      </c>
      <c r="E70" s="45" t="s">
        <v>168</v>
      </c>
      <c r="F70" s="45" t="s">
        <v>168</v>
      </c>
      <c r="G70" s="45" t="s">
        <v>168</v>
      </c>
      <c r="H70" s="45" t="s">
        <v>168</v>
      </c>
      <c r="I70" s="44"/>
      <c r="J70" s="44"/>
      <c r="K70" s="44"/>
      <c r="L70" s="44"/>
    </row>
    <row r="71" spans="1:12" s="8" customFormat="1" ht="48" customHeight="1" x14ac:dyDescent="0.25">
      <c r="B71" s="195">
        <v>10</v>
      </c>
      <c r="C71" s="198" t="s">
        <v>6</v>
      </c>
      <c r="D71" s="204" t="s">
        <v>286</v>
      </c>
      <c r="E71" s="204" t="s">
        <v>286</v>
      </c>
      <c r="F71" s="204" t="s">
        <v>286</v>
      </c>
      <c r="G71" s="204" t="s">
        <v>286</v>
      </c>
      <c r="H71" s="204" t="s">
        <v>286</v>
      </c>
      <c r="I71" s="44"/>
      <c r="J71" s="44"/>
      <c r="K71" s="44"/>
      <c r="L71" s="44"/>
    </row>
    <row r="72" spans="1:12" s="8" customFormat="1" ht="15" customHeight="1" x14ac:dyDescent="0.25">
      <c r="B72" s="195">
        <v>11</v>
      </c>
      <c r="C72" s="198" t="s">
        <v>7</v>
      </c>
      <c r="D72" s="45" t="s">
        <v>168</v>
      </c>
      <c r="E72" s="45" t="s">
        <v>168</v>
      </c>
      <c r="F72" s="45" t="s">
        <v>168</v>
      </c>
      <c r="G72" s="45" t="s">
        <v>168</v>
      </c>
      <c r="H72" s="45" t="s">
        <v>168</v>
      </c>
      <c r="I72" s="44"/>
      <c r="J72" s="44"/>
      <c r="K72" s="44"/>
      <c r="L72" s="44"/>
    </row>
    <row r="73" spans="1:12" s="8" customFormat="1" ht="15" customHeight="1" x14ac:dyDescent="0.25">
      <c r="B73" s="195">
        <v>12</v>
      </c>
      <c r="C73" s="198" t="s">
        <v>44</v>
      </c>
      <c r="D73" s="205" t="s">
        <v>30</v>
      </c>
      <c r="E73" s="205" t="s">
        <v>30</v>
      </c>
      <c r="F73" s="205" t="s">
        <v>30</v>
      </c>
      <c r="G73" s="205" t="s">
        <v>30</v>
      </c>
      <c r="H73" s="205" t="s">
        <v>30</v>
      </c>
      <c r="I73" s="44"/>
      <c r="J73" s="44"/>
      <c r="K73" s="44"/>
      <c r="L73" s="44"/>
    </row>
    <row r="74" spans="1:12" s="8" customFormat="1" ht="15" customHeight="1" x14ac:dyDescent="0.25">
      <c r="B74" s="195">
        <v>13</v>
      </c>
      <c r="C74" s="198" t="s">
        <v>55</v>
      </c>
      <c r="D74" s="45" t="s">
        <v>168</v>
      </c>
      <c r="E74" s="45" t="s">
        <v>168</v>
      </c>
      <c r="F74" s="45" t="s">
        <v>168</v>
      </c>
      <c r="G74" s="45" t="s">
        <v>168</v>
      </c>
      <c r="H74" s="45" t="s">
        <v>168</v>
      </c>
      <c r="I74" s="44"/>
      <c r="J74" s="44"/>
      <c r="K74" s="44"/>
      <c r="L74" s="44"/>
    </row>
    <row r="75" spans="1:12" s="8" customFormat="1" ht="15" customHeight="1" x14ac:dyDescent="0.25">
      <c r="B75" s="195">
        <v>14</v>
      </c>
      <c r="C75" s="198" t="s">
        <v>506</v>
      </c>
      <c r="D75" s="205" t="s">
        <v>33</v>
      </c>
      <c r="E75" s="205" t="s">
        <v>33</v>
      </c>
      <c r="F75" s="205" t="s">
        <v>33</v>
      </c>
      <c r="G75" s="205" t="s">
        <v>33</v>
      </c>
      <c r="H75" s="205" t="s">
        <v>33</v>
      </c>
      <c r="I75" s="44"/>
      <c r="J75" s="44"/>
      <c r="K75" s="44"/>
      <c r="L75" s="44"/>
    </row>
    <row r="76" spans="1:12" s="8" customFormat="1" ht="83.1" customHeight="1" x14ac:dyDescent="0.25">
      <c r="B76" s="195">
        <v>15</v>
      </c>
      <c r="C76" s="196" t="s">
        <v>56</v>
      </c>
      <c r="D76" s="45" t="s">
        <v>168</v>
      </c>
      <c r="E76" s="45" t="s">
        <v>168</v>
      </c>
      <c r="F76" s="45" t="s">
        <v>168</v>
      </c>
      <c r="G76" s="45" t="s">
        <v>168</v>
      </c>
      <c r="H76" s="45" t="s">
        <v>168</v>
      </c>
      <c r="I76" s="44"/>
      <c r="J76" s="44"/>
      <c r="K76" s="44"/>
      <c r="L76" s="44"/>
    </row>
    <row r="77" spans="1:12" s="8" customFormat="1" ht="51.95" customHeight="1" x14ac:dyDescent="0.25">
      <c r="B77" s="195">
        <v>16</v>
      </c>
      <c r="C77" s="198" t="s">
        <v>57</v>
      </c>
      <c r="D77" s="45" t="s">
        <v>168</v>
      </c>
      <c r="E77" s="45" t="s">
        <v>168</v>
      </c>
      <c r="F77" s="45" t="s">
        <v>168</v>
      </c>
      <c r="G77" s="45" t="s">
        <v>168</v>
      </c>
      <c r="H77" s="45" t="s">
        <v>168</v>
      </c>
      <c r="I77" s="44"/>
      <c r="J77" s="44"/>
      <c r="K77" s="44"/>
      <c r="L77" s="44"/>
    </row>
    <row r="78" spans="1:12" s="5" customFormat="1" ht="24.95" customHeight="1" x14ac:dyDescent="0.2">
      <c r="A78" s="16"/>
      <c r="B78" s="171" t="s">
        <v>58</v>
      </c>
      <c r="C78" s="167"/>
      <c r="D78" s="17"/>
      <c r="E78" s="17"/>
      <c r="F78" s="17"/>
      <c r="G78" s="17"/>
      <c r="H78" s="17"/>
      <c r="I78" s="167"/>
      <c r="J78" s="167"/>
      <c r="K78" s="167"/>
      <c r="L78" s="167"/>
    </row>
    <row r="79" spans="1:12" s="8" customFormat="1" ht="15.95" customHeight="1" x14ac:dyDescent="0.25">
      <c r="B79" s="195">
        <v>17</v>
      </c>
      <c r="C79" s="198" t="s">
        <v>59</v>
      </c>
      <c r="D79" s="45" t="s">
        <v>168</v>
      </c>
      <c r="E79" s="45" t="s">
        <v>168</v>
      </c>
      <c r="F79" s="45" t="s">
        <v>168</v>
      </c>
      <c r="G79" s="45" t="s">
        <v>168</v>
      </c>
      <c r="H79" s="45" t="s">
        <v>168</v>
      </c>
      <c r="I79" s="44"/>
      <c r="J79" s="44"/>
      <c r="K79" s="44"/>
      <c r="L79" s="44"/>
    </row>
    <row r="80" spans="1:12" s="11" customFormat="1" ht="25.5" customHeight="1" x14ac:dyDescent="0.25">
      <c r="B80" s="195">
        <v>18</v>
      </c>
      <c r="C80" s="212" t="s">
        <v>12</v>
      </c>
      <c r="D80" s="45" t="s">
        <v>168</v>
      </c>
      <c r="E80" s="45" t="s">
        <v>168</v>
      </c>
      <c r="F80" s="45" t="s">
        <v>168</v>
      </c>
      <c r="G80" s="45" t="s">
        <v>168</v>
      </c>
      <c r="H80" s="45" t="s">
        <v>168</v>
      </c>
      <c r="I80" s="84"/>
      <c r="J80" s="84"/>
      <c r="K80" s="84"/>
      <c r="L80" s="84"/>
    </row>
    <row r="81" spans="2:12" s="8" customFormat="1" ht="15.95" customHeight="1" x14ac:dyDescent="0.25">
      <c r="B81" s="195">
        <v>19</v>
      </c>
      <c r="C81" s="198" t="s">
        <v>43</v>
      </c>
      <c r="D81" s="45" t="s">
        <v>168</v>
      </c>
      <c r="E81" s="45" t="s">
        <v>168</v>
      </c>
      <c r="F81" s="45" t="s">
        <v>168</v>
      </c>
      <c r="G81" s="45" t="s">
        <v>168</v>
      </c>
      <c r="H81" s="45" t="s">
        <v>168</v>
      </c>
      <c r="I81" s="44"/>
      <c r="J81" s="44"/>
      <c r="K81" s="44"/>
      <c r="L81" s="44"/>
    </row>
    <row r="82" spans="2:12" s="8" customFormat="1" ht="40.5" customHeight="1" x14ac:dyDescent="0.25">
      <c r="B82" s="195" t="s">
        <v>10</v>
      </c>
      <c r="C82" s="196" t="s">
        <v>13</v>
      </c>
      <c r="D82" s="204" t="s">
        <v>168</v>
      </c>
      <c r="E82" s="204" t="s">
        <v>168</v>
      </c>
      <c r="F82" s="204" t="s">
        <v>168</v>
      </c>
      <c r="G82" s="204" t="s">
        <v>168</v>
      </c>
      <c r="H82" s="204" t="s">
        <v>168</v>
      </c>
      <c r="I82" s="106"/>
      <c r="J82" s="106"/>
      <c r="K82" s="106"/>
      <c r="L82" s="100"/>
    </row>
    <row r="83" spans="2:12" s="8" customFormat="1" ht="32.1" customHeight="1" x14ac:dyDescent="0.25">
      <c r="B83" s="195" t="s">
        <v>11</v>
      </c>
      <c r="C83" s="196" t="s">
        <v>14</v>
      </c>
      <c r="D83" s="204" t="s">
        <v>168</v>
      </c>
      <c r="E83" s="204" t="s">
        <v>168</v>
      </c>
      <c r="F83" s="204" t="s">
        <v>168</v>
      </c>
      <c r="G83" s="204" t="s">
        <v>168</v>
      </c>
      <c r="H83" s="204" t="s">
        <v>168</v>
      </c>
      <c r="I83" s="106"/>
      <c r="J83" s="106"/>
      <c r="K83" s="106"/>
      <c r="L83" s="100"/>
    </row>
    <row r="84" spans="2:12" s="8" customFormat="1" ht="15.75" customHeight="1" x14ac:dyDescent="0.25">
      <c r="B84" s="195">
        <v>21</v>
      </c>
      <c r="C84" s="196" t="s">
        <v>15</v>
      </c>
      <c r="D84" s="205" t="s">
        <v>33</v>
      </c>
      <c r="E84" s="205" t="s">
        <v>33</v>
      </c>
      <c r="F84" s="205" t="s">
        <v>33</v>
      </c>
      <c r="G84" s="205" t="s">
        <v>33</v>
      </c>
      <c r="H84" s="205" t="s">
        <v>33</v>
      </c>
      <c r="I84" s="44"/>
      <c r="J84" s="44"/>
      <c r="K84" s="44"/>
      <c r="L84" s="44"/>
    </row>
    <row r="85" spans="2:12" s="8" customFormat="1" ht="15" customHeight="1" x14ac:dyDescent="0.25">
      <c r="B85" s="195">
        <v>22</v>
      </c>
      <c r="C85" s="198" t="s">
        <v>60</v>
      </c>
      <c r="D85" s="205" t="s">
        <v>67</v>
      </c>
      <c r="E85" s="205" t="s">
        <v>67</v>
      </c>
      <c r="F85" s="205" t="s">
        <v>67</v>
      </c>
      <c r="G85" s="205" t="s">
        <v>67</v>
      </c>
      <c r="H85" s="205" t="s">
        <v>67</v>
      </c>
      <c r="I85" s="44"/>
      <c r="J85" s="44"/>
      <c r="K85" s="44"/>
      <c r="L85" s="44"/>
    </row>
    <row r="86" spans="2:12" s="8" customFormat="1" ht="15" customHeight="1" x14ac:dyDescent="0.25">
      <c r="B86" s="195">
        <v>23</v>
      </c>
      <c r="C86" s="198" t="s">
        <v>16</v>
      </c>
      <c r="D86" s="205" t="s">
        <v>50</v>
      </c>
      <c r="E86" s="205" t="s">
        <v>50</v>
      </c>
      <c r="F86" s="205" t="s">
        <v>50</v>
      </c>
      <c r="G86" s="205" t="s">
        <v>50</v>
      </c>
      <c r="H86" s="205" t="s">
        <v>50</v>
      </c>
      <c r="I86" s="44"/>
      <c r="J86" s="44"/>
      <c r="K86" s="44"/>
      <c r="L86" s="44"/>
    </row>
    <row r="87" spans="2:12" s="8" customFormat="1" ht="25.5" customHeight="1" x14ac:dyDescent="0.25">
      <c r="B87" s="195">
        <v>24</v>
      </c>
      <c r="C87" s="198" t="s">
        <v>17</v>
      </c>
      <c r="D87" s="45" t="s">
        <v>168</v>
      </c>
      <c r="E87" s="45" t="s">
        <v>168</v>
      </c>
      <c r="F87" s="45" t="s">
        <v>168</v>
      </c>
      <c r="G87" s="45" t="s">
        <v>168</v>
      </c>
      <c r="H87" s="45" t="s">
        <v>168</v>
      </c>
      <c r="I87" s="44"/>
      <c r="J87" s="44"/>
      <c r="K87" s="44"/>
      <c r="L87" s="44"/>
    </row>
    <row r="88" spans="2:12" s="8" customFormat="1" ht="15" customHeight="1" x14ac:dyDescent="0.25">
      <c r="B88" s="195">
        <v>25</v>
      </c>
      <c r="C88" s="198" t="s">
        <v>45</v>
      </c>
      <c r="D88" s="45" t="s">
        <v>168</v>
      </c>
      <c r="E88" s="45" t="s">
        <v>168</v>
      </c>
      <c r="F88" s="45" t="s">
        <v>168</v>
      </c>
      <c r="G88" s="45" t="s">
        <v>168</v>
      </c>
      <c r="H88" s="45" t="s">
        <v>168</v>
      </c>
      <c r="I88" s="44"/>
      <c r="J88" s="44"/>
      <c r="K88" s="44"/>
      <c r="L88" s="44"/>
    </row>
    <row r="89" spans="2:12" s="8" customFormat="1" ht="45" customHeight="1" x14ac:dyDescent="0.25">
      <c r="B89" s="195">
        <v>26</v>
      </c>
      <c r="C89" s="198" t="s">
        <v>46</v>
      </c>
      <c r="D89" s="45" t="s">
        <v>168</v>
      </c>
      <c r="E89" s="45" t="s">
        <v>168</v>
      </c>
      <c r="F89" s="45" t="s">
        <v>168</v>
      </c>
      <c r="G89" s="45" t="s">
        <v>168</v>
      </c>
      <c r="H89" s="45" t="s">
        <v>168</v>
      </c>
      <c r="I89" s="44"/>
      <c r="J89" s="44"/>
      <c r="K89" s="44"/>
      <c r="L89" s="44"/>
    </row>
    <row r="90" spans="2:12" s="8" customFormat="1" ht="15" customHeight="1" x14ac:dyDescent="0.25">
      <c r="B90" s="195">
        <v>27</v>
      </c>
      <c r="C90" s="196" t="s">
        <v>18</v>
      </c>
      <c r="D90" s="45" t="s">
        <v>168</v>
      </c>
      <c r="E90" s="45" t="s">
        <v>168</v>
      </c>
      <c r="F90" s="45" t="s">
        <v>168</v>
      </c>
      <c r="G90" s="45" t="s">
        <v>168</v>
      </c>
      <c r="H90" s="45" t="s">
        <v>168</v>
      </c>
      <c r="I90" s="44"/>
      <c r="J90" s="44"/>
      <c r="K90" s="44"/>
      <c r="L90" s="44"/>
    </row>
    <row r="91" spans="2:12" s="8" customFormat="1" ht="15" customHeight="1" x14ac:dyDescent="0.25">
      <c r="B91" s="195">
        <v>28</v>
      </c>
      <c r="C91" s="196" t="s">
        <v>61</v>
      </c>
      <c r="D91" s="45" t="s">
        <v>168</v>
      </c>
      <c r="E91" s="45" t="s">
        <v>168</v>
      </c>
      <c r="F91" s="45" t="s">
        <v>168</v>
      </c>
      <c r="G91" s="45" t="s">
        <v>168</v>
      </c>
      <c r="H91" s="45" t="s">
        <v>168</v>
      </c>
      <c r="I91" s="44"/>
      <c r="J91" s="44"/>
      <c r="K91" s="44"/>
      <c r="L91" s="44"/>
    </row>
    <row r="92" spans="2:12" s="8" customFormat="1" ht="25.5" customHeight="1" x14ac:dyDescent="0.25">
      <c r="B92" s="195">
        <v>29</v>
      </c>
      <c r="C92" s="196" t="s">
        <v>62</v>
      </c>
      <c r="D92" s="45" t="s">
        <v>168</v>
      </c>
      <c r="E92" s="45" t="s">
        <v>168</v>
      </c>
      <c r="F92" s="45" t="s">
        <v>168</v>
      </c>
      <c r="G92" s="45" t="s">
        <v>168</v>
      </c>
      <c r="H92" s="45" t="s">
        <v>168</v>
      </c>
      <c r="I92" s="44"/>
      <c r="J92" s="44"/>
      <c r="K92" s="44"/>
      <c r="L92" s="44"/>
    </row>
    <row r="93" spans="2:12" s="8" customFormat="1" ht="15" customHeight="1" x14ac:dyDescent="0.25">
      <c r="B93" s="195">
        <v>30</v>
      </c>
      <c r="C93" s="198" t="s">
        <v>19</v>
      </c>
      <c r="D93" s="205" t="s">
        <v>33</v>
      </c>
      <c r="E93" s="205" t="s">
        <v>33</v>
      </c>
      <c r="F93" s="205" t="s">
        <v>33</v>
      </c>
      <c r="G93" s="205" t="s">
        <v>33</v>
      </c>
      <c r="H93" s="205" t="s">
        <v>33</v>
      </c>
      <c r="I93" s="44"/>
      <c r="J93" s="44"/>
      <c r="K93" s="44"/>
      <c r="L93" s="44"/>
    </row>
    <row r="94" spans="2:12" s="8" customFormat="1" ht="38.25" customHeight="1" x14ac:dyDescent="0.25">
      <c r="B94" s="195">
        <v>31</v>
      </c>
      <c r="C94" s="198" t="s">
        <v>63</v>
      </c>
      <c r="D94" s="45" t="s">
        <v>168</v>
      </c>
      <c r="E94" s="45" t="s">
        <v>168</v>
      </c>
      <c r="F94" s="45" t="s">
        <v>168</v>
      </c>
      <c r="G94" s="45" t="s">
        <v>168</v>
      </c>
      <c r="H94" s="45" t="s">
        <v>168</v>
      </c>
      <c r="I94" s="44"/>
      <c r="J94" s="44"/>
      <c r="K94" s="44"/>
      <c r="L94" s="44"/>
    </row>
    <row r="95" spans="2:12" s="8" customFormat="1" ht="15" customHeight="1" x14ac:dyDescent="0.25">
      <c r="B95" s="195">
        <v>32</v>
      </c>
      <c r="C95" s="198" t="s">
        <v>20</v>
      </c>
      <c r="D95" s="45" t="s">
        <v>168</v>
      </c>
      <c r="E95" s="45" t="s">
        <v>168</v>
      </c>
      <c r="F95" s="45" t="s">
        <v>168</v>
      </c>
      <c r="G95" s="45" t="s">
        <v>168</v>
      </c>
      <c r="H95" s="45" t="s">
        <v>168</v>
      </c>
      <c r="I95" s="44"/>
      <c r="J95" s="44"/>
      <c r="K95" s="44"/>
      <c r="L95" s="44"/>
    </row>
    <row r="96" spans="2:12" s="8" customFormat="1" ht="15" customHeight="1" x14ac:dyDescent="0.25">
      <c r="B96" s="195">
        <v>33</v>
      </c>
      <c r="C96" s="198" t="s">
        <v>21</v>
      </c>
      <c r="D96" s="45" t="s">
        <v>168</v>
      </c>
      <c r="E96" s="45" t="s">
        <v>168</v>
      </c>
      <c r="F96" s="45" t="s">
        <v>168</v>
      </c>
      <c r="G96" s="45" t="s">
        <v>168</v>
      </c>
      <c r="H96" s="45" t="s">
        <v>168</v>
      </c>
      <c r="I96" s="44"/>
      <c r="J96" s="44"/>
      <c r="K96" s="44"/>
      <c r="L96" s="44"/>
    </row>
    <row r="97" spans="1:12" s="8" customFormat="1" ht="30.95" customHeight="1" x14ac:dyDescent="0.25">
      <c r="B97" s="195">
        <v>34</v>
      </c>
      <c r="C97" s="196" t="s">
        <v>22</v>
      </c>
      <c r="D97" s="45" t="s">
        <v>168</v>
      </c>
      <c r="E97" s="45" t="s">
        <v>168</v>
      </c>
      <c r="F97" s="45" t="s">
        <v>168</v>
      </c>
      <c r="G97" s="45" t="s">
        <v>168</v>
      </c>
      <c r="H97" s="45" t="s">
        <v>168</v>
      </c>
      <c r="I97" s="44"/>
      <c r="J97" s="44"/>
      <c r="K97" s="44"/>
      <c r="L97" s="44"/>
    </row>
    <row r="98" spans="1:12" s="8" customFormat="1" ht="30.95" customHeight="1" x14ac:dyDescent="0.25">
      <c r="B98" s="195" t="s">
        <v>389</v>
      </c>
      <c r="C98" s="196" t="s">
        <v>390</v>
      </c>
      <c r="D98" s="45" t="s">
        <v>454</v>
      </c>
      <c r="E98" s="45" t="s">
        <v>454</v>
      </c>
      <c r="F98" s="45" t="s">
        <v>454</v>
      </c>
      <c r="G98" s="45" t="s">
        <v>454</v>
      </c>
      <c r="H98" s="45" t="s">
        <v>454</v>
      </c>
      <c r="I98" s="44"/>
      <c r="J98" s="44"/>
      <c r="K98" s="44"/>
      <c r="L98" s="44"/>
    </row>
    <row r="99" spans="1:12" s="8" customFormat="1" ht="30" customHeight="1" x14ac:dyDescent="0.25">
      <c r="B99" s="195">
        <v>35</v>
      </c>
      <c r="C99" s="198" t="s">
        <v>23</v>
      </c>
      <c r="D99" s="204" t="s">
        <v>27</v>
      </c>
      <c r="E99" s="204" t="s">
        <v>27</v>
      </c>
      <c r="F99" s="204" t="s">
        <v>27</v>
      </c>
      <c r="G99" s="204" t="s">
        <v>27</v>
      </c>
      <c r="H99" s="204" t="s">
        <v>27</v>
      </c>
      <c r="I99" s="44"/>
      <c r="J99" s="44"/>
      <c r="K99" s="44"/>
      <c r="L99" s="44"/>
    </row>
    <row r="100" spans="1:12" s="8" customFormat="1" ht="15" customHeight="1" x14ac:dyDescent="0.25">
      <c r="B100" s="195">
        <v>36</v>
      </c>
      <c r="C100" s="198" t="s">
        <v>64</v>
      </c>
      <c r="D100" s="205" t="s">
        <v>33</v>
      </c>
      <c r="E100" s="205" t="s">
        <v>33</v>
      </c>
      <c r="F100" s="205" t="s">
        <v>33</v>
      </c>
      <c r="G100" s="205" t="s">
        <v>33</v>
      </c>
      <c r="H100" s="205" t="s">
        <v>33</v>
      </c>
      <c r="I100" s="44"/>
      <c r="J100" s="44"/>
      <c r="K100" s="44"/>
      <c r="L100" s="44"/>
    </row>
    <row r="101" spans="1:12" s="8" customFormat="1" ht="42" customHeight="1" x14ac:dyDescent="0.25">
      <c r="B101" s="195">
        <v>37</v>
      </c>
      <c r="C101" s="198" t="s">
        <v>65</v>
      </c>
      <c r="D101" s="213" t="s">
        <v>168</v>
      </c>
      <c r="E101" s="213" t="s">
        <v>168</v>
      </c>
      <c r="F101" s="213" t="s">
        <v>168</v>
      </c>
      <c r="G101" s="213" t="s">
        <v>168</v>
      </c>
      <c r="H101" s="213" t="s">
        <v>168</v>
      </c>
      <c r="I101" s="44"/>
      <c r="J101" s="44"/>
      <c r="K101" s="44"/>
      <c r="L101" s="44"/>
    </row>
    <row r="102" spans="1:12" s="5" customFormat="1" ht="19.5" customHeight="1" x14ac:dyDescent="0.2">
      <c r="C102" s="12"/>
      <c r="D102" s="22"/>
      <c r="E102" s="22"/>
      <c r="F102" s="22"/>
      <c r="G102" s="22"/>
      <c r="H102" s="22"/>
      <c r="I102" s="22"/>
      <c r="J102" s="22"/>
      <c r="K102" s="22"/>
      <c r="L102" s="22"/>
    </row>
    <row r="103" spans="1:12" s="5" customFormat="1" ht="20.100000000000001" customHeight="1" x14ac:dyDescent="0.25">
      <c r="B103" s="150" t="s">
        <v>27</v>
      </c>
      <c r="C103" s="12"/>
      <c r="D103" s="36"/>
      <c r="E103" s="36"/>
      <c r="F103" s="36"/>
      <c r="G103" s="36"/>
      <c r="H103" s="36"/>
      <c r="I103" s="36"/>
      <c r="J103" s="36"/>
      <c r="K103" s="36"/>
      <c r="L103" s="36"/>
    </row>
    <row r="104" spans="1:12" s="9" customFormat="1" ht="20.100000000000001" customHeight="1" x14ac:dyDescent="0.2">
      <c r="B104" s="39" t="s">
        <v>51</v>
      </c>
      <c r="C104" s="40"/>
      <c r="D104" s="244" t="s">
        <v>136</v>
      </c>
      <c r="E104" s="244" t="s">
        <v>129</v>
      </c>
      <c r="F104" s="244" t="s">
        <v>153</v>
      </c>
      <c r="G104" s="244" t="s">
        <v>152</v>
      </c>
      <c r="H104" s="244" t="s">
        <v>141</v>
      </c>
      <c r="I104" s="244" t="s">
        <v>244</v>
      </c>
      <c r="J104" s="22"/>
    </row>
    <row r="105" spans="1:12" s="5" customFormat="1" ht="27.95" customHeight="1" x14ac:dyDescent="0.2">
      <c r="B105" s="195">
        <v>1</v>
      </c>
      <c r="C105" s="198" t="s">
        <v>0</v>
      </c>
      <c r="D105" s="204" t="s">
        <v>137</v>
      </c>
      <c r="E105" s="204" t="s">
        <v>68</v>
      </c>
      <c r="F105" s="204" t="s">
        <v>78</v>
      </c>
      <c r="G105" s="204" t="s">
        <v>78</v>
      </c>
      <c r="H105" s="204" t="s">
        <v>78</v>
      </c>
      <c r="I105" s="204" t="s">
        <v>78</v>
      </c>
      <c r="J105" s="100"/>
    </row>
    <row r="106" spans="1:12" s="5" customFormat="1" ht="27.95" customHeight="1" x14ac:dyDescent="0.2">
      <c r="B106" s="195">
        <v>2</v>
      </c>
      <c r="C106" s="198" t="s">
        <v>1</v>
      </c>
      <c r="D106" s="204" t="s">
        <v>136</v>
      </c>
      <c r="E106" s="204" t="s">
        <v>129</v>
      </c>
      <c r="F106" s="204" t="s">
        <v>153</v>
      </c>
      <c r="G106" s="204" t="s">
        <v>152</v>
      </c>
      <c r="H106" s="204" t="s">
        <v>141</v>
      </c>
      <c r="I106" s="204" t="s">
        <v>115</v>
      </c>
      <c r="J106" s="100"/>
    </row>
    <row r="107" spans="1:12" s="8" customFormat="1" ht="57.75" customHeight="1" x14ac:dyDescent="0.25">
      <c r="B107" s="195">
        <v>3</v>
      </c>
      <c r="C107" s="198" t="s">
        <v>52</v>
      </c>
      <c r="D107" s="204" t="s">
        <v>455</v>
      </c>
      <c r="E107" s="205" t="s">
        <v>24</v>
      </c>
      <c r="F107" s="205" t="s">
        <v>69</v>
      </c>
      <c r="G107" s="205" t="s">
        <v>69</v>
      </c>
      <c r="H107" s="205" t="s">
        <v>69</v>
      </c>
      <c r="I107" s="205" t="s">
        <v>69</v>
      </c>
      <c r="J107" s="101"/>
    </row>
    <row r="108" spans="1:12" s="8" customFormat="1" ht="15" customHeight="1" x14ac:dyDescent="0.25">
      <c r="B108" s="195" t="s">
        <v>384</v>
      </c>
      <c r="C108" s="198" t="s">
        <v>385</v>
      </c>
      <c r="D108" s="205" t="s">
        <v>388</v>
      </c>
      <c r="E108" s="205" t="s">
        <v>388</v>
      </c>
      <c r="F108" s="205" t="s">
        <v>388</v>
      </c>
      <c r="G108" s="205" t="s">
        <v>388</v>
      </c>
      <c r="H108" s="205" t="s">
        <v>388</v>
      </c>
      <c r="I108" s="205" t="s">
        <v>388</v>
      </c>
      <c r="J108" s="101"/>
    </row>
    <row r="109" spans="1:12" s="5" customFormat="1" ht="24.95" customHeight="1" x14ac:dyDescent="0.2">
      <c r="A109" s="16"/>
      <c r="B109" s="171" t="s">
        <v>166</v>
      </c>
      <c r="C109" s="37"/>
      <c r="D109" s="17"/>
      <c r="E109" s="17"/>
      <c r="F109" s="17"/>
      <c r="G109" s="17"/>
      <c r="H109" s="17"/>
      <c r="I109" s="202"/>
      <c r="J109" s="22"/>
    </row>
    <row r="110" spans="1:12" s="8" customFormat="1" ht="15" customHeight="1" x14ac:dyDescent="0.25">
      <c r="B110" s="195">
        <v>4</v>
      </c>
      <c r="C110" s="198" t="s">
        <v>2</v>
      </c>
      <c r="D110" s="205" t="s">
        <v>27</v>
      </c>
      <c r="E110" s="205" t="s">
        <v>27</v>
      </c>
      <c r="F110" s="205" t="s">
        <v>27</v>
      </c>
      <c r="G110" s="205" t="s">
        <v>27</v>
      </c>
      <c r="H110" s="205" t="s">
        <v>27</v>
      </c>
      <c r="I110" s="205" t="s">
        <v>27</v>
      </c>
      <c r="J110" s="101"/>
    </row>
    <row r="111" spans="1:12" s="8" customFormat="1" ht="46.5" customHeight="1" x14ac:dyDescent="0.25">
      <c r="B111" s="195">
        <v>5</v>
      </c>
      <c r="C111" s="198" t="s">
        <v>3</v>
      </c>
      <c r="D111" s="204" t="s">
        <v>509</v>
      </c>
      <c r="E111" s="204" t="s">
        <v>509</v>
      </c>
      <c r="F111" s="204" t="s">
        <v>510</v>
      </c>
      <c r="G111" s="204" t="s">
        <v>510</v>
      </c>
      <c r="H111" s="204" t="s">
        <v>510</v>
      </c>
      <c r="I111" s="204" t="s">
        <v>510</v>
      </c>
      <c r="J111" s="101"/>
    </row>
    <row r="112" spans="1:12" s="8" customFormat="1" ht="27.95" customHeight="1" x14ac:dyDescent="0.25">
      <c r="B112" s="195">
        <v>6</v>
      </c>
      <c r="C112" s="198" t="s">
        <v>53</v>
      </c>
      <c r="D112" s="204" t="s">
        <v>72</v>
      </c>
      <c r="E112" s="204" t="s">
        <v>72</v>
      </c>
      <c r="F112" s="204" t="s">
        <v>76</v>
      </c>
      <c r="G112" s="204" t="s">
        <v>76</v>
      </c>
      <c r="H112" s="204" t="s">
        <v>76</v>
      </c>
      <c r="I112" s="204" t="s">
        <v>76</v>
      </c>
      <c r="J112" s="100"/>
    </row>
    <row r="113" spans="1:10" s="8" customFormat="1" ht="27.95" customHeight="1" x14ac:dyDescent="0.25">
      <c r="B113" s="195">
        <v>7</v>
      </c>
      <c r="C113" s="198" t="s">
        <v>54</v>
      </c>
      <c r="D113" s="204" t="s">
        <v>183</v>
      </c>
      <c r="E113" s="204" t="s">
        <v>183</v>
      </c>
      <c r="F113" s="204" t="s">
        <v>182</v>
      </c>
      <c r="G113" s="204" t="s">
        <v>182</v>
      </c>
      <c r="H113" s="204" t="s">
        <v>182</v>
      </c>
      <c r="I113" s="204" t="s">
        <v>182</v>
      </c>
      <c r="J113" s="100"/>
    </row>
    <row r="114" spans="1:10" s="8" customFormat="1" ht="15" customHeight="1" x14ac:dyDescent="0.25">
      <c r="B114" s="195">
        <v>8</v>
      </c>
      <c r="C114" s="198" t="s">
        <v>177</v>
      </c>
      <c r="D114" s="206">
        <v>4.9392588766290659</v>
      </c>
      <c r="E114" s="206">
        <v>20.46608663</v>
      </c>
      <c r="F114" s="206">
        <v>407.42835124999999</v>
      </c>
      <c r="G114" s="206">
        <v>75.175482860000002</v>
      </c>
      <c r="H114" s="206">
        <v>52.298620239999991</v>
      </c>
      <c r="I114" s="206">
        <v>183.40531516999997</v>
      </c>
      <c r="J114" s="102"/>
    </row>
    <row r="115" spans="1:10" s="8" customFormat="1" ht="15" customHeight="1" x14ac:dyDescent="0.25">
      <c r="B115" s="172">
        <v>9</v>
      </c>
      <c r="C115" s="173" t="s">
        <v>178</v>
      </c>
      <c r="D115" s="19" t="s">
        <v>627</v>
      </c>
      <c r="E115" s="19" t="s">
        <v>628</v>
      </c>
      <c r="F115" s="19" t="s">
        <v>648</v>
      </c>
      <c r="G115" s="19" t="s">
        <v>649</v>
      </c>
      <c r="H115" s="19" t="s">
        <v>649</v>
      </c>
      <c r="I115" s="19" t="s">
        <v>650</v>
      </c>
      <c r="J115" s="103"/>
    </row>
    <row r="116" spans="1:10" s="8" customFormat="1" ht="15" customHeight="1" x14ac:dyDescent="0.25">
      <c r="B116" s="174"/>
      <c r="C116" s="175" t="s">
        <v>179</v>
      </c>
      <c r="D116" s="59" t="s">
        <v>627</v>
      </c>
      <c r="E116" s="59" t="s">
        <v>628</v>
      </c>
      <c r="F116" s="59" t="s">
        <v>648</v>
      </c>
      <c r="G116" s="59" t="s">
        <v>649</v>
      </c>
      <c r="H116" s="59" t="s">
        <v>649</v>
      </c>
      <c r="I116" s="59" t="s">
        <v>651</v>
      </c>
      <c r="J116" s="103"/>
    </row>
    <row r="117" spans="1:10" s="8" customFormat="1" ht="38.25" customHeight="1" x14ac:dyDescent="0.25">
      <c r="B117" s="195" t="s">
        <v>8</v>
      </c>
      <c r="C117" s="198" t="s">
        <v>4</v>
      </c>
      <c r="D117" s="205">
        <v>100</v>
      </c>
      <c r="E117" s="205">
        <v>100</v>
      </c>
      <c r="F117" s="204" t="s">
        <v>292</v>
      </c>
      <c r="G117" s="204" t="s">
        <v>292</v>
      </c>
      <c r="H117" s="204" t="s">
        <v>292</v>
      </c>
      <c r="I117" s="204" t="s">
        <v>293</v>
      </c>
      <c r="J117" s="100"/>
    </row>
    <row r="118" spans="1:10" s="8" customFormat="1" ht="25.5" customHeight="1" x14ac:dyDescent="0.25">
      <c r="B118" s="195" t="s">
        <v>9</v>
      </c>
      <c r="C118" s="198" t="s">
        <v>5</v>
      </c>
      <c r="D118" s="205">
        <v>100</v>
      </c>
      <c r="E118" s="205">
        <v>100</v>
      </c>
      <c r="F118" s="205" t="s">
        <v>41</v>
      </c>
      <c r="G118" s="205" t="s">
        <v>41</v>
      </c>
      <c r="H118" s="205" t="s">
        <v>294</v>
      </c>
      <c r="I118" s="204" t="s">
        <v>295</v>
      </c>
      <c r="J118" s="100"/>
    </row>
    <row r="119" spans="1:10" s="8" customFormat="1" ht="48" customHeight="1" x14ac:dyDescent="0.25">
      <c r="B119" s="195">
        <v>10</v>
      </c>
      <c r="C119" s="198" t="s">
        <v>6</v>
      </c>
      <c r="D119" s="204" t="s">
        <v>29</v>
      </c>
      <c r="E119" s="204" t="s">
        <v>29</v>
      </c>
      <c r="F119" s="204" t="s">
        <v>29</v>
      </c>
      <c r="G119" s="204" t="s">
        <v>29</v>
      </c>
      <c r="H119" s="204" t="s">
        <v>29</v>
      </c>
      <c r="I119" s="204" t="s">
        <v>29</v>
      </c>
      <c r="J119" s="100"/>
    </row>
    <row r="120" spans="1:10" s="8" customFormat="1" ht="15" customHeight="1" x14ac:dyDescent="0.25">
      <c r="B120" s="195">
        <v>11</v>
      </c>
      <c r="C120" s="198" t="s">
        <v>7</v>
      </c>
      <c r="D120" s="197">
        <v>36503</v>
      </c>
      <c r="E120" s="197">
        <v>36950</v>
      </c>
      <c r="F120" s="197">
        <v>39829</v>
      </c>
      <c r="G120" s="197">
        <v>39829</v>
      </c>
      <c r="H120" s="197">
        <v>39829</v>
      </c>
      <c r="I120" s="197">
        <v>39829</v>
      </c>
      <c r="J120" s="104"/>
    </row>
    <row r="121" spans="1:10" s="8" customFormat="1" ht="15" customHeight="1" x14ac:dyDescent="0.25">
      <c r="B121" s="195">
        <v>12</v>
      </c>
      <c r="C121" s="198" t="s">
        <v>44</v>
      </c>
      <c r="D121" s="205" t="s">
        <v>30</v>
      </c>
      <c r="E121" s="205" t="s">
        <v>30</v>
      </c>
      <c r="F121" s="205" t="s">
        <v>30</v>
      </c>
      <c r="G121" s="205" t="s">
        <v>30</v>
      </c>
      <c r="H121" s="205" t="s">
        <v>30</v>
      </c>
      <c r="I121" s="205" t="s">
        <v>30</v>
      </c>
      <c r="J121" s="101"/>
    </row>
    <row r="122" spans="1:10" s="8" customFormat="1" ht="15" customHeight="1" x14ac:dyDescent="0.25">
      <c r="B122" s="195">
        <v>13</v>
      </c>
      <c r="C122" s="198" t="s">
        <v>55</v>
      </c>
      <c r="D122" s="197" t="s">
        <v>66</v>
      </c>
      <c r="E122" s="197" t="s">
        <v>66</v>
      </c>
      <c r="F122" s="197" t="s">
        <v>66</v>
      </c>
      <c r="G122" s="197" t="s">
        <v>66</v>
      </c>
      <c r="H122" s="197" t="s">
        <v>66</v>
      </c>
      <c r="I122" s="197" t="s">
        <v>66</v>
      </c>
      <c r="J122" s="104"/>
    </row>
    <row r="123" spans="1:10" s="8" customFormat="1" ht="15" customHeight="1" x14ac:dyDescent="0.25">
      <c r="B123" s="195">
        <v>14</v>
      </c>
      <c r="C123" s="198" t="s">
        <v>506</v>
      </c>
      <c r="D123" s="205" t="s">
        <v>32</v>
      </c>
      <c r="E123" s="205" t="s">
        <v>32</v>
      </c>
      <c r="F123" s="205" t="s">
        <v>33</v>
      </c>
      <c r="G123" s="205" t="s">
        <v>33</v>
      </c>
      <c r="H123" s="205" t="s">
        <v>32</v>
      </c>
      <c r="I123" s="205" t="s">
        <v>32</v>
      </c>
      <c r="J123" s="101"/>
    </row>
    <row r="124" spans="1:10" s="8" customFormat="1" ht="83.1" customHeight="1" x14ac:dyDescent="0.25">
      <c r="B124" s="195">
        <v>15</v>
      </c>
      <c r="C124" s="196" t="s">
        <v>56</v>
      </c>
      <c r="D124" s="204" t="s">
        <v>297</v>
      </c>
      <c r="E124" s="204" t="s">
        <v>299</v>
      </c>
      <c r="F124" s="204" t="s">
        <v>181</v>
      </c>
      <c r="G124" s="204" t="s">
        <v>181</v>
      </c>
      <c r="H124" s="204" t="s">
        <v>296</v>
      </c>
      <c r="I124" s="204" t="s">
        <v>301</v>
      </c>
      <c r="J124" s="100"/>
    </row>
    <row r="125" spans="1:10" s="8" customFormat="1" ht="51.95" customHeight="1" x14ac:dyDescent="0.25">
      <c r="B125" s="195">
        <v>16</v>
      </c>
      <c r="C125" s="198" t="s">
        <v>57</v>
      </c>
      <c r="D125" s="204" t="s">
        <v>170</v>
      </c>
      <c r="E125" s="204" t="s">
        <v>171</v>
      </c>
      <c r="F125" s="204" t="s">
        <v>41</v>
      </c>
      <c r="G125" s="204" t="s">
        <v>41</v>
      </c>
      <c r="H125" s="204" t="s">
        <v>170</v>
      </c>
      <c r="I125" s="204" t="s">
        <v>173</v>
      </c>
      <c r="J125" s="100"/>
    </row>
    <row r="126" spans="1:10" s="5" customFormat="1" ht="24.95" customHeight="1" x14ac:dyDescent="0.2">
      <c r="A126" s="16"/>
      <c r="B126" s="171" t="s">
        <v>58</v>
      </c>
      <c r="C126" s="37"/>
      <c r="D126" s="17"/>
      <c r="E126" s="17"/>
      <c r="F126" s="17"/>
      <c r="G126" s="17"/>
      <c r="H126" s="17"/>
      <c r="I126" s="17"/>
      <c r="J126" s="22"/>
    </row>
    <row r="127" spans="1:10" s="8" customFormat="1" ht="15.95" customHeight="1" x14ac:dyDescent="0.25">
      <c r="B127" s="195">
        <v>17</v>
      </c>
      <c r="C127" s="198" t="s">
        <v>59</v>
      </c>
      <c r="D127" s="205" t="s">
        <v>34</v>
      </c>
      <c r="E127" s="205" t="s">
        <v>34</v>
      </c>
      <c r="F127" s="205" t="s">
        <v>34</v>
      </c>
      <c r="G127" s="205" t="s">
        <v>34</v>
      </c>
      <c r="H127" s="205" t="s">
        <v>34</v>
      </c>
      <c r="I127" s="205" t="s">
        <v>71</v>
      </c>
      <c r="J127" s="101"/>
    </row>
    <row r="128" spans="1:10" s="11" customFormat="1" ht="25.5" customHeight="1" x14ac:dyDescent="0.25">
      <c r="B128" s="195">
        <v>18</v>
      </c>
      <c r="C128" s="212" t="s">
        <v>12</v>
      </c>
      <c r="D128" s="207">
        <v>7.8810000000000005E-2</v>
      </c>
      <c r="E128" s="207">
        <v>7.281E-2</v>
      </c>
      <c r="F128" s="207">
        <v>9.2499999999999999E-2</v>
      </c>
      <c r="G128" s="207">
        <v>9.7500000000000003E-2</v>
      </c>
      <c r="H128" s="207">
        <v>6.4750000000000002E-2</v>
      </c>
      <c r="I128" s="207">
        <v>6.4130000000000006E-2</v>
      </c>
      <c r="J128" s="105"/>
    </row>
    <row r="129" spans="2:10" s="8" customFormat="1" ht="15.95" customHeight="1" x14ac:dyDescent="0.25">
      <c r="B129" s="195">
        <v>19</v>
      </c>
      <c r="C129" s="198" t="s">
        <v>43</v>
      </c>
      <c r="D129" s="205" t="s">
        <v>33</v>
      </c>
      <c r="E129" s="205" t="s">
        <v>32</v>
      </c>
      <c r="F129" s="205" t="s">
        <v>32</v>
      </c>
      <c r="G129" s="205" t="s">
        <v>32</v>
      </c>
      <c r="H129" s="205" t="s">
        <v>32</v>
      </c>
      <c r="I129" s="205" t="s">
        <v>32</v>
      </c>
      <c r="J129" s="101"/>
    </row>
    <row r="130" spans="2:10" s="8" customFormat="1" ht="40.5" customHeight="1" x14ac:dyDescent="0.25">
      <c r="B130" s="195" t="s">
        <v>10</v>
      </c>
      <c r="C130" s="196" t="s">
        <v>13</v>
      </c>
      <c r="D130" s="214" t="s">
        <v>38</v>
      </c>
      <c r="E130" s="214" t="s">
        <v>38</v>
      </c>
      <c r="F130" s="204" t="s">
        <v>37</v>
      </c>
      <c r="G130" s="204" t="s">
        <v>37</v>
      </c>
      <c r="H130" s="204" t="s">
        <v>37</v>
      </c>
      <c r="I130" s="204" t="s">
        <v>37</v>
      </c>
      <c r="J130" s="100"/>
    </row>
    <row r="131" spans="2:10" s="8" customFormat="1" ht="32.1" customHeight="1" x14ac:dyDescent="0.25">
      <c r="B131" s="195" t="s">
        <v>11</v>
      </c>
      <c r="C131" s="196" t="s">
        <v>14</v>
      </c>
      <c r="D131" s="214" t="s">
        <v>36</v>
      </c>
      <c r="E131" s="214" t="s">
        <v>36</v>
      </c>
      <c r="F131" s="204" t="s">
        <v>37</v>
      </c>
      <c r="G131" s="204" t="s">
        <v>37</v>
      </c>
      <c r="H131" s="204" t="s">
        <v>37</v>
      </c>
      <c r="I131" s="204" t="s">
        <v>37</v>
      </c>
      <c r="J131" s="100"/>
    </row>
    <row r="132" spans="2:10" s="8" customFormat="1" ht="15.95" customHeight="1" x14ac:dyDescent="0.25">
      <c r="B132" s="195">
        <v>21</v>
      </c>
      <c r="C132" s="196" t="s">
        <v>15</v>
      </c>
      <c r="D132" s="205" t="s">
        <v>32</v>
      </c>
      <c r="E132" s="205" t="s">
        <v>32</v>
      </c>
      <c r="F132" s="205" t="s">
        <v>33</v>
      </c>
      <c r="G132" s="205" t="s">
        <v>33</v>
      </c>
      <c r="H132" s="205" t="s">
        <v>33</v>
      </c>
      <c r="I132" s="205" t="s">
        <v>33</v>
      </c>
      <c r="J132" s="101"/>
    </row>
    <row r="133" spans="2:10" s="8" customFormat="1" ht="15" customHeight="1" x14ac:dyDescent="0.25">
      <c r="B133" s="195">
        <v>22</v>
      </c>
      <c r="C133" s="198" t="s">
        <v>60</v>
      </c>
      <c r="D133" s="205" t="s">
        <v>67</v>
      </c>
      <c r="E133" s="205" t="s">
        <v>39</v>
      </c>
      <c r="F133" s="205" t="s">
        <v>67</v>
      </c>
      <c r="G133" s="205" t="s">
        <v>67</v>
      </c>
      <c r="H133" s="205" t="s">
        <v>67</v>
      </c>
      <c r="I133" s="205" t="s">
        <v>67</v>
      </c>
      <c r="J133" s="101"/>
    </row>
    <row r="134" spans="2:10" s="8" customFormat="1" ht="15" customHeight="1" x14ac:dyDescent="0.25">
      <c r="B134" s="195">
        <v>23</v>
      </c>
      <c r="C134" s="198" t="s">
        <v>16</v>
      </c>
      <c r="D134" s="205" t="s">
        <v>40</v>
      </c>
      <c r="E134" s="205" t="s">
        <v>40</v>
      </c>
      <c r="F134" s="205" t="s">
        <v>40</v>
      </c>
      <c r="G134" s="205" t="s">
        <v>40</v>
      </c>
      <c r="H134" s="205" t="s">
        <v>40</v>
      </c>
      <c r="I134" s="205" t="s">
        <v>40</v>
      </c>
      <c r="J134" s="101"/>
    </row>
    <row r="135" spans="2:10" s="8" customFormat="1" ht="38.25" x14ac:dyDescent="0.25">
      <c r="B135" s="195">
        <v>24</v>
      </c>
      <c r="C135" s="198" t="s">
        <v>17</v>
      </c>
      <c r="D135" s="204" t="s">
        <v>470</v>
      </c>
      <c r="E135" s="204" t="s">
        <v>470</v>
      </c>
      <c r="F135" s="204" t="s">
        <v>470</v>
      </c>
      <c r="G135" s="204" t="s">
        <v>470</v>
      </c>
      <c r="H135" s="204" t="s">
        <v>470</v>
      </c>
      <c r="I135" s="204" t="s">
        <v>470</v>
      </c>
      <c r="J135" s="100"/>
    </row>
    <row r="136" spans="2:10" s="8" customFormat="1" ht="15" customHeight="1" x14ac:dyDescent="0.25">
      <c r="B136" s="195">
        <v>25</v>
      </c>
      <c r="C136" s="198" t="s">
        <v>45</v>
      </c>
      <c r="D136" s="205" t="s">
        <v>41</v>
      </c>
      <c r="E136" s="205" t="s">
        <v>41</v>
      </c>
      <c r="F136" s="205" t="s">
        <v>41</v>
      </c>
      <c r="G136" s="205" t="s">
        <v>41</v>
      </c>
      <c r="H136" s="205" t="s">
        <v>41</v>
      </c>
      <c r="I136" s="205" t="s">
        <v>41</v>
      </c>
      <c r="J136" s="101"/>
    </row>
    <row r="137" spans="2:10" s="8" customFormat="1" ht="45" customHeight="1" x14ac:dyDescent="0.25">
      <c r="B137" s="195">
        <v>26</v>
      </c>
      <c r="C137" s="198" t="s">
        <v>46</v>
      </c>
      <c r="D137" s="205" t="s">
        <v>41</v>
      </c>
      <c r="E137" s="205" t="s">
        <v>41</v>
      </c>
      <c r="F137" s="205" t="s">
        <v>41</v>
      </c>
      <c r="G137" s="205" t="s">
        <v>41</v>
      </c>
      <c r="H137" s="205" t="s">
        <v>41</v>
      </c>
      <c r="I137" s="205" t="s">
        <v>41</v>
      </c>
      <c r="J137" s="101"/>
    </row>
    <row r="138" spans="2:10" s="8" customFormat="1" ht="15" customHeight="1" x14ac:dyDescent="0.25">
      <c r="B138" s="195">
        <v>27</v>
      </c>
      <c r="C138" s="196" t="s">
        <v>18</v>
      </c>
      <c r="D138" s="205" t="s">
        <v>41</v>
      </c>
      <c r="E138" s="205" t="s">
        <v>41</v>
      </c>
      <c r="F138" s="205" t="s">
        <v>41</v>
      </c>
      <c r="G138" s="205" t="s">
        <v>41</v>
      </c>
      <c r="H138" s="205" t="s">
        <v>41</v>
      </c>
      <c r="I138" s="205" t="s">
        <v>41</v>
      </c>
      <c r="J138" s="101"/>
    </row>
    <row r="139" spans="2:10" s="8" customFormat="1" ht="15" customHeight="1" x14ac:dyDescent="0.25">
      <c r="B139" s="195">
        <v>28</v>
      </c>
      <c r="C139" s="196" t="s">
        <v>61</v>
      </c>
      <c r="D139" s="205" t="s">
        <v>41</v>
      </c>
      <c r="E139" s="205" t="s">
        <v>41</v>
      </c>
      <c r="F139" s="205" t="s">
        <v>41</v>
      </c>
      <c r="G139" s="205" t="s">
        <v>41</v>
      </c>
      <c r="H139" s="205" t="s">
        <v>41</v>
      </c>
      <c r="I139" s="205" t="s">
        <v>41</v>
      </c>
      <c r="J139" s="101"/>
    </row>
    <row r="140" spans="2:10" s="8" customFormat="1" ht="25.5" customHeight="1" x14ac:dyDescent="0.25">
      <c r="B140" s="195">
        <v>29</v>
      </c>
      <c r="C140" s="196" t="s">
        <v>62</v>
      </c>
      <c r="D140" s="205" t="s">
        <v>41</v>
      </c>
      <c r="E140" s="205" t="s">
        <v>41</v>
      </c>
      <c r="F140" s="205" t="s">
        <v>41</v>
      </c>
      <c r="G140" s="205" t="s">
        <v>41</v>
      </c>
      <c r="H140" s="205" t="s">
        <v>41</v>
      </c>
      <c r="I140" s="205" t="s">
        <v>41</v>
      </c>
      <c r="J140" s="101"/>
    </row>
    <row r="141" spans="2:10" s="8" customFormat="1" ht="15" customHeight="1" x14ac:dyDescent="0.25">
      <c r="B141" s="195">
        <v>30</v>
      </c>
      <c r="C141" s="198" t="s">
        <v>19</v>
      </c>
      <c r="D141" s="204" t="s">
        <v>469</v>
      </c>
      <c r="E141" s="204" t="s">
        <v>469</v>
      </c>
      <c r="F141" s="204" t="s">
        <v>469</v>
      </c>
      <c r="G141" s="204" t="s">
        <v>469</v>
      </c>
      <c r="H141" s="204" t="s">
        <v>469</v>
      </c>
      <c r="I141" s="204" t="s">
        <v>469</v>
      </c>
      <c r="J141" s="101"/>
    </row>
    <row r="142" spans="2:10" s="8" customFormat="1" ht="38.25" customHeight="1" x14ac:dyDescent="0.25">
      <c r="B142" s="195">
        <v>31</v>
      </c>
      <c r="C142" s="198" t="s">
        <v>63</v>
      </c>
      <c r="D142" s="204" t="s">
        <v>470</v>
      </c>
      <c r="E142" s="204" t="s">
        <v>470</v>
      </c>
      <c r="F142" s="204" t="s">
        <v>470</v>
      </c>
      <c r="G142" s="204" t="s">
        <v>470</v>
      </c>
      <c r="H142" s="204" t="s">
        <v>470</v>
      </c>
      <c r="I142" s="204" t="s">
        <v>470</v>
      </c>
      <c r="J142" s="101"/>
    </row>
    <row r="143" spans="2:10" s="8" customFormat="1" ht="15" customHeight="1" x14ac:dyDescent="0.25">
      <c r="B143" s="195">
        <v>32</v>
      </c>
      <c r="C143" s="198" t="s">
        <v>20</v>
      </c>
      <c r="D143" s="205" t="s">
        <v>41</v>
      </c>
      <c r="E143" s="205" t="s">
        <v>41</v>
      </c>
      <c r="F143" s="205" t="s">
        <v>41</v>
      </c>
      <c r="G143" s="205" t="s">
        <v>41</v>
      </c>
      <c r="H143" s="205" t="s">
        <v>41</v>
      </c>
      <c r="I143" s="205" t="s">
        <v>41</v>
      </c>
      <c r="J143" s="101"/>
    </row>
    <row r="144" spans="2:10" s="8" customFormat="1" ht="15" customHeight="1" x14ac:dyDescent="0.25">
      <c r="B144" s="195">
        <v>33</v>
      </c>
      <c r="C144" s="198" t="s">
        <v>21</v>
      </c>
      <c r="D144" s="205" t="s">
        <v>41</v>
      </c>
      <c r="E144" s="205" t="s">
        <v>41</v>
      </c>
      <c r="F144" s="205" t="s">
        <v>41</v>
      </c>
      <c r="G144" s="205" t="s">
        <v>41</v>
      </c>
      <c r="H144" s="205" t="s">
        <v>41</v>
      </c>
      <c r="I144" s="205" t="s">
        <v>41</v>
      </c>
      <c r="J144" s="101"/>
    </row>
    <row r="145" spans="1:12" s="8" customFormat="1" ht="30.95" customHeight="1" x14ac:dyDescent="0.25">
      <c r="B145" s="195">
        <v>34</v>
      </c>
      <c r="C145" s="196" t="s">
        <v>22</v>
      </c>
      <c r="D145" s="205" t="s">
        <v>41</v>
      </c>
      <c r="E145" s="205" t="s">
        <v>41</v>
      </c>
      <c r="F145" s="205" t="s">
        <v>41</v>
      </c>
      <c r="G145" s="205" t="s">
        <v>41</v>
      </c>
      <c r="H145" s="205" t="s">
        <v>41</v>
      </c>
      <c r="I145" s="205" t="s">
        <v>41</v>
      </c>
      <c r="J145" s="101"/>
    </row>
    <row r="146" spans="1:12" s="8" customFormat="1" ht="30.95" customHeight="1" x14ac:dyDescent="0.25">
      <c r="B146" s="195" t="s">
        <v>389</v>
      </c>
      <c r="C146" s="196" t="s">
        <v>390</v>
      </c>
      <c r="D146" s="45" t="s">
        <v>456</v>
      </c>
      <c r="E146" s="45" t="s">
        <v>386</v>
      </c>
      <c r="F146" s="45" t="s">
        <v>386</v>
      </c>
      <c r="G146" s="45" t="s">
        <v>386</v>
      </c>
      <c r="H146" s="45" t="s">
        <v>386</v>
      </c>
      <c r="I146" s="45" t="s">
        <v>386</v>
      </c>
      <c r="J146" s="149"/>
    </row>
    <row r="147" spans="1:12" s="8" customFormat="1" ht="30" customHeight="1" x14ac:dyDescent="0.25">
      <c r="B147" s="195">
        <v>35</v>
      </c>
      <c r="C147" s="198" t="s">
        <v>23</v>
      </c>
      <c r="D147" s="204" t="s">
        <v>457</v>
      </c>
      <c r="E147" s="204" t="s">
        <v>457</v>
      </c>
      <c r="F147" s="204" t="s">
        <v>457</v>
      </c>
      <c r="G147" s="204" t="s">
        <v>457</v>
      </c>
      <c r="H147" s="204" t="s">
        <v>457</v>
      </c>
      <c r="I147" s="204" t="s">
        <v>457</v>
      </c>
      <c r="J147" s="100"/>
    </row>
    <row r="148" spans="1:12" s="8" customFormat="1" ht="15" customHeight="1" x14ac:dyDescent="0.25">
      <c r="B148" s="195">
        <v>36</v>
      </c>
      <c r="C148" s="198" t="s">
        <v>64</v>
      </c>
      <c r="D148" s="205" t="s">
        <v>32</v>
      </c>
      <c r="E148" s="205" t="s">
        <v>32</v>
      </c>
      <c r="F148" s="205" t="s">
        <v>32</v>
      </c>
      <c r="G148" s="205" t="s">
        <v>32</v>
      </c>
      <c r="H148" s="205" t="s">
        <v>32</v>
      </c>
      <c r="I148" s="205" t="s">
        <v>32</v>
      </c>
      <c r="J148" s="101"/>
    </row>
    <row r="149" spans="1:12" s="8" customFormat="1" ht="42" customHeight="1" x14ac:dyDescent="0.25">
      <c r="B149" s="195">
        <v>37</v>
      </c>
      <c r="C149" s="198" t="s">
        <v>65</v>
      </c>
      <c r="D149" s="205" t="s">
        <v>70</v>
      </c>
      <c r="E149" s="205" t="s">
        <v>70</v>
      </c>
      <c r="F149" s="204" t="s">
        <v>494</v>
      </c>
      <c r="G149" s="204" t="s">
        <v>494</v>
      </c>
      <c r="H149" s="204" t="s">
        <v>494</v>
      </c>
      <c r="I149" s="204" t="s">
        <v>494</v>
      </c>
      <c r="J149" s="101"/>
    </row>
    <row r="150" spans="1:12" s="5" customFormat="1" ht="19.5" customHeight="1" x14ac:dyDescent="0.2">
      <c r="B150" s="38"/>
      <c r="C150" s="36"/>
      <c r="D150" s="22"/>
      <c r="E150" s="22"/>
      <c r="F150" s="22"/>
      <c r="G150" s="22"/>
      <c r="H150" s="22"/>
      <c r="I150" s="22"/>
      <c r="J150" s="22"/>
      <c r="K150" s="22"/>
      <c r="L150" s="22"/>
    </row>
    <row r="151" spans="1:12" s="5" customFormat="1" ht="20.100000000000001" customHeight="1" x14ac:dyDescent="0.2">
      <c r="B151" s="23"/>
      <c r="C151" s="12"/>
      <c r="D151" s="22"/>
      <c r="E151" s="22"/>
      <c r="F151" s="22"/>
      <c r="G151" s="22"/>
      <c r="H151" s="22"/>
      <c r="I151" s="22"/>
      <c r="J151" s="22"/>
      <c r="K151" s="22"/>
      <c r="L151" s="22"/>
    </row>
    <row r="152" spans="1:12" s="9" customFormat="1" ht="20.100000000000001" customHeight="1" x14ac:dyDescent="0.2">
      <c r="B152" s="39" t="s">
        <v>51</v>
      </c>
      <c r="C152" s="40"/>
      <c r="D152" s="245" t="s">
        <v>246</v>
      </c>
      <c r="E152" s="245" t="s">
        <v>106</v>
      </c>
      <c r="F152" s="245" t="s">
        <v>243</v>
      </c>
      <c r="G152" s="245" t="s">
        <v>84</v>
      </c>
      <c r="H152" s="245" t="s">
        <v>82</v>
      </c>
      <c r="I152" s="245" t="s">
        <v>81</v>
      </c>
      <c r="J152" s="245" t="s">
        <v>80</v>
      </c>
      <c r="K152" s="246" t="s">
        <v>275</v>
      </c>
    </row>
    <row r="153" spans="1:12" s="5" customFormat="1" ht="27.95" customHeight="1" x14ac:dyDescent="0.2">
      <c r="B153" s="195">
        <v>1</v>
      </c>
      <c r="C153" s="198" t="s">
        <v>0</v>
      </c>
      <c r="D153" s="204" t="s">
        <v>78</v>
      </c>
      <c r="E153" s="204" t="s">
        <v>48</v>
      </c>
      <c r="F153" s="170" t="s">
        <v>48</v>
      </c>
      <c r="G153" s="204" t="s">
        <v>78</v>
      </c>
      <c r="H153" s="204" t="s">
        <v>78</v>
      </c>
      <c r="I153" s="204" t="s">
        <v>78</v>
      </c>
      <c r="J153" s="204" t="s">
        <v>78</v>
      </c>
      <c r="K153" s="15" t="s">
        <v>48</v>
      </c>
    </row>
    <row r="154" spans="1:12" s="5" customFormat="1" ht="27.95" customHeight="1" x14ac:dyDescent="0.2">
      <c r="B154" s="195">
        <v>2</v>
      </c>
      <c r="C154" s="198" t="s">
        <v>1</v>
      </c>
      <c r="D154" s="204" t="s">
        <v>111</v>
      </c>
      <c r="E154" s="204" t="s">
        <v>106</v>
      </c>
      <c r="F154" s="170" t="s">
        <v>243</v>
      </c>
      <c r="G154" s="204" t="s">
        <v>84</v>
      </c>
      <c r="H154" s="204" t="s">
        <v>82</v>
      </c>
      <c r="I154" s="204" t="s">
        <v>81</v>
      </c>
      <c r="J154" s="204" t="s">
        <v>80</v>
      </c>
      <c r="K154" s="15" t="s">
        <v>41</v>
      </c>
    </row>
    <row r="155" spans="1:12" s="8" customFormat="1" ht="54" customHeight="1" x14ac:dyDescent="0.25">
      <c r="B155" s="195">
        <v>3</v>
      </c>
      <c r="C155" s="198" t="s">
        <v>52</v>
      </c>
      <c r="D155" s="205" t="s">
        <v>69</v>
      </c>
      <c r="E155" s="205" t="s">
        <v>24</v>
      </c>
      <c r="F155" s="15" t="s">
        <v>24</v>
      </c>
      <c r="G155" s="204" t="s">
        <v>374</v>
      </c>
      <c r="H155" s="204" t="s">
        <v>374</v>
      </c>
      <c r="I155" s="204" t="s">
        <v>374</v>
      </c>
      <c r="J155" s="204" t="s">
        <v>375</v>
      </c>
      <c r="K155" s="15" t="s">
        <v>24</v>
      </c>
    </row>
    <row r="156" spans="1:12" s="8" customFormat="1" ht="15" customHeight="1" x14ac:dyDescent="0.25">
      <c r="B156" s="195" t="s">
        <v>384</v>
      </c>
      <c r="C156" s="198" t="s">
        <v>385</v>
      </c>
      <c r="D156" s="205" t="s">
        <v>388</v>
      </c>
      <c r="E156" s="205" t="s">
        <v>388</v>
      </c>
      <c r="F156" s="15" t="s">
        <v>388</v>
      </c>
      <c r="G156" s="205" t="s">
        <v>388</v>
      </c>
      <c r="H156" s="205" t="s">
        <v>388</v>
      </c>
      <c r="I156" s="205" t="s">
        <v>388</v>
      </c>
      <c r="J156" s="205" t="s">
        <v>386</v>
      </c>
      <c r="K156" s="15" t="s">
        <v>388</v>
      </c>
    </row>
    <row r="157" spans="1:12" s="5" customFormat="1" ht="24.95" customHeight="1" x14ac:dyDescent="0.2">
      <c r="A157" s="16"/>
      <c r="B157" s="171" t="s">
        <v>166</v>
      </c>
      <c r="C157" s="167"/>
      <c r="D157" s="17"/>
      <c r="E157" s="17"/>
      <c r="F157" s="17"/>
      <c r="G157" s="17"/>
      <c r="H157" s="17"/>
      <c r="I157" s="17"/>
      <c r="J157" s="17"/>
      <c r="K157" s="75"/>
    </row>
    <row r="158" spans="1:12" s="8" customFormat="1" ht="15" customHeight="1" x14ac:dyDescent="0.25">
      <c r="B158" s="195">
        <v>4</v>
      </c>
      <c r="C158" s="198" t="s">
        <v>2</v>
      </c>
      <c r="D158" s="205" t="s">
        <v>27</v>
      </c>
      <c r="E158" s="205" t="s">
        <v>27</v>
      </c>
      <c r="F158" s="15" t="s">
        <v>27</v>
      </c>
      <c r="G158" s="205" t="s">
        <v>27</v>
      </c>
      <c r="H158" s="205" t="s">
        <v>27</v>
      </c>
      <c r="I158" s="205" t="s">
        <v>27</v>
      </c>
      <c r="J158" s="205" t="s">
        <v>27</v>
      </c>
      <c r="K158" s="15" t="s">
        <v>27</v>
      </c>
    </row>
    <row r="159" spans="1:12" s="8" customFormat="1" ht="45.75" customHeight="1" x14ac:dyDescent="0.25">
      <c r="B159" s="195">
        <v>5</v>
      </c>
      <c r="C159" s="198" t="s">
        <v>3</v>
      </c>
      <c r="D159" s="204" t="s">
        <v>510</v>
      </c>
      <c r="E159" s="204" t="s">
        <v>509</v>
      </c>
      <c r="F159" s="170" t="s">
        <v>509</v>
      </c>
      <c r="G159" s="205" t="s">
        <v>27</v>
      </c>
      <c r="H159" s="205" t="s">
        <v>27</v>
      </c>
      <c r="I159" s="205" t="s">
        <v>27</v>
      </c>
      <c r="J159" s="205" t="s">
        <v>27</v>
      </c>
      <c r="K159" s="15" t="s">
        <v>27</v>
      </c>
    </row>
    <row r="160" spans="1:12" s="8" customFormat="1" ht="27.95" customHeight="1" x14ac:dyDescent="0.25">
      <c r="B160" s="195">
        <v>6</v>
      </c>
      <c r="C160" s="198" t="s">
        <v>53</v>
      </c>
      <c r="D160" s="204" t="s">
        <v>76</v>
      </c>
      <c r="E160" s="204" t="s">
        <v>85</v>
      </c>
      <c r="F160" s="170" t="s">
        <v>85</v>
      </c>
      <c r="G160" s="204" t="s">
        <v>76</v>
      </c>
      <c r="H160" s="204" t="s">
        <v>76</v>
      </c>
      <c r="I160" s="204" t="s">
        <v>76</v>
      </c>
      <c r="J160" s="204" t="s">
        <v>76</v>
      </c>
      <c r="K160" s="170" t="s">
        <v>49</v>
      </c>
    </row>
    <row r="161" spans="1:11" s="8" customFormat="1" ht="27.95" customHeight="1" x14ac:dyDescent="0.25">
      <c r="B161" s="195">
        <v>7</v>
      </c>
      <c r="C161" s="198" t="s">
        <v>54</v>
      </c>
      <c r="D161" s="204" t="s">
        <v>182</v>
      </c>
      <c r="E161" s="204" t="s">
        <v>183</v>
      </c>
      <c r="F161" s="170" t="s">
        <v>183</v>
      </c>
      <c r="G161" s="204" t="s">
        <v>167</v>
      </c>
      <c r="H161" s="204" t="s">
        <v>167</v>
      </c>
      <c r="I161" s="204" t="s">
        <v>167</v>
      </c>
      <c r="J161" s="204" t="s">
        <v>167</v>
      </c>
      <c r="K161" s="15" t="s">
        <v>167</v>
      </c>
    </row>
    <row r="162" spans="1:11" s="8" customFormat="1" ht="15" customHeight="1" x14ac:dyDescent="0.25">
      <c r="B162" s="195">
        <v>8</v>
      </c>
      <c r="C162" s="198" t="s">
        <v>177</v>
      </c>
      <c r="D162" s="206">
        <v>139.96372830000001</v>
      </c>
      <c r="E162" s="18">
        <v>65.694137393338281</v>
      </c>
      <c r="F162" s="18">
        <v>674.53110438518706</v>
      </c>
      <c r="G162" s="206">
        <v>621.82351819000007</v>
      </c>
      <c r="H162" s="206">
        <v>1493.335</v>
      </c>
      <c r="I162" s="206">
        <v>748.06500000000005</v>
      </c>
      <c r="J162" s="206">
        <v>1008.31938742</v>
      </c>
      <c r="K162" s="206">
        <v>611.66568800000005</v>
      </c>
    </row>
    <row r="163" spans="1:11" s="8" customFormat="1" ht="15" customHeight="1" x14ac:dyDescent="0.25">
      <c r="B163" s="172">
        <v>9</v>
      </c>
      <c r="C163" s="173" t="s">
        <v>178</v>
      </c>
      <c r="D163" s="19" t="s">
        <v>652</v>
      </c>
      <c r="E163" s="19" t="s">
        <v>626</v>
      </c>
      <c r="F163" s="19" t="s">
        <v>591</v>
      </c>
      <c r="G163" s="19" t="s">
        <v>592</v>
      </c>
      <c r="H163" s="19" t="s">
        <v>653</v>
      </c>
      <c r="I163" s="19" t="s">
        <v>578</v>
      </c>
      <c r="J163" s="88" t="s">
        <v>654</v>
      </c>
      <c r="K163" s="88" t="s">
        <v>592</v>
      </c>
    </row>
    <row r="164" spans="1:11" s="8" customFormat="1" ht="15" customHeight="1" x14ac:dyDescent="0.25">
      <c r="B164" s="174"/>
      <c r="C164" s="175" t="s">
        <v>179</v>
      </c>
      <c r="D164" s="59" t="s">
        <v>655</v>
      </c>
      <c r="E164" s="59" t="s">
        <v>626</v>
      </c>
      <c r="F164" s="59" t="s">
        <v>656</v>
      </c>
      <c r="G164" s="59" t="s">
        <v>657</v>
      </c>
      <c r="H164" s="59" t="s">
        <v>653</v>
      </c>
      <c r="I164" s="59" t="s">
        <v>578</v>
      </c>
      <c r="J164" s="59" t="s">
        <v>658</v>
      </c>
      <c r="K164" s="90" t="s">
        <v>657</v>
      </c>
    </row>
    <row r="165" spans="1:11" s="8" customFormat="1" ht="38.25" x14ac:dyDescent="0.25">
      <c r="B165" s="195" t="s">
        <v>8</v>
      </c>
      <c r="C165" s="198" t="s">
        <v>4</v>
      </c>
      <c r="D165" s="204" t="s">
        <v>293</v>
      </c>
      <c r="E165" s="205">
        <v>100</v>
      </c>
      <c r="F165" s="170">
        <v>100</v>
      </c>
      <c r="G165" s="205">
        <v>100</v>
      </c>
      <c r="H165" s="205">
        <v>100</v>
      </c>
      <c r="I165" s="205">
        <v>100</v>
      </c>
      <c r="J165" s="205">
        <v>100</v>
      </c>
      <c r="K165" s="15">
        <v>100</v>
      </c>
    </row>
    <row r="166" spans="1:11" s="8" customFormat="1" ht="25.5" customHeight="1" x14ac:dyDescent="0.25">
      <c r="B166" s="195" t="s">
        <v>9</v>
      </c>
      <c r="C166" s="198" t="s">
        <v>5</v>
      </c>
      <c r="D166" s="204" t="s">
        <v>295</v>
      </c>
      <c r="E166" s="205">
        <v>100</v>
      </c>
      <c r="F166" s="15">
        <v>100</v>
      </c>
      <c r="G166" s="205">
        <v>100</v>
      </c>
      <c r="H166" s="205">
        <v>100</v>
      </c>
      <c r="I166" s="205">
        <v>100</v>
      </c>
      <c r="J166" s="205">
        <v>100</v>
      </c>
      <c r="K166" s="15">
        <v>100</v>
      </c>
    </row>
    <row r="167" spans="1:11" s="8" customFormat="1" ht="48" customHeight="1" x14ac:dyDescent="0.25">
      <c r="B167" s="195">
        <v>10</v>
      </c>
      <c r="C167" s="198" t="s">
        <v>6</v>
      </c>
      <c r="D167" s="204" t="s">
        <v>29</v>
      </c>
      <c r="E167" s="204" t="s">
        <v>29</v>
      </c>
      <c r="F167" s="170" t="s">
        <v>29</v>
      </c>
      <c r="G167" s="204" t="s">
        <v>287</v>
      </c>
      <c r="H167" s="204" t="s">
        <v>287</v>
      </c>
      <c r="I167" s="204" t="s">
        <v>287</v>
      </c>
      <c r="J167" s="204" t="s">
        <v>287</v>
      </c>
      <c r="K167" s="170" t="s">
        <v>287</v>
      </c>
    </row>
    <row r="168" spans="1:11" s="8" customFormat="1" ht="15" customHeight="1" x14ac:dyDescent="0.25">
      <c r="B168" s="195">
        <v>11</v>
      </c>
      <c r="C168" s="198" t="s">
        <v>7</v>
      </c>
      <c r="D168" s="197">
        <v>39829</v>
      </c>
      <c r="E168" s="197">
        <v>39832</v>
      </c>
      <c r="F168" s="178">
        <v>40162</v>
      </c>
      <c r="G168" s="197">
        <v>41730</v>
      </c>
      <c r="H168" s="197">
        <v>41730</v>
      </c>
      <c r="I168" s="197">
        <v>41730</v>
      </c>
      <c r="J168" s="197">
        <v>41736</v>
      </c>
      <c r="K168" s="178">
        <v>42545</v>
      </c>
    </row>
    <row r="169" spans="1:11" s="8" customFormat="1" ht="15" customHeight="1" x14ac:dyDescent="0.25">
      <c r="B169" s="195">
        <v>12</v>
      </c>
      <c r="C169" s="198" t="s">
        <v>44</v>
      </c>
      <c r="D169" s="205" t="s">
        <v>30</v>
      </c>
      <c r="E169" s="205" t="s">
        <v>30</v>
      </c>
      <c r="F169" s="15" t="s">
        <v>30</v>
      </c>
      <c r="G169" s="205" t="s">
        <v>30</v>
      </c>
      <c r="H169" s="205" t="s">
        <v>30</v>
      </c>
      <c r="I169" s="205" t="s">
        <v>30</v>
      </c>
      <c r="J169" s="205" t="s">
        <v>30</v>
      </c>
      <c r="K169" s="15" t="s">
        <v>30</v>
      </c>
    </row>
    <row r="170" spans="1:11" s="8" customFormat="1" ht="15" customHeight="1" x14ac:dyDescent="0.25">
      <c r="B170" s="195">
        <v>13</v>
      </c>
      <c r="C170" s="198" t="s">
        <v>55</v>
      </c>
      <c r="D170" s="197" t="s">
        <v>66</v>
      </c>
      <c r="E170" s="197" t="s">
        <v>66</v>
      </c>
      <c r="F170" s="178" t="s">
        <v>66</v>
      </c>
      <c r="G170" s="197" t="s">
        <v>66</v>
      </c>
      <c r="H170" s="197" t="s">
        <v>66</v>
      </c>
      <c r="I170" s="197" t="s">
        <v>66</v>
      </c>
      <c r="J170" s="197" t="s">
        <v>66</v>
      </c>
      <c r="K170" s="15" t="s">
        <v>66</v>
      </c>
    </row>
    <row r="171" spans="1:11" s="8" customFormat="1" ht="15" customHeight="1" x14ac:dyDescent="0.25">
      <c r="B171" s="195">
        <v>14</v>
      </c>
      <c r="C171" s="198" t="s">
        <v>506</v>
      </c>
      <c r="D171" s="205" t="s">
        <v>32</v>
      </c>
      <c r="E171" s="205" t="s">
        <v>32</v>
      </c>
      <c r="F171" s="15" t="s">
        <v>32</v>
      </c>
      <c r="G171" s="205" t="s">
        <v>32</v>
      </c>
      <c r="H171" s="205" t="s">
        <v>32</v>
      </c>
      <c r="I171" s="205" t="s">
        <v>32</v>
      </c>
      <c r="J171" s="205" t="s">
        <v>32</v>
      </c>
      <c r="K171" s="15" t="s">
        <v>32</v>
      </c>
    </row>
    <row r="172" spans="1:11" s="8" customFormat="1" ht="83.1" customHeight="1" x14ac:dyDescent="0.25">
      <c r="B172" s="195">
        <v>15</v>
      </c>
      <c r="C172" s="196" t="s">
        <v>56</v>
      </c>
      <c r="D172" s="204" t="s">
        <v>302</v>
      </c>
      <c r="E172" s="204" t="s">
        <v>303</v>
      </c>
      <c r="F172" s="170" t="s">
        <v>304</v>
      </c>
      <c r="G172" s="204" t="s">
        <v>594</v>
      </c>
      <c r="H172" s="204" t="s">
        <v>306</v>
      </c>
      <c r="I172" s="204" t="s">
        <v>307</v>
      </c>
      <c r="J172" s="204" t="s">
        <v>308</v>
      </c>
      <c r="K172" s="170" t="s">
        <v>342</v>
      </c>
    </row>
    <row r="173" spans="1:11" s="8" customFormat="1" ht="51.95" customHeight="1" x14ac:dyDescent="0.25">
      <c r="B173" s="195">
        <v>16</v>
      </c>
      <c r="C173" s="198" t="s">
        <v>57</v>
      </c>
      <c r="D173" s="204" t="s">
        <v>173</v>
      </c>
      <c r="E173" s="204" t="s">
        <v>170</v>
      </c>
      <c r="F173" s="170" t="s">
        <v>174</v>
      </c>
      <c r="G173" s="204" t="s">
        <v>170</v>
      </c>
      <c r="H173" s="204" t="s">
        <v>170</v>
      </c>
      <c r="I173" s="204" t="s">
        <v>170</v>
      </c>
      <c r="J173" s="204" t="s">
        <v>170</v>
      </c>
      <c r="K173" s="170" t="s">
        <v>171</v>
      </c>
    </row>
    <row r="174" spans="1:11" s="5" customFormat="1" ht="24.95" customHeight="1" x14ac:dyDescent="0.2">
      <c r="A174" s="16"/>
      <c r="B174" s="171" t="s">
        <v>58</v>
      </c>
      <c r="C174" s="167"/>
      <c r="D174" s="17"/>
      <c r="E174" s="17"/>
      <c r="F174" s="17"/>
      <c r="G174" s="17"/>
      <c r="H174" s="17"/>
      <c r="I174" s="17"/>
      <c r="J174" s="17"/>
      <c r="K174" s="75"/>
    </row>
    <row r="175" spans="1:11" s="8" customFormat="1" ht="15.95" customHeight="1" x14ac:dyDescent="0.25">
      <c r="B175" s="195">
        <v>17</v>
      </c>
      <c r="C175" s="198" t="s">
        <v>59</v>
      </c>
      <c r="D175" s="205" t="s">
        <v>71</v>
      </c>
      <c r="E175" s="205" t="s">
        <v>34</v>
      </c>
      <c r="F175" s="15" t="s">
        <v>71</v>
      </c>
      <c r="G175" s="205" t="s">
        <v>34</v>
      </c>
      <c r="H175" s="205" t="s">
        <v>34</v>
      </c>
      <c r="I175" s="205" t="s">
        <v>34</v>
      </c>
      <c r="J175" s="205" t="s">
        <v>34</v>
      </c>
      <c r="K175" s="15" t="s">
        <v>34</v>
      </c>
    </row>
    <row r="176" spans="1:11" s="11" customFormat="1" ht="25.5" customHeight="1" x14ac:dyDescent="0.25">
      <c r="B176" s="195">
        <v>18</v>
      </c>
      <c r="C176" s="212" t="s">
        <v>12</v>
      </c>
      <c r="D176" s="207">
        <v>6.6570000000000004E-2</v>
      </c>
      <c r="E176" s="207">
        <v>0.13</v>
      </c>
      <c r="F176" s="21">
        <v>0.12</v>
      </c>
      <c r="G176" s="207">
        <v>4.947E-2</v>
      </c>
      <c r="H176" s="207">
        <v>7.6249999999999998E-2</v>
      </c>
      <c r="I176" s="207">
        <v>7.8750000000000001E-2</v>
      </c>
      <c r="J176" s="207">
        <v>7.4999999999999997E-2</v>
      </c>
      <c r="K176" s="25">
        <v>7.2599999999999998E-2</v>
      </c>
    </row>
    <row r="177" spans="2:11" s="8" customFormat="1" ht="15.95" customHeight="1" x14ac:dyDescent="0.25">
      <c r="B177" s="195">
        <v>19</v>
      </c>
      <c r="C177" s="198" t="s">
        <v>43</v>
      </c>
      <c r="D177" s="205" t="s">
        <v>32</v>
      </c>
      <c r="E177" s="205" t="s">
        <v>32</v>
      </c>
      <c r="F177" s="15" t="s">
        <v>32</v>
      </c>
      <c r="G177" s="205" t="s">
        <v>33</v>
      </c>
      <c r="H177" s="205" t="s">
        <v>33</v>
      </c>
      <c r="I177" s="205" t="s">
        <v>33</v>
      </c>
      <c r="J177" s="205" t="s">
        <v>261</v>
      </c>
      <c r="K177" s="170" t="s">
        <v>33</v>
      </c>
    </row>
    <row r="178" spans="2:11" s="8" customFormat="1" ht="40.5" customHeight="1" x14ac:dyDescent="0.25">
      <c r="B178" s="195" t="s">
        <v>10</v>
      </c>
      <c r="C178" s="196" t="s">
        <v>13</v>
      </c>
      <c r="D178" s="204" t="s">
        <v>37</v>
      </c>
      <c r="E178" s="204" t="s">
        <v>37</v>
      </c>
      <c r="F178" s="170" t="s">
        <v>37</v>
      </c>
      <c r="G178" s="204" t="s">
        <v>37</v>
      </c>
      <c r="H178" s="204" t="s">
        <v>37</v>
      </c>
      <c r="I178" s="204" t="s">
        <v>37</v>
      </c>
      <c r="J178" s="204" t="s">
        <v>37</v>
      </c>
      <c r="K178" s="170" t="s">
        <v>37</v>
      </c>
    </row>
    <row r="179" spans="2:11" s="8" customFormat="1" ht="32.1" customHeight="1" x14ac:dyDescent="0.25">
      <c r="B179" s="195" t="s">
        <v>11</v>
      </c>
      <c r="C179" s="196" t="s">
        <v>14</v>
      </c>
      <c r="D179" s="204" t="s">
        <v>37</v>
      </c>
      <c r="E179" s="204" t="s">
        <v>37</v>
      </c>
      <c r="F179" s="170" t="s">
        <v>37</v>
      </c>
      <c r="G179" s="204" t="s">
        <v>37</v>
      </c>
      <c r="H179" s="204" t="s">
        <v>37</v>
      </c>
      <c r="I179" s="204" t="s">
        <v>37</v>
      </c>
      <c r="J179" s="204" t="s">
        <v>37</v>
      </c>
      <c r="K179" s="170" t="s">
        <v>37</v>
      </c>
    </row>
    <row r="180" spans="2:11" s="8" customFormat="1" ht="14.25" x14ac:dyDescent="0.25">
      <c r="B180" s="195">
        <v>21</v>
      </c>
      <c r="C180" s="196" t="s">
        <v>15</v>
      </c>
      <c r="D180" s="205" t="s">
        <v>33</v>
      </c>
      <c r="E180" s="205" t="s">
        <v>32</v>
      </c>
      <c r="F180" s="15" t="s">
        <v>32</v>
      </c>
      <c r="G180" s="205" t="s">
        <v>33</v>
      </c>
      <c r="H180" s="205" t="s">
        <v>33</v>
      </c>
      <c r="I180" s="205" t="s">
        <v>33</v>
      </c>
      <c r="J180" s="205" t="s">
        <v>33</v>
      </c>
      <c r="K180" s="170" t="s">
        <v>33</v>
      </c>
    </row>
    <row r="181" spans="2:11" s="8" customFormat="1" ht="15" customHeight="1" x14ac:dyDescent="0.25">
      <c r="B181" s="195">
        <v>22</v>
      </c>
      <c r="C181" s="198" t="s">
        <v>60</v>
      </c>
      <c r="D181" s="205" t="s">
        <v>67</v>
      </c>
      <c r="E181" s="205" t="s">
        <v>39</v>
      </c>
      <c r="F181" s="15" t="s">
        <v>39</v>
      </c>
      <c r="G181" s="205" t="s">
        <v>67</v>
      </c>
      <c r="H181" s="205" t="s">
        <v>67</v>
      </c>
      <c r="I181" s="205" t="s">
        <v>67</v>
      </c>
      <c r="J181" s="205" t="s">
        <v>67</v>
      </c>
      <c r="K181" s="15" t="s">
        <v>67</v>
      </c>
    </row>
    <row r="182" spans="2:11" s="8" customFormat="1" ht="15" customHeight="1" x14ac:dyDescent="0.25">
      <c r="B182" s="195">
        <v>23</v>
      </c>
      <c r="C182" s="198" t="s">
        <v>16</v>
      </c>
      <c r="D182" s="205" t="s">
        <v>40</v>
      </c>
      <c r="E182" s="205" t="s">
        <v>40</v>
      </c>
      <c r="F182" s="15" t="s">
        <v>40</v>
      </c>
      <c r="G182" s="205" t="s">
        <v>40</v>
      </c>
      <c r="H182" s="205" t="s">
        <v>40</v>
      </c>
      <c r="I182" s="205" t="s">
        <v>40</v>
      </c>
      <c r="J182" s="205" t="s">
        <v>40</v>
      </c>
      <c r="K182" s="15" t="s">
        <v>50</v>
      </c>
    </row>
    <row r="183" spans="2:11" s="8" customFormat="1" ht="48" customHeight="1" x14ac:dyDescent="0.25">
      <c r="B183" s="195">
        <v>24</v>
      </c>
      <c r="C183" s="198" t="s">
        <v>17</v>
      </c>
      <c r="D183" s="204" t="s">
        <v>470</v>
      </c>
      <c r="E183" s="204" t="s">
        <v>470</v>
      </c>
      <c r="F183" s="170" t="s">
        <v>470</v>
      </c>
      <c r="G183" s="204" t="s">
        <v>370</v>
      </c>
      <c r="H183" s="204" t="s">
        <v>370</v>
      </c>
      <c r="I183" s="204" t="s">
        <v>370</v>
      </c>
      <c r="J183" s="204" t="s">
        <v>370</v>
      </c>
      <c r="K183" s="15" t="s">
        <v>41</v>
      </c>
    </row>
    <row r="184" spans="2:11" s="8" customFormat="1" ht="15" customHeight="1" x14ac:dyDescent="0.25">
      <c r="B184" s="195">
        <v>25</v>
      </c>
      <c r="C184" s="198" t="s">
        <v>45</v>
      </c>
      <c r="D184" s="205" t="s">
        <v>41</v>
      </c>
      <c r="E184" s="205" t="s">
        <v>41</v>
      </c>
      <c r="F184" s="15" t="s">
        <v>41</v>
      </c>
      <c r="G184" s="205" t="s">
        <v>79</v>
      </c>
      <c r="H184" s="205" t="s">
        <v>79</v>
      </c>
      <c r="I184" s="205" t="s">
        <v>79</v>
      </c>
      <c r="J184" s="204" t="s">
        <v>79</v>
      </c>
      <c r="K184" s="15" t="s">
        <v>41</v>
      </c>
    </row>
    <row r="185" spans="2:11" s="8" customFormat="1" ht="45" customHeight="1" x14ac:dyDescent="0.25">
      <c r="B185" s="195">
        <v>26</v>
      </c>
      <c r="C185" s="198" t="s">
        <v>46</v>
      </c>
      <c r="D185" s="205" t="s">
        <v>41</v>
      </c>
      <c r="E185" s="205" t="s">
        <v>41</v>
      </c>
      <c r="F185" s="15" t="s">
        <v>41</v>
      </c>
      <c r="G185" s="243">
        <v>0.76800000000000002</v>
      </c>
      <c r="H185" s="215">
        <v>0.63300000000000001</v>
      </c>
      <c r="I185" s="215">
        <v>0.63300000000000001</v>
      </c>
      <c r="J185" s="204" t="s">
        <v>344</v>
      </c>
      <c r="K185" s="15" t="s">
        <v>41</v>
      </c>
    </row>
    <row r="186" spans="2:11" s="8" customFormat="1" ht="14.25" x14ac:dyDescent="0.25">
      <c r="B186" s="195">
        <v>27</v>
      </c>
      <c r="C186" s="196" t="s">
        <v>18</v>
      </c>
      <c r="D186" s="205" t="s">
        <v>41</v>
      </c>
      <c r="E186" s="205" t="s">
        <v>41</v>
      </c>
      <c r="F186" s="15" t="s">
        <v>41</v>
      </c>
      <c r="G186" s="205" t="s">
        <v>36</v>
      </c>
      <c r="H186" s="205" t="s">
        <v>36</v>
      </c>
      <c r="I186" s="205" t="s">
        <v>36</v>
      </c>
      <c r="J186" s="204" t="s">
        <v>36</v>
      </c>
      <c r="K186" s="15" t="s">
        <v>41</v>
      </c>
    </row>
    <row r="187" spans="2:11" s="8" customFormat="1" ht="14.25" x14ac:dyDescent="0.25">
      <c r="B187" s="195">
        <v>28</v>
      </c>
      <c r="C187" s="196" t="s">
        <v>61</v>
      </c>
      <c r="D187" s="205" t="s">
        <v>41</v>
      </c>
      <c r="E187" s="205" t="s">
        <v>41</v>
      </c>
      <c r="F187" s="15" t="s">
        <v>41</v>
      </c>
      <c r="G187" s="204" t="s">
        <v>26</v>
      </c>
      <c r="H187" s="204" t="s">
        <v>26</v>
      </c>
      <c r="I187" s="204" t="s">
        <v>26</v>
      </c>
      <c r="J187" s="204" t="s">
        <v>26</v>
      </c>
      <c r="K187" s="15" t="s">
        <v>41</v>
      </c>
    </row>
    <row r="188" spans="2:11" s="8" customFormat="1" ht="25.5" customHeight="1" x14ac:dyDescent="0.25">
      <c r="B188" s="195">
        <v>29</v>
      </c>
      <c r="C188" s="196" t="s">
        <v>62</v>
      </c>
      <c r="D188" s="205" t="s">
        <v>41</v>
      </c>
      <c r="E188" s="205" t="s">
        <v>41</v>
      </c>
      <c r="F188" s="15" t="s">
        <v>41</v>
      </c>
      <c r="G188" s="204" t="s">
        <v>78</v>
      </c>
      <c r="H188" s="204" t="s">
        <v>78</v>
      </c>
      <c r="I188" s="204" t="s">
        <v>78</v>
      </c>
      <c r="J188" s="204" t="s">
        <v>78</v>
      </c>
      <c r="K188" s="15" t="s">
        <v>41</v>
      </c>
    </row>
    <row r="189" spans="2:11" s="8" customFormat="1" ht="15" customHeight="1" x14ac:dyDescent="0.25">
      <c r="B189" s="195">
        <v>30</v>
      </c>
      <c r="C189" s="198" t="s">
        <v>19</v>
      </c>
      <c r="D189" s="204" t="s">
        <v>469</v>
      </c>
      <c r="E189" s="204" t="s">
        <v>469</v>
      </c>
      <c r="F189" s="170" t="s">
        <v>469</v>
      </c>
      <c r="G189" s="205" t="s">
        <v>33</v>
      </c>
      <c r="H189" s="205" t="s">
        <v>33</v>
      </c>
      <c r="I189" s="205" t="s">
        <v>33</v>
      </c>
      <c r="J189" s="204" t="s">
        <v>33</v>
      </c>
      <c r="K189" s="15" t="s">
        <v>32</v>
      </c>
    </row>
    <row r="190" spans="2:11" s="8" customFormat="1" ht="57" customHeight="1" x14ac:dyDescent="0.25">
      <c r="B190" s="195">
        <v>31</v>
      </c>
      <c r="C190" s="198" t="s">
        <v>63</v>
      </c>
      <c r="D190" s="204" t="s">
        <v>470</v>
      </c>
      <c r="E190" s="204" t="s">
        <v>470</v>
      </c>
      <c r="F190" s="170" t="s">
        <v>470</v>
      </c>
      <c r="G190" s="205" t="s">
        <v>41</v>
      </c>
      <c r="H190" s="205" t="s">
        <v>41</v>
      </c>
      <c r="I190" s="205" t="s">
        <v>41</v>
      </c>
      <c r="J190" s="204" t="s">
        <v>41</v>
      </c>
      <c r="K190" s="129" t="s">
        <v>383</v>
      </c>
    </row>
    <row r="191" spans="2:11" s="8" customFormat="1" ht="15" customHeight="1" x14ac:dyDescent="0.25">
      <c r="B191" s="195">
        <v>32</v>
      </c>
      <c r="C191" s="198" t="s">
        <v>20</v>
      </c>
      <c r="D191" s="205" t="s">
        <v>41</v>
      </c>
      <c r="E191" s="205" t="s">
        <v>41</v>
      </c>
      <c r="F191" s="15" t="s">
        <v>41</v>
      </c>
      <c r="G191" s="205" t="s">
        <v>41</v>
      </c>
      <c r="H191" s="205" t="s">
        <v>41</v>
      </c>
      <c r="I191" s="205" t="s">
        <v>41</v>
      </c>
      <c r="J191" s="204" t="s">
        <v>41</v>
      </c>
      <c r="K191" s="15" t="s">
        <v>283</v>
      </c>
    </row>
    <row r="192" spans="2:11" s="8" customFormat="1" ht="15" customHeight="1" x14ac:dyDescent="0.25">
      <c r="B192" s="195">
        <v>33</v>
      </c>
      <c r="C192" s="198" t="s">
        <v>21</v>
      </c>
      <c r="D192" s="205" t="s">
        <v>41</v>
      </c>
      <c r="E192" s="205" t="s">
        <v>41</v>
      </c>
      <c r="F192" s="15" t="s">
        <v>41</v>
      </c>
      <c r="G192" s="205" t="s">
        <v>41</v>
      </c>
      <c r="H192" s="205" t="s">
        <v>41</v>
      </c>
      <c r="I192" s="205" t="s">
        <v>41</v>
      </c>
      <c r="J192" s="204" t="s">
        <v>41</v>
      </c>
      <c r="K192" s="15" t="s">
        <v>263</v>
      </c>
    </row>
    <row r="193" spans="1:12" s="8" customFormat="1" ht="30.95" customHeight="1" x14ac:dyDescent="0.25">
      <c r="B193" s="195">
        <v>34</v>
      </c>
      <c r="C193" s="196" t="s">
        <v>22</v>
      </c>
      <c r="D193" s="205" t="s">
        <v>41</v>
      </c>
      <c r="E193" s="205" t="s">
        <v>41</v>
      </c>
      <c r="F193" s="15" t="s">
        <v>41</v>
      </c>
      <c r="G193" s="205" t="s">
        <v>41</v>
      </c>
      <c r="H193" s="205" t="s">
        <v>41</v>
      </c>
      <c r="I193" s="205" t="s">
        <v>41</v>
      </c>
      <c r="J193" s="204" t="s">
        <v>41</v>
      </c>
      <c r="K193" s="15" t="s">
        <v>41</v>
      </c>
    </row>
    <row r="194" spans="1:12" s="8" customFormat="1" ht="30.95" customHeight="1" x14ac:dyDescent="0.25">
      <c r="B194" s="195" t="s">
        <v>389</v>
      </c>
      <c r="C194" s="196" t="s">
        <v>390</v>
      </c>
      <c r="D194" s="45" t="s">
        <v>386</v>
      </c>
      <c r="E194" s="45" t="s">
        <v>386</v>
      </c>
      <c r="F194" s="45" t="s">
        <v>386</v>
      </c>
      <c r="G194" s="45" t="s">
        <v>386</v>
      </c>
      <c r="H194" s="45" t="s">
        <v>386</v>
      </c>
      <c r="I194" s="45" t="s">
        <v>386</v>
      </c>
      <c r="J194" s="45" t="s">
        <v>386</v>
      </c>
      <c r="K194" s="45" t="s">
        <v>386</v>
      </c>
    </row>
    <row r="195" spans="1:12" s="8" customFormat="1" ht="30" customHeight="1" x14ac:dyDescent="0.25">
      <c r="B195" s="195">
        <v>35</v>
      </c>
      <c r="C195" s="198" t="s">
        <v>23</v>
      </c>
      <c r="D195" s="204" t="s">
        <v>457</v>
      </c>
      <c r="E195" s="204" t="s">
        <v>457</v>
      </c>
      <c r="F195" s="170" t="s">
        <v>457</v>
      </c>
      <c r="G195" s="204" t="s">
        <v>458</v>
      </c>
      <c r="H195" s="204" t="s">
        <v>458</v>
      </c>
      <c r="I195" s="204" t="s">
        <v>458</v>
      </c>
      <c r="J195" s="204" t="s">
        <v>458</v>
      </c>
      <c r="K195" s="15" t="s">
        <v>457</v>
      </c>
    </row>
    <row r="196" spans="1:12" s="8" customFormat="1" ht="15" customHeight="1" x14ac:dyDescent="0.25">
      <c r="B196" s="195">
        <v>36</v>
      </c>
      <c r="C196" s="198" t="s">
        <v>64</v>
      </c>
      <c r="D196" s="205" t="s">
        <v>32</v>
      </c>
      <c r="E196" s="205" t="s">
        <v>32</v>
      </c>
      <c r="F196" s="15" t="s">
        <v>32</v>
      </c>
      <c r="G196" s="205" t="s">
        <v>33</v>
      </c>
      <c r="H196" s="205" t="s">
        <v>33</v>
      </c>
      <c r="I196" s="205" t="s">
        <v>33</v>
      </c>
      <c r="J196" s="205" t="s">
        <v>33</v>
      </c>
      <c r="K196" s="15" t="s">
        <v>33</v>
      </c>
    </row>
    <row r="197" spans="1:12" s="8" customFormat="1" ht="42" customHeight="1" x14ac:dyDescent="0.25">
      <c r="B197" s="195">
        <v>37</v>
      </c>
      <c r="C197" s="198" t="s">
        <v>65</v>
      </c>
      <c r="D197" s="204" t="s">
        <v>494</v>
      </c>
      <c r="E197" s="205" t="s">
        <v>70</v>
      </c>
      <c r="F197" s="170" t="s">
        <v>70</v>
      </c>
      <c r="G197" s="205" t="s">
        <v>41</v>
      </c>
      <c r="H197" s="205" t="s">
        <v>41</v>
      </c>
      <c r="I197" s="205" t="s">
        <v>41</v>
      </c>
      <c r="J197" s="205" t="s">
        <v>41</v>
      </c>
      <c r="K197" s="15" t="s">
        <v>41</v>
      </c>
    </row>
    <row r="198" spans="1:12" s="5" customFormat="1" ht="19.5" customHeight="1" x14ac:dyDescent="0.2">
      <c r="B198" s="23"/>
      <c r="C198" s="12"/>
      <c r="D198" s="22"/>
      <c r="E198" s="22"/>
      <c r="F198" s="22"/>
      <c r="G198" s="22"/>
      <c r="H198" s="22"/>
      <c r="I198" s="22"/>
      <c r="J198" s="22"/>
      <c r="K198" s="22"/>
      <c r="L198" s="22"/>
    </row>
    <row r="199" spans="1:12" s="5" customFormat="1" ht="20.100000000000001" customHeight="1" x14ac:dyDescent="0.2">
      <c r="B199" s="23"/>
      <c r="C199" s="12"/>
      <c r="D199" s="22"/>
      <c r="E199" s="22"/>
      <c r="F199" s="22"/>
      <c r="G199" s="22"/>
      <c r="H199" s="22"/>
      <c r="I199" s="22"/>
      <c r="J199" s="22"/>
      <c r="K199" s="22"/>
      <c r="L199" s="22"/>
    </row>
    <row r="200" spans="1:12" s="9" customFormat="1" ht="20.100000000000001" customHeight="1" x14ac:dyDescent="0.25">
      <c r="B200" s="39" t="s">
        <v>51</v>
      </c>
      <c r="C200" s="40"/>
      <c r="D200" s="245" t="s">
        <v>276</v>
      </c>
      <c r="E200" s="245" t="s">
        <v>272</v>
      </c>
      <c r="F200" s="245" t="s">
        <v>273</v>
      </c>
      <c r="G200" s="245" t="s">
        <v>274</v>
      </c>
      <c r="H200" s="247" t="s">
        <v>348</v>
      </c>
      <c r="I200" s="247" t="s">
        <v>349</v>
      </c>
      <c r="J200" s="247" t="s">
        <v>350</v>
      </c>
      <c r="K200" s="247" t="s">
        <v>379</v>
      </c>
      <c r="L200" s="247" t="s">
        <v>392</v>
      </c>
    </row>
    <row r="201" spans="1:12" s="5" customFormat="1" ht="27.95" customHeight="1" x14ac:dyDescent="0.2">
      <c r="B201" s="195">
        <v>1</v>
      </c>
      <c r="C201" s="198" t="s">
        <v>0</v>
      </c>
      <c r="D201" s="205" t="s">
        <v>48</v>
      </c>
      <c r="E201" s="205" t="s">
        <v>48</v>
      </c>
      <c r="F201" s="205" t="s">
        <v>48</v>
      </c>
      <c r="G201" s="205" t="s">
        <v>48</v>
      </c>
      <c r="H201" s="204" t="s">
        <v>351</v>
      </c>
      <c r="I201" s="204" t="s">
        <v>351</v>
      </c>
      <c r="J201" s="204" t="s">
        <v>351</v>
      </c>
      <c r="K201" s="204" t="s">
        <v>78</v>
      </c>
      <c r="L201" s="204" t="s">
        <v>78</v>
      </c>
    </row>
    <row r="202" spans="1:12" s="5" customFormat="1" ht="27.95" customHeight="1" x14ac:dyDescent="0.2">
      <c r="B202" s="195">
        <v>2</v>
      </c>
      <c r="C202" s="198" t="s">
        <v>1</v>
      </c>
      <c r="D202" s="205" t="s">
        <v>41</v>
      </c>
      <c r="E202" s="205" t="s">
        <v>41</v>
      </c>
      <c r="F202" s="205" t="s">
        <v>41</v>
      </c>
      <c r="G202" s="205" t="s">
        <v>41</v>
      </c>
      <c r="H202" s="205" t="s">
        <v>41</v>
      </c>
      <c r="I202" s="205" t="s">
        <v>41</v>
      </c>
      <c r="J202" s="205" t="s">
        <v>41</v>
      </c>
      <c r="K202" s="204" t="s">
        <v>379</v>
      </c>
      <c r="L202" s="204" t="s">
        <v>392</v>
      </c>
    </row>
    <row r="203" spans="1:12" s="8" customFormat="1" ht="42" customHeight="1" x14ac:dyDescent="0.25">
      <c r="B203" s="195">
        <v>3</v>
      </c>
      <c r="C203" s="198" t="s">
        <v>52</v>
      </c>
      <c r="D203" s="205" t="s">
        <v>24</v>
      </c>
      <c r="E203" s="205" t="s">
        <v>24</v>
      </c>
      <c r="F203" s="205" t="s">
        <v>24</v>
      </c>
      <c r="G203" s="205" t="s">
        <v>24</v>
      </c>
      <c r="H203" s="205" t="s">
        <v>24</v>
      </c>
      <c r="I203" s="205" t="s">
        <v>24</v>
      </c>
      <c r="J203" s="205" t="s">
        <v>24</v>
      </c>
      <c r="K203" s="204" t="s">
        <v>375</v>
      </c>
      <c r="L203" s="204" t="s">
        <v>375</v>
      </c>
    </row>
    <row r="204" spans="1:12" s="8" customFormat="1" ht="15" customHeight="1" x14ac:dyDescent="0.25">
      <c r="B204" s="195" t="s">
        <v>384</v>
      </c>
      <c r="C204" s="198" t="s">
        <v>385</v>
      </c>
      <c r="D204" s="205" t="s">
        <v>388</v>
      </c>
      <c r="E204" s="205" t="s">
        <v>388</v>
      </c>
      <c r="F204" s="205" t="s">
        <v>388</v>
      </c>
      <c r="G204" s="205" t="s">
        <v>388</v>
      </c>
      <c r="H204" s="205" t="s">
        <v>388</v>
      </c>
      <c r="I204" s="205" t="s">
        <v>388</v>
      </c>
      <c r="J204" s="205" t="s">
        <v>388</v>
      </c>
      <c r="K204" s="205" t="s">
        <v>386</v>
      </c>
      <c r="L204" s="205" t="s">
        <v>386</v>
      </c>
    </row>
    <row r="205" spans="1:12" s="5" customFormat="1" ht="24.95" customHeight="1" x14ac:dyDescent="0.2">
      <c r="A205" s="16"/>
      <c r="B205" s="171" t="s">
        <v>166</v>
      </c>
      <c r="C205" s="167"/>
      <c r="D205" s="75"/>
      <c r="E205" s="75"/>
      <c r="F205" s="75"/>
      <c r="G205" s="75"/>
      <c r="H205" s="14"/>
      <c r="I205" s="14"/>
      <c r="J205" s="14"/>
      <c r="K205" s="17"/>
      <c r="L205" s="17"/>
    </row>
    <row r="206" spans="1:12" s="8" customFormat="1" ht="15" customHeight="1" x14ac:dyDescent="0.25">
      <c r="B206" s="195">
        <v>4</v>
      </c>
      <c r="C206" s="198" t="s">
        <v>2</v>
      </c>
      <c r="D206" s="205" t="s">
        <v>27</v>
      </c>
      <c r="E206" s="205" t="s">
        <v>27</v>
      </c>
      <c r="F206" s="205" t="s">
        <v>27</v>
      </c>
      <c r="G206" s="205" t="s">
        <v>27</v>
      </c>
      <c r="H206" s="205" t="s">
        <v>27</v>
      </c>
      <c r="I206" s="205" t="s">
        <v>27</v>
      </c>
      <c r="J206" s="205" t="s">
        <v>27</v>
      </c>
      <c r="K206" s="205" t="s">
        <v>27</v>
      </c>
      <c r="L206" s="205" t="s">
        <v>27</v>
      </c>
    </row>
    <row r="207" spans="1:12" s="8" customFormat="1" ht="15" customHeight="1" x14ac:dyDescent="0.25">
      <c r="B207" s="195">
        <v>5</v>
      </c>
      <c r="C207" s="198" t="s">
        <v>3</v>
      </c>
      <c r="D207" s="205" t="s">
        <v>27</v>
      </c>
      <c r="E207" s="205" t="s">
        <v>27</v>
      </c>
      <c r="F207" s="205" t="s">
        <v>27</v>
      </c>
      <c r="G207" s="205" t="s">
        <v>27</v>
      </c>
      <c r="H207" s="205" t="s">
        <v>27</v>
      </c>
      <c r="I207" s="205" t="s">
        <v>27</v>
      </c>
      <c r="J207" s="205" t="s">
        <v>27</v>
      </c>
      <c r="K207" s="205" t="s">
        <v>27</v>
      </c>
      <c r="L207" s="205" t="s">
        <v>27</v>
      </c>
    </row>
    <row r="208" spans="1:12" s="8" customFormat="1" ht="27.95" customHeight="1" x14ac:dyDescent="0.25">
      <c r="B208" s="195">
        <v>6</v>
      </c>
      <c r="C208" s="198" t="s">
        <v>53</v>
      </c>
      <c r="D208" s="204" t="s">
        <v>49</v>
      </c>
      <c r="E208" s="204" t="s">
        <v>49</v>
      </c>
      <c r="F208" s="204" t="s">
        <v>49</v>
      </c>
      <c r="G208" s="204" t="s">
        <v>49</v>
      </c>
      <c r="H208" s="204" t="s">
        <v>371</v>
      </c>
      <c r="I208" s="204" t="s">
        <v>371</v>
      </c>
      <c r="J208" s="204" t="s">
        <v>371</v>
      </c>
      <c r="K208" s="204" t="s">
        <v>76</v>
      </c>
      <c r="L208" s="204" t="s">
        <v>76</v>
      </c>
    </row>
    <row r="209" spans="1:12" s="8" customFormat="1" ht="27.95" customHeight="1" x14ac:dyDescent="0.25">
      <c r="B209" s="195">
        <v>7</v>
      </c>
      <c r="C209" s="198" t="s">
        <v>54</v>
      </c>
      <c r="D209" s="205" t="s">
        <v>167</v>
      </c>
      <c r="E209" s="205" t="s">
        <v>167</v>
      </c>
      <c r="F209" s="205" t="s">
        <v>167</v>
      </c>
      <c r="G209" s="205" t="s">
        <v>167</v>
      </c>
      <c r="H209" s="204" t="s">
        <v>167</v>
      </c>
      <c r="I209" s="204" t="s">
        <v>167</v>
      </c>
      <c r="J209" s="204" t="s">
        <v>167</v>
      </c>
      <c r="K209" s="204" t="s">
        <v>167</v>
      </c>
      <c r="L209" s="204" t="s">
        <v>167</v>
      </c>
    </row>
    <row r="210" spans="1:12" s="8" customFormat="1" ht="15" customHeight="1" x14ac:dyDescent="0.25">
      <c r="B210" s="195">
        <v>8</v>
      </c>
      <c r="C210" s="198" t="s">
        <v>177</v>
      </c>
      <c r="D210" s="206">
        <v>1229.249534</v>
      </c>
      <c r="E210" s="206">
        <v>285.00494300000003</v>
      </c>
      <c r="F210" s="206">
        <v>760.39844900000003</v>
      </c>
      <c r="G210" s="206">
        <v>330.279066</v>
      </c>
      <c r="H210" s="206">
        <v>218.82029602</v>
      </c>
      <c r="I210" s="206">
        <v>300.48979837134533</v>
      </c>
      <c r="J210" s="206">
        <v>262.92857357492716</v>
      </c>
      <c r="K210" s="206">
        <v>1136.510005080024</v>
      </c>
      <c r="L210" s="206">
        <v>395.88908800000002</v>
      </c>
    </row>
    <row r="211" spans="1:12" s="8" customFormat="1" ht="15" customHeight="1" x14ac:dyDescent="0.25">
      <c r="B211" s="172">
        <v>9</v>
      </c>
      <c r="C211" s="173" t="s">
        <v>178</v>
      </c>
      <c r="D211" s="88" t="s">
        <v>654</v>
      </c>
      <c r="E211" s="88" t="s">
        <v>659</v>
      </c>
      <c r="F211" s="88" t="s">
        <v>660</v>
      </c>
      <c r="G211" s="88" t="s">
        <v>661</v>
      </c>
      <c r="H211" s="88" t="s">
        <v>662</v>
      </c>
      <c r="I211" s="88" t="s">
        <v>663</v>
      </c>
      <c r="J211" s="88" t="s">
        <v>664</v>
      </c>
      <c r="K211" s="19" t="s">
        <v>598</v>
      </c>
      <c r="L211" s="19" t="s">
        <v>567</v>
      </c>
    </row>
    <row r="212" spans="1:12" s="8" customFormat="1" ht="15" customHeight="1" x14ac:dyDescent="0.25">
      <c r="B212" s="174"/>
      <c r="C212" s="175" t="s">
        <v>179</v>
      </c>
      <c r="D212" s="90" t="s">
        <v>658</v>
      </c>
      <c r="E212" s="90" t="s">
        <v>659</v>
      </c>
      <c r="F212" s="90" t="s">
        <v>660</v>
      </c>
      <c r="G212" s="90" t="s">
        <v>661</v>
      </c>
      <c r="H212" s="133" t="s">
        <v>665</v>
      </c>
      <c r="I212" s="133" t="s">
        <v>666</v>
      </c>
      <c r="J212" s="133" t="s">
        <v>667</v>
      </c>
      <c r="K212" s="59" t="s">
        <v>668</v>
      </c>
      <c r="L212" s="59" t="s">
        <v>669</v>
      </c>
    </row>
    <row r="213" spans="1:12" s="8" customFormat="1" ht="38.25" customHeight="1" x14ac:dyDescent="0.25">
      <c r="B213" s="195" t="s">
        <v>8</v>
      </c>
      <c r="C213" s="198" t="s">
        <v>4</v>
      </c>
      <c r="D213" s="205">
        <v>100</v>
      </c>
      <c r="E213" s="205">
        <v>100</v>
      </c>
      <c r="F213" s="205">
        <v>100</v>
      </c>
      <c r="G213" s="205">
        <v>100</v>
      </c>
      <c r="H213" s="205">
        <v>100</v>
      </c>
      <c r="I213" s="205">
        <v>100</v>
      </c>
      <c r="J213" s="205">
        <v>100</v>
      </c>
      <c r="K213" s="205">
        <v>100</v>
      </c>
      <c r="L213" s="204">
        <v>100</v>
      </c>
    </row>
    <row r="214" spans="1:12" s="8" customFormat="1" ht="25.5" customHeight="1" x14ac:dyDescent="0.25">
      <c r="B214" s="195" t="s">
        <v>9</v>
      </c>
      <c r="C214" s="198" t="s">
        <v>5</v>
      </c>
      <c r="D214" s="205">
        <v>100</v>
      </c>
      <c r="E214" s="205">
        <v>100</v>
      </c>
      <c r="F214" s="205">
        <v>100</v>
      </c>
      <c r="G214" s="205">
        <v>100</v>
      </c>
      <c r="H214" s="205">
        <v>100</v>
      </c>
      <c r="I214" s="205">
        <v>100</v>
      </c>
      <c r="J214" s="205">
        <v>100</v>
      </c>
      <c r="K214" s="205">
        <v>100</v>
      </c>
      <c r="L214" s="204">
        <v>100</v>
      </c>
    </row>
    <row r="215" spans="1:12" s="8" customFormat="1" ht="48" customHeight="1" x14ac:dyDescent="0.25">
      <c r="B215" s="195">
        <v>10</v>
      </c>
      <c r="C215" s="198" t="s">
        <v>6</v>
      </c>
      <c r="D215" s="204" t="s">
        <v>287</v>
      </c>
      <c r="E215" s="204" t="s">
        <v>287</v>
      </c>
      <c r="F215" s="204" t="s">
        <v>287</v>
      </c>
      <c r="G215" s="204" t="s">
        <v>287</v>
      </c>
      <c r="H215" s="205" t="s">
        <v>287</v>
      </c>
      <c r="I215" s="205" t="s">
        <v>287</v>
      </c>
      <c r="J215" s="205" t="s">
        <v>287</v>
      </c>
      <c r="K215" s="204" t="s">
        <v>287</v>
      </c>
      <c r="L215" s="204" t="s">
        <v>287</v>
      </c>
    </row>
    <row r="216" spans="1:12" s="8" customFormat="1" ht="15" customHeight="1" x14ac:dyDescent="0.25">
      <c r="B216" s="195">
        <v>11</v>
      </c>
      <c r="C216" s="198" t="s">
        <v>7</v>
      </c>
      <c r="D216" s="197">
        <v>42545</v>
      </c>
      <c r="E216" s="197">
        <v>42551</v>
      </c>
      <c r="F216" s="197">
        <v>42551</v>
      </c>
      <c r="G216" s="197">
        <v>42551</v>
      </c>
      <c r="H216" s="197">
        <v>43245</v>
      </c>
      <c r="I216" s="197">
        <v>43245</v>
      </c>
      <c r="J216" s="197">
        <v>43245</v>
      </c>
      <c r="K216" s="197">
        <v>43383</v>
      </c>
      <c r="L216" s="197">
        <v>43635</v>
      </c>
    </row>
    <row r="217" spans="1:12" s="8" customFormat="1" ht="15" customHeight="1" x14ac:dyDescent="0.25">
      <c r="B217" s="195">
        <v>12</v>
      </c>
      <c r="C217" s="198" t="s">
        <v>44</v>
      </c>
      <c r="D217" s="205" t="s">
        <v>30</v>
      </c>
      <c r="E217" s="205" t="s">
        <v>30</v>
      </c>
      <c r="F217" s="205" t="s">
        <v>30</v>
      </c>
      <c r="G217" s="205" t="s">
        <v>30</v>
      </c>
      <c r="H217" s="205" t="s">
        <v>30</v>
      </c>
      <c r="I217" s="205" t="s">
        <v>30</v>
      </c>
      <c r="J217" s="205" t="s">
        <v>30</v>
      </c>
      <c r="K217" s="205" t="s">
        <v>30</v>
      </c>
      <c r="L217" s="205" t="s">
        <v>30</v>
      </c>
    </row>
    <row r="218" spans="1:12" s="8" customFormat="1" ht="15" customHeight="1" x14ac:dyDescent="0.25">
      <c r="B218" s="195">
        <v>13</v>
      </c>
      <c r="C218" s="198" t="s">
        <v>55</v>
      </c>
      <c r="D218" s="205" t="s">
        <v>66</v>
      </c>
      <c r="E218" s="205" t="s">
        <v>66</v>
      </c>
      <c r="F218" s="205" t="s">
        <v>66</v>
      </c>
      <c r="G218" s="205" t="s">
        <v>66</v>
      </c>
      <c r="H218" s="197" t="s">
        <v>66</v>
      </c>
      <c r="I218" s="197" t="s">
        <v>66</v>
      </c>
      <c r="J218" s="197" t="s">
        <v>66</v>
      </c>
      <c r="K218" s="197" t="s">
        <v>66</v>
      </c>
      <c r="L218" s="197" t="s">
        <v>66</v>
      </c>
    </row>
    <row r="219" spans="1:12" s="8" customFormat="1" ht="15" customHeight="1" x14ac:dyDescent="0.25">
      <c r="B219" s="195">
        <v>14</v>
      </c>
      <c r="C219" s="198" t="s">
        <v>506</v>
      </c>
      <c r="D219" s="205" t="s">
        <v>32</v>
      </c>
      <c r="E219" s="205" t="s">
        <v>32</v>
      </c>
      <c r="F219" s="205" t="s">
        <v>32</v>
      </c>
      <c r="G219" s="205" t="s">
        <v>32</v>
      </c>
      <c r="H219" s="197" t="s">
        <v>32</v>
      </c>
      <c r="I219" s="197" t="s">
        <v>32</v>
      </c>
      <c r="J219" s="197" t="s">
        <v>32</v>
      </c>
      <c r="K219" s="205" t="s">
        <v>32</v>
      </c>
      <c r="L219" s="205" t="s">
        <v>32</v>
      </c>
    </row>
    <row r="220" spans="1:12" s="8" customFormat="1" ht="83.1" customHeight="1" x14ac:dyDescent="0.25">
      <c r="B220" s="195">
        <v>15</v>
      </c>
      <c r="C220" s="196" t="s">
        <v>56</v>
      </c>
      <c r="D220" s="204" t="s">
        <v>342</v>
      </c>
      <c r="E220" s="204" t="s">
        <v>339</v>
      </c>
      <c r="F220" s="204" t="s">
        <v>340</v>
      </c>
      <c r="G220" s="204" t="s">
        <v>341</v>
      </c>
      <c r="H220" s="216" t="s">
        <v>353</v>
      </c>
      <c r="I220" s="216" t="s">
        <v>354</v>
      </c>
      <c r="J220" s="216" t="s">
        <v>355</v>
      </c>
      <c r="K220" s="204" t="s">
        <v>380</v>
      </c>
      <c r="L220" s="204" t="s">
        <v>393</v>
      </c>
    </row>
    <row r="221" spans="1:12" s="8" customFormat="1" ht="51.95" customHeight="1" x14ac:dyDescent="0.25">
      <c r="B221" s="195">
        <v>16</v>
      </c>
      <c r="C221" s="198" t="s">
        <v>57</v>
      </c>
      <c r="D221" s="204" t="s">
        <v>171</v>
      </c>
      <c r="E221" s="204" t="s">
        <v>171</v>
      </c>
      <c r="F221" s="204" t="s">
        <v>171</v>
      </c>
      <c r="G221" s="204" t="s">
        <v>171</v>
      </c>
      <c r="H221" s="204" t="s">
        <v>171</v>
      </c>
      <c r="I221" s="204" t="s">
        <v>171</v>
      </c>
      <c r="J221" s="204" t="s">
        <v>171</v>
      </c>
      <c r="K221" s="204" t="s">
        <v>170</v>
      </c>
      <c r="L221" s="204" t="s">
        <v>170</v>
      </c>
    </row>
    <row r="222" spans="1:12" s="5" customFormat="1" ht="24.95" customHeight="1" x14ac:dyDescent="0.2">
      <c r="A222" s="16"/>
      <c r="B222" s="41" t="s">
        <v>58</v>
      </c>
      <c r="C222" s="167"/>
      <c r="D222" s="75"/>
      <c r="E222" s="75"/>
      <c r="F222" s="75"/>
      <c r="G222" s="75"/>
      <c r="H222" s="14"/>
      <c r="I222" s="14"/>
      <c r="J222" s="14"/>
      <c r="K222" s="17"/>
      <c r="L222" s="17"/>
    </row>
    <row r="223" spans="1:12" s="8" customFormat="1" ht="15.95" customHeight="1" x14ac:dyDescent="0.25">
      <c r="B223" s="195">
        <v>17</v>
      </c>
      <c r="C223" s="198" t="s">
        <v>59</v>
      </c>
      <c r="D223" s="205" t="s">
        <v>34</v>
      </c>
      <c r="E223" s="205" t="s">
        <v>35</v>
      </c>
      <c r="F223" s="205" t="s">
        <v>35</v>
      </c>
      <c r="G223" s="205" t="s">
        <v>35</v>
      </c>
      <c r="H223" s="205" t="s">
        <v>35</v>
      </c>
      <c r="I223" s="205" t="s">
        <v>35</v>
      </c>
      <c r="J223" s="205" t="s">
        <v>35</v>
      </c>
      <c r="K223" s="205" t="s">
        <v>34</v>
      </c>
      <c r="L223" s="205" t="s">
        <v>34</v>
      </c>
    </row>
    <row r="224" spans="1:12" s="11" customFormat="1" ht="25.5" customHeight="1" x14ac:dyDescent="0.25">
      <c r="B224" s="195">
        <v>18</v>
      </c>
      <c r="C224" s="212" t="s">
        <v>12</v>
      </c>
      <c r="D224" s="210">
        <v>7.4700000000000003E-2</v>
      </c>
      <c r="E224" s="210" t="s">
        <v>282</v>
      </c>
      <c r="F224" s="210" t="s">
        <v>282</v>
      </c>
      <c r="G224" s="210" t="s">
        <v>282</v>
      </c>
      <c r="H224" s="210" t="s">
        <v>359</v>
      </c>
      <c r="I224" s="210" t="s">
        <v>360</v>
      </c>
      <c r="J224" s="210" t="s">
        <v>361</v>
      </c>
      <c r="K224" s="207">
        <v>7.4999999999999997E-2</v>
      </c>
      <c r="L224" s="207">
        <v>6.7500000000000004E-2</v>
      </c>
    </row>
    <row r="225" spans="2:12" s="8" customFormat="1" ht="15.95" customHeight="1" x14ac:dyDescent="0.25">
      <c r="B225" s="195">
        <v>19</v>
      </c>
      <c r="C225" s="198" t="s">
        <v>43</v>
      </c>
      <c r="D225" s="205" t="s">
        <v>33</v>
      </c>
      <c r="E225" s="204" t="s">
        <v>33</v>
      </c>
      <c r="F225" s="204" t="s">
        <v>33</v>
      </c>
      <c r="G225" s="204" t="s">
        <v>33</v>
      </c>
      <c r="H225" s="205" t="s">
        <v>33</v>
      </c>
      <c r="I225" s="205" t="s">
        <v>33</v>
      </c>
      <c r="J225" s="205" t="s">
        <v>33</v>
      </c>
      <c r="K225" s="205" t="s">
        <v>33</v>
      </c>
      <c r="L225" s="205" t="s">
        <v>33</v>
      </c>
    </row>
    <row r="226" spans="2:12" s="8" customFormat="1" ht="40.5" customHeight="1" x14ac:dyDescent="0.25">
      <c r="B226" s="195" t="s">
        <v>10</v>
      </c>
      <c r="C226" s="196" t="s">
        <v>13</v>
      </c>
      <c r="D226" s="204" t="s">
        <v>37</v>
      </c>
      <c r="E226" s="204" t="s">
        <v>37</v>
      </c>
      <c r="F226" s="204" t="s">
        <v>37</v>
      </c>
      <c r="G226" s="204" t="s">
        <v>37</v>
      </c>
      <c r="H226" s="204" t="s">
        <v>37</v>
      </c>
      <c r="I226" s="204" t="s">
        <v>37</v>
      </c>
      <c r="J226" s="204" t="s">
        <v>37</v>
      </c>
      <c r="K226" s="204" t="s">
        <v>37</v>
      </c>
      <c r="L226" s="204" t="s">
        <v>37</v>
      </c>
    </row>
    <row r="227" spans="2:12" s="8" customFormat="1" ht="32.1" customHeight="1" x14ac:dyDescent="0.25">
      <c r="B227" s="195" t="s">
        <v>11</v>
      </c>
      <c r="C227" s="196" t="s">
        <v>14</v>
      </c>
      <c r="D227" s="204" t="s">
        <v>37</v>
      </c>
      <c r="E227" s="204" t="s">
        <v>37</v>
      </c>
      <c r="F227" s="204" t="s">
        <v>37</v>
      </c>
      <c r="G227" s="204" t="s">
        <v>37</v>
      </c>
      <c r="H227" s="204" t="s">
        <v>37</v>
      </c>
      <c r="I227" s="204" t="s">
        <v>37</v>
      </c>
      <c r="J227" s="204" t="s">
        <v>37</v>
      </c>
      <c r="K227" s="204" t="s">
        <v>37</v>
      </c>
      <c r="L227" s="204" t="s">
        <v>37</v>
      </c>
    </row>
    <row r="228" spans="2:12" s="8" customFormat="1" ht="14.25" x14ac:dyDescent="0.25">
      <c r="B228" s="195">
        <v>21</v>
      </c>
      <c r="C228" s="196" t="s">
        <v>15</v>
      </c>
      <c r="D228" s="204" t="s">
        <v>33</v>
      </c>
      <c r="E228" s="204" t="s">
        <v>33</v>
      </c>
      <c r="F228" s="204" t="s">
        <v>33</v>
      </c>
      <c r="G228" s="204" t="s">
        <v>33</v>
      </c>
      <c r="H228" s="204" t="s">
        <v>33</v>
      </c>
      <c r="I228" s="204" t="s">
        <v>33</v>
      </c>
      <c r="J228" s="204" t="s">
        <v>33</v>
      </c>
      <c r="K228" s="205" t="s">
        <v>33</v>
      </c>
      <c r="L228" s="205" t="s">
        <v>33</v>
      </c>
    </row>
    <row r="229" spans="2:12" s="8" customFormat="1" ht="15" customHeight="1" x14ac:dyDescent="0.25">
      <c r="B229" s="195">
        <v>22</v>
      </c>
      <c r="C229" s="198" t="s">
        <v>60</v>
      </c>
      <c r="D229" s="205" t="s">
        <v>67</v>
      </c>
      <c r="E229" s="205" t="s">
        <v>67</v>
      </c>
      <c r="F229" s="205" t="s">
        <v>67</v>
      </c>
      <c r="G229" s="205" t="s">
        <v>67</v>
      </c>
      <c r="H229" s="205" t="s">
        <v>67</v>
      </c>
      <c r="I229" s="205" t="s">
        <v>67</v>
      </c>
      <c r="J229" s="205" t="s">
        <v>67</v>
      </c>
      <c r="K229" s="205" t="s">
        <v>67</v>
      </c>
      <c r="L229" s="205" t="s">
        <v>67</v>
      </c>
    </row>
    <row r="230" spans="2:12" s="8" customFormat="1" ht="15" customHeight="1" x14ac:dyDescent="0.25">
      <c r="B230" s="195">
        <v>23</v>
      </c>
      <c r="C230" s="198" t="s">
        <v>16</v>
      </c>
      <c r="D230" s="205" t="s">
        <v>50</v>
      </c>
      <c r="E230" s="205" t="s">
        <v>50</v>
      </c>
      <c r="F230" s="205" t="s">
        <v>50</v>
      </c>
      <c r="G230" s="205" t="s">
        <v>50</v>
      </c>
      <c r="H230" s="205" t="s">
        <v>365</v>
      </c>
      <c r="I230" s="205" t="s">
        <v>365</v>
      </c>
      <c r="J230" s="205" t="s">
        <v>365</v>
      </c>
      <c r="K230" s="205" t="s">
        <v>40</v>
      </c>
      <c r="L230" s="205" t="s">
        <v>40</v>
      </c>
    </row>
    <row r="231" spans="2:12" s="8" customFormat="1" ht="41.25" customHeight="1" x14ac:dyDescent="0.25">
      <c r="B231" s="195">
        <v>24</v>
      </c>
      <c r="C231" s="198" t="s">
        <v>17</v>
      </c>
      <c r="D231" s="205" t="s">
        <v>41</v>
      </c>
      <c r="E231" s="205" t="s">
        <v>41</v>
      </c>
      <c r="F231" s="205" t="s">
        <v>41</v>
      </c>
      <c r="G231" s="205" t="s">
        <v>41</v>
      </c>
      <c r="H231" s="205" t="s">
        <v>41</v>
      </c>
      <c r="I231" s="205" t="s">
        <v>41</v>
      </c>
      <c r="J231" s="205" t="s">
        <v>41</v>
      </c>
      <c r="K231" s="204" t="s">
        <v>370</v>
      </c>
      <c r="L231" s="204" t="s">
        <v>370</v>
      </c>
    </row>
    <row r="232" spans="2:12" s="8" customFormat="1" ht="15" customHeight="1" x14ac:dyDescent="0.25">
      <c r="B232" s="195">
        <v>25</v>
      </c>
      <c r="C232" s="198" t="s">
        <v>45</v>
      </c>
      <c r="D232" s="205" t="s">
        <v>41</v>
      </c>
      <c r="E232" s="205" t="s">
        <v>41</v>
      </c>
      <c r="F232" s="205" t="s">
        <v>41</v>
      </c>
      <c r="G232" s="205" t="s">
        <v>41</v>
      </c>
      <c r="H232" s="205" t="s">
        <v>41</v>
      </c>
      <c r="I232" s="205" t="s">
        <v>41</v>
      </c>
      <c r="J232" s="205" t="s">
        <v>41</v>
      </c>
      <c r="K232" s="205" t="s">
        <v>79</v>
      </c>
      <c r="L232" s="205" t="s">
        <v>79</v>
      </c>
    </row>
    <row r="233" spans="2:12" s="8" customFormat="1" ht="45" customHeight="1" x14ac:dyDescent="0.25">
      <c r="B233" s="195">
        <v>26</v>
      </c>
      <c r="C233" s="198" t="s">
        <v>46</v>
      </c>
      <c r="D233" s="205" t="s">
        <v>41</v>
      </c>
      <c r="E233" s="205" t="s">
        <v>41</v>
      </c>
      <c r="F233" s="205" t="s">
        <v>41</v>
      </c>
      <c r="G233" s="205" t="s">
        <v>41</v>
      </c>
      <c r="H233" s="205" t="s">
        <v>41</v>
      </c>
      <c r="I233" s="205" t="s">
        <v>41</v>
      </c>
      <c r="J233" s="205" t="s">
        <v>41</v>
      </c>
      <c r="K233" s="205" t="s">
        <v>381</v>
      </c>
      <c r="L233" s="205" t="s">
        <v>394</v>
      </c>
    </row>
    <row r="234" spans="2:12" s="8" customFormat="1" ht="14.25" x14ac:dyDescent="0.25">
      <c r="B234" s="195">
        <v>27</v>
      </c>
      <c r="C234" s="196" t="s">
        <v>18</v>
      </c>
      <c r="D234" s="205" t="s">
        <v>41</v>
      </c>
      <c r="E234" s="205" t="s">
        <v>41</v>
      </c>
      <c r="F234" s="205" t="s">
        <v>41</v>
      </c>
      <c r="G234" s="205" t="s">
        <v>41</v>
      </c>
      <c r="H234" s="205" t="s">
        <v>41</v>
      </c>
      <c r="I234" s="205" t="s">
        <v>41</v>
      </c>
      <c r="J234" s="205" t="s">
        <v>41</v>
      </c>
      <c r="K234" s="205" t="s">
        <v>36</v>
      </c>
      <c r="L234" s="205" t="s">
        <v>36</v>
      </c>
    </row>
    <row r="235" spans="2:12" s="8" customFormat="1" ht="14.25" x14ac:dyDescent="0.25">
      <c r="B235" s="195">
        <v>28</v>
      </c>
      <c r="C235" s="196" t="s">
        <v>61</v>
      </c>
      <c r="D235" s="205" t="s">
        <v>41</v>
      </c>
      <c r="E235" s="205" t="s">
        <v>41</v>
      </c>
      <c r="F235" s="205" t="s">
        <v>41</v>
      </c>
      <c r="G235" s="205" t="s">
        <v>41</v>
      </c>
      <c r="H235" s="205" t="s">
        <v>41</v>
      </c>
      <c r="I235" s="205" t="s">
        <v>41</v>
      </c>
      <c r="J235" s="205" t="s">
        <v>41</v>
      </c>
      <c r="K235" s="204" t="s">
        <v>26</v>
      </c>
      <c r="L235" s="205" t="s">
        <v>26</v>
      </c>
    </row>
    <row r="236" spans="2:12" s="8" customFormat="1" ht="25.5" customHeight="1" x14ac:dyDescent="0.25">
      <c r="B236" s="195">
        <v>29</v>
      </c>
      <c r="C236" s="196" t="s">
        <v>62</v>
      </c>
      <c r="D236" s="205" t="s">
        <v>41</v>
      </c>
      <c r="E236" s="205" t="s">
        <v>41</v>
      </c>
      <c r="F236" s="205" t="s">
        <v>41</v>
      </c>
      <c r="G236" s="205" t="s">
        <v>41</v>
      </c>
      <c r="H236" s="205" t="s">
        <v>41</v>
      </c>
      <c r="I236" s="205" t="s">
        <v>41</v>
      </c>
      <c r="J236" s="205" t="s">
        <v>41</v>
      </c>
      <c r="K236" s="204" t="s">
        <v>78</v>
      </c>
      <c r="L236" s="205" t="s">
        <v>78</v>
      </c>
    </row>
    <row r="237" spans="2:12" s="8" customFormat="1" ht="14.25" x14ac:dyDescent="0.25">
      <c r="B237" s="195">
        <v>30</v>
      </c>
      <c r="C237" s="198" t="s">
        <v>19</v>
      </c>
      <c r="D237" s="205" t="s">
        <v>32</v>
      </c>
      <c r="E237" s="205" t="s">
        <v>32</v>
      </c>
      <c r="F237" s="205" t="s">
        <v>32</v>
      </c>
      <c r="G237" s="205" t="s">
        <v>32</v>
      </c>
      <c r="H237" s="204" t="s">
        <v>32</v>
      </c>
      <c r="I237" s="204" t="s">
        <v>32</v>
      </c>
      <c r="J237" s="204" t="s">
        <v>32</v>
      </c>
      <c r="K237" s="205" t="s">
        <v>33</v>
      </c>
      <c r="L237" s="205" t="s">
        <v>33</v>
      </c>
    </row>
    <row r="238" spans="2:12" s="8" customFormat="1" ht="57.75" customHeight="1" x14ac:dyDescent="0.25">
      <c r="B238" s="195">
        <v>31</v>
      </c>
      <c r="C238" s="198" t="s">
        <v>63</v>
      </c>
      <c r="D238" s="204" t="s">
        <v>383</v>
      </c>
      <c r="E238" s="204" t="s">
        <v>383</v>
      </c>
      <c r="F238" s="204" t="s">
        <v>383</v>
      </c>
      <c r="G238" s="204" t="s">
        <v>383</v>
      </c>
      <c r="H238" s="204" t="s">
        <v>561</v>
      </c>
      <c r="I238" s="204" t="s">
        <v>561</v>
      </c>
      <c r="J238" s="204" t="s">
        <v>561</v>
      </c>
      <c r="K238" s="205" t="s">
        <v>41</v>
      </c>
      <c r="L238" s="205" t="s">
        <v>41</v>
      </c>
    </row>
    <row r="239" spans="2:12" s="8" customFormat="1" ht="15" customHeight="1" x14ac:dyDescent="0.25">
      <c r="B239" s="195">
        <v>32</v>
      </c>
      <c r="C239" s="198" t="s">
        <v>20</v>
      </c>
      <c r="D239" s="205" t="s">
        <v>283</v>
      </c>
      <c r="E239" s="205" t="s">
        <v>283</v>
      </c>
      <c r="F239" s="205" t="s">
        <v>283</v>
      </c>
      <c r="G239" s="205" t="s">
        <v>283</v>
      </c>
      <c r="H239" s="205" t="s">
        <v>283</v>
      </c>
      <c r="I239" s="205" t="s">
        <v>283</v>
      </c>
      <c r="J239" s="205" t="s">
        <v>283</v>
      </c>
      <c r="K239" s="205" t="s">
        <v>41</v>
      </c>
      <c r="L239" s="205" t="s">
        <v>41</v>
      </c>
    </row>
    <row r="240" spans="2:12" s="8" customFormat="1" ht="15" customHeight="1" x14ac:dyDescent="0.25">
      <c r="B240" s="195">
        <v>33</v>
      </c>
      <c r="C240" s="198" t="s">
        <v>21</v>
      </c>
      <c r="D240" s="205" t="s">
        <v>263</v>
      </c>
      <c r="E240" s="205" t="s">
        <v>263</v>
      </c>
      <c r="F240" s="205" t="s">
        <v>263</v>
      </c>
      <c r="G240" s="205" t="s">
        <v>263</v>
      </c>
      <c r="H240" s="205" t="s">
        <v>263</v>
      </c>
      <c r="I240" s="205" t="s">
        <v>263</v>
      </c>
      <c r="J240" s="205" t="s">
        <v>263</v>
      </c>
      <c r="K240" s="205" t="s">
        <v>41</v>
      </c>
      <c r="L240" s="205" t="s">
        <v>41</v>
      </c>
    </row>
    <row r="241" spans="2:12" s="8" customFormat="1" ht="30.95" customHeight="1" x14ac:dyDescent="0.25">
      <c r="B241" s="195">
        <v>34</v>
      </c>
      <c r="C241" s="196" t="s">
        <v>22</v>
      </c>
      <c r="D241" s="205" t="s">
        <v>41</v>
      </c>
      <c r="E241" s="205" t="s">
        <v>41</v>
      </c>
      <c r="F241" s="205" t="s">
        <v>41</v>
      </c>
      <c r="G241" s="205" t="s">
        <v>41</v>
      </c>
      <c r="H241" s="204" t="s">
        <v>41</v>
      </c>
      <c r="I241" s="204" t="s">
        <v>41</v>
      </c>
      <c r="J241" s="204" t="s">
        <v>41</v>
      </c>
      <c r="K241" s="205" t="s">
        <v>41</v>
      </c>
      <c r="L241" s="205" t="s">
        <v>41</v>
      </c>
    </row>
    <row r="242" spans="2:12" s="8" customFormat="1" ht="30.95" customHeight="1" x14ac:dyDescent="0.25">
      <c r="B242" s="195" t="s">
        <v>389</v>
      </c>
      <c r="C242" s="196" t="s">
        <v>390</v>
      </c>
      <c r="D242" s="45" t="s">
        <v>386</v>
      </c>
      <c r="E242" s="45" t="s">
        <v>386</v>
      </c>
      <c r="F242" s="45" t="s">
        <v>386</v>
      </c>
      <c r="G242" s="45" t="s">
        <v>386</v>
      </c>
      <c r="H242" s="45" t="s">
        <v>386</v>
      </c>
      <c r="I242" s="45" t="s">
        <v>386</v>
      </c>
      <c r="J242" s="45" t="s">
        <v>386</v>
      </c>
      <c r="K242" s="45" t="s">
        <v>386</v>
      </c>
      <c r="L242" s="45" t="s">
        <v>386</v>
      </c>
    </row>
    <row r="243" spans="2:12" s="8" customFormat="1" ht="30" customHeight="1" x14ac:dyDescent="0.25">
      <c r="B243" s="195">
        <v>35</v>
      </c>
      <c r="C243" s="198" t="s">
        <v>23</v>
      </c>
      <c r="D243" s="205" t="s">
        <v>457</v>
      </c>
      <c r="E243" s="205" t="s">
        <v>457</v>
      </c>
      <c r="F243" s="205" t="s">
        <v>457</v>
      </c>
      <c r="G243" s="205" t="s">
        <v>457</v>
      </c>
      <c r="H243" s="204" t="s">
        <v>459</v>
      </c>
      <c r="I243" s="204" t="s">
        <v>459</v>
      </c>
      <c r="J243" s="204" t="s">
        <v>459</v>
      </c>
      <c r="K243" s="204" t="s">
        <v>458</v>
      </c>
      <c r="L243" s="204" t="s">
        <v>458</v>
      </c>
    </row>
    <row r="244" spans="2:12" s="8" customFormat="1" ht="15" customHeight="1" x14ac:dyDescent="0.25">
      <c r="B244" s="195">
        <v>36</v>
      </c>
      <c r="C244" s="198" t="s">
        <v>64</v>
      </c>
      <c r="D244" s="205" t="s">
        <v>33</v>
      </c>
      <c r="E244" s="205" t="s">
        <v>33</v>
      </c>
      <c r="F244" s="205" t="s">
        <v>33</v>
      </c>
      <c r="G244" s="205" t="s">
        <v>33</v>
      </c>
      <c r="H244" s="205" t="s">
        <v>33</v>
      </c>
      <c r="I244" s="205" t="s">
        <v>33</v>
      </c>
      <c r="J244" s="205" t="s">
        <v>33</v>
      </c>
      <c r="K244" s="205" t="s">
        <v>33</v>
      </c>
      <c r="L244" s="205" t="s">
        <v>33</v>
      </c>
    </row>
    <row r="245" spans="2:12" s="8" customFormat="1" ht="42" customHeight="1" x14ac:dyDescent="0.25">
      <c r="B245" s="195">
        <v>37</v>
      </c>
      <c r="C245" s="198" t="s">
        <v>65</v>
      </c>
      <c r="D245" s="205" t="s">
        <v>41</v>
      </c>
      <c r="E245" s="205" t="s">
        <v>41</v>
      </c>
      <c r="F245" s="205" t="s">
        <v>41</v>
      </c>
      <c r="G245" s="205" t="s">
        <v>41</v>
      </c>
      <c r="H245" s="205" t="s">
        <v>41</v>
      </c>
      <c r="I245" s="205" t="s">
        <v>41</v>
      </c>
      <c r="J245" s="205" t="s">
        <v>41</v>
      </c>
      <c r="K245" s="205" t="s">
        <v>41</v>
      </c>
      <c r="L245" s="205" t="s">
        <v>41</v>
      </c>
    </row>
    <row r="246" spans="2:12" s="8" customFormat="1" ht="18.75" customHeight="1" x14ac:dyDescent="0.25">
      <c r="B246" s="188"/>
      <c r="C246" s="156"/>
      <c r="D246" s="101"/>
      <c r="E246" s="101"/>
      <c r="F246" s="101"/>
      <c r="G246" s="101"/>
      <c r="H246" s="101"/>
      <c r="I246" s="101"/>
      <c r="J246" s="101"/>
      <c r="K246" s="101"/>
      <c r="L246" s="101"/>
    </row>
    <row r="247" spans="2:12" s="5" customFormat="1" ht="15.75" customHeight="1" x14ac:dyDescent="0.2">
      <c r="B247" s="38"/>
      <c r="C247" s="36"/>
      <c r="D247" s="22"/>
      <c r="E247" s="22"/>
      <c r="F247" s="22"/>
      <c r="G247" s="22"/>
      <c r="H247" s="22"/>
      <c r="I247" s="22"/>
      <c r="J247" s="22"/>
      <c r="K247" s="22"/>
      <c r="L247" s="22"/>
    </row>
    <row r="248" spans="2:12" s="5" customFormat="1" ht="13.5" customHeight="1" x14ac:dyDescent="0.2">
      <c r="B248" s="39" t="s">
        <v>51</v>
      </c>
      <c r="C248" s="40"/>
      <c r="D248" s="246" t="s">
        <v>513</v>
      </c>
      <c r="E248" s="248" t="s">
        <v>539</v>
      </c>
      <c r="F248" s="248" t="s">
        <v>538</v>
      </c>
      <c r="G248" s="248" t="s">
        <v>537</v>
      </c>
      <c r="H248" s="246" t="s">
        <v>585</v>
      </c>
      <c r="I248" s="246" t="s">
        <v>606</v>
      </c>
      <c r="J248" s="246" t="s">
        <v>634</v>
      </c>
      <c r="K248" s="22"/>
      <c r="L248" s="22"/>
    </row>
    <row r="249" spans="2:12" s="5" customFormat="1" ht="19.5" customHeight="1" x14ac:dyDescent="0.2">
      <c r="B249" s="195">
        <v>1</v>
      </c>
      <c r="C249" s="198" t="s">
        <v>0</v>
      </c>
      <c r="D249" s="205" t="s">
        <v>78</v>
      </c>
      <c r="E249" s="205" t="s">
        <v>48</v>
      </c>
      <c r="F249" s="205" t="s">
        <v>48</v>
      </c>
      <c r="G249" s="205" t="s">
        <v>68</v>
      </c>
      <c r="H249" s="204" t="s">
        <v>48</v>
      </c>
      <c r="I249" s="204" t="s">
        <v>48</v>
      </c>
      <c r="J249" s="204" t="s">
        <v>68</v>
      </c>
      <c r="K249" s="22"/>
      <c r="L249" s="22"/>
    </row>
    <row r="250" spans="2:12" s="5" customFormat="1" ht="19.5" customHeight="1" x14ac:dyDescent="0.2">
      <c r="B250" s="195">
        <v>2</v>
      </c>
      <c r="C250" s="198" t="s">
        <v>1</v>
      </c>
      <c r="D250" s="214" t="s">
        <v>513</v>
      </c>
      <c r="E250" s="214" t="s">
        <v>41</v>
      </c>
      <c r="F250" s="214" t="s">
        <v>41</v>
      </c>
      <c r="G250" s="214" t="s">
        <v>41</v>
      </c>
      <c r="H250" s="204" t="s">
        <v>41</v>
      </c>
      <c r="I250" s="204" t="s">
        <v>41</v>
      </c>
      <c r="J250" s="204" t="s">
        <v>41</v>
      </c>
      <c r="K250" s="22"/>
      <c r="L250" s="22"/>
    </row>
    <row r="251" spans="2:12" s="5" customFormat="1" ht="57.75" customHeight="1" x14ac:dyDescent="0.2">
      <c r="B251" s="195">
        <v>3</v>
      </c>
      <c r="C251" s="198" t="s">
        <v>52</v>
      </c>
      <c r="D251" s="204" t="s">
        <v>375</v>
      </c>
      <c r="E251" s="204" t="s">
        <v>24</v>
      </c>
      <c r="F251" s="204" t="s">
        <v>24</v>
      </c>
      <c r="G251" s="204" t="s">
        <v>24</v>
      </c>
      <c r="H251" s="205" t="s">
        <v>24</v>
      </c>
      <c r="I251" s="205" t="s">
        <v>24</v>
      </c>
      <c r="J251" s="205" t="s">
        <v>24</v>
      </c>
      <c r="K251" s="22"/>
      <c r="L251" s="22"/>
    </row>
    <row r="252" spans="2:12" s="5" customFormat="1" ht="19.5" customHeight="1" x14ac:dyDescent="0.2">
      <c r="B252" s="195" t="s">
        <v>384</v>
      </c>
      <c r="C252" s="198" t="s">
        <v>385</v>
      </c>
      <c r="D252" s="197" t="s">
        <v>386</v>
      </c>
      <c r="E252" s="197" t="s">
        <v>492</v>
      </c>
      <c r="F252" s="197" t="s">
        <v>492</v>
      </c>
      <c r="G252" s="197" t="s">
        <v>492</v>
      </c>
      <c r="H252" s="205" t="s">
        <v>492</v>
      </c>
      <c r="I252" s="205" t="s">
        <v>492</v>
      </c>
      <c r="J252" s="205" t="s">
        <v>388</v>
      </c>
      <c r="K252" s="22"/>
      <c r="L252" s="22"/>
    </row>
    <row r="253" spans="2:12" s="5" customFormat="1" ht="19.5" customHeight="1" x14ac:dyDescent="0.2">
      <c r="B253" s="171" t="s">
        <v>166</v>
      </c>
      <c r="C253" s="167"/>
      <c r="D253" s="14"/>
      <c r="E253" s="14"/>
      <c r="F253" s="14"/>
      <c r="G253" s="14"/>
      <c r="H253" s="17"/>
      <c r="I253" s="17"/>
      <c r="J253" s="17"/>
      <c r="K253" s="22"/>
      <c r="L253" s="22"/>
    </row>
    <row r="254" spans="2:12" s="5" customFormat="1" ht="19.5" customHeight="1" x14ac:dyDescent="0.2">
      <c r="B254" s="195">
        <v>4</v>
      </c>
      <c r="C254" s="198" t="s">
        <v>2</v>
      </c>
      <c r="D254" s="205" t="s">
        <v>27</v>
      </c>
      <c r="E254" s="205" t="s">
        <v>27</v>
      </c>
      <c r="F254" s="205" t="s">
        <v>27</v>
      </c>
      <c r="G254" s="205" t="s">
        <v>27</v>
      </c>
      <c r="H254" s="205" t="s">
        <v>27</v>
      </c>
      <c r="I254" s="205" t="s">
        <v>27</v>
      </c>
      <c r="J254" s="205" t="s">
        <v>27</v>
      </c>
      <c r="K254" s="22"/>
      <c r="L254" s="22"/>
    </row>
    <row r="255" spans="2:12" s="5" customFormat="1" ht="19.5" customHeight="1" x14ac:dyDescent="0.2">
      <c r="B255" s="195">
        <v>5</v>
      </c>
      <c r="C255" s="198" t="s">
        <v>3</v>
      </c>
      <c r="D255" s="205" t="s">
        <v>27</v>
      </c>
      <c r="E255" s="205" t="s">
        <v>27</v>
      </c>
      <c r="F255" s="205" t="s">
        <v>27</v>
      </c>
      <c r="G255" s="205" t="s">
        <v>27</v>
      </c>
      <c r="H255" s="204" t="s">
        <v>27</v>
      </c>
      <c r="I255" s="204" t="s">
        <v>27</v>
      </c>
      <c r="J255" s="205" t="s">
        <v>27</v>
      </c>
      <c r="K255" s="22"/>
      <c r="L255" s="22"/>
    </row>
    <row r="256" spans="2:12" s="5" customFormat="1" ht="19.5" customHeight="1" x14ac:dyDescent="0.2">
      <c r="B256" s="195">
        <v>6</v>
      </c>
      <c r="C256" s="198" t="s">
        <v>53</v>
      </c>
      <c r="D256" s="205" t="s">
        <v>76</v>
      </c>
      <c r="E256" s="205" t="s">
        <v>49</v>
      </c>
      <c r="F256" s="205" t="s">
        <v>49</v>
      </c>
      <c r="G256" s="204" t="s">
        <v>371</v>
      </c>
      <c r="H256" s="204" t="s">
        <v>49</v>
      </c>
      <c r="I256" s="204" t="s">
        <v>49</v>
      </c>
      <c r="J256" s="204" t="s">
        <v>371</v>
      </c>
      <c r="K256" s="22"/>
      <c r="L256" s="22"/>
    </row>
    <row r="257" spans="2:12" s="5" customFormat="1" ht="19.5" customHeight="1" x14ac:dyDescent="0.2">
      <c r="B257" s="195">
        <v>7</v>
      </c>
      <c r="C257" s="198" t="s">
        <v>54</v>
      </c>
      <c r="D257" s="204" t="s">
        <v>167</v>
      </c>
      <c r="E257" s="204" t="s">
        <v>167</v>
      </c>
      <c r="F257" s="204" t="s">
        <v>167</v>
      </c>
      <c r="G257" s="204" t="s">
        <v>167</v>
      </c>
      <c r="H257" s="204" t="s">
        <v>167</v>
      </c>
      <c r="I257" s="204" t="s">
        <v>167</v>
      </c>
      <c r="J257" s="205" t="s">
        <v>167</v>
      </c>
      <c r="K257" s="22"/>
      <c r="L257" s="22"/>
    </row>
    <row r="258" spans="2:12" s="5" customFormat="1" ht="19.5" customHeight="1" x14ac:dyDescent="0.2">
      <c r="B258" s="195">
        <v>8</v>
      </c>
      <c r="C258" s="198" t="s">
        <v>177</v>
      </c>
      <c r="D258" s="206">
        <v>500</v>
      </c>
      <c r="E258" s="206">
        <v>496.5</v>
      </c>
      <c r="F258" s="206">
        <v>1151.560749</v>
      </c>
      <c r="G258" s="206">
        <v>1200</v>
      </c>
      <c r="H258" s="206">
        <v>382.98328700000002</v>
      </c>
      <c r="I258" s="206">
        <v>687.41120899999999</v>
      </c>
      <c r="J258" s="206">
        <v>1000</v>
      </c>
      <c r="K258" s="22"/>
      <c r="L258" s="22"/>
    </row>
    <row r="259" spans="2:12" s="5" customFormat="1" ht="19.5" customHeight="1" x14ac:dyDescent="0.2">
      <c r="B259" s="172">
        <v>9</v>
      </c>
      <c r="C259" s="173" t="s">
        <v>178</v>
      </c>
      <c r="D259" s="97" t="s">
        <v>670</v>
      </c>
      <c r="E259" s="97" t="s">
        <v>670</v>
      </c>
      <c r="F259" s="97" t="s">
        <v>598</v>
      </c>
      <c r="G259" s="97" t="s">
        <v>671</v>
      </c>
      <c r="H259" s="97" t="s">
        <v>567</v>
      </c>
      <c r="I259" s="97" t="s">
        <v>592</v>
      </c>
      <c r="J259" s="97" t="s">
        <v>620</v>
      </c>
      <c r="K259" s="22"/>
      <c r="L259" s="22"/>
    </row>
    <row r="260" spans="2:12" s="5" customFormat="1" ht="19.5" customHeight="1" x14ac:dyDescent="0.2">
      <c r="B260" s="174"/>
      <c r="C260" s="175" t="s">
        <v>179</v>
      </c>
      <c r="D260" s="98" t="s">
        <v>670</v>
      </c>
      <c r="E260" s="98" t="s">
        <v>670</v>
      </c>
      <c r="F260" s="98" t="s">
        <v>668</v>
      </c>
      <c r="G260" s="98" t="s">
        <v>671</v>
      </c>
      <c r="H260" s="98" t="s">
        <v>669</v>
      </c>
      <c r="I260" s="98" t="s">
        <v>657</v>
      </c>
      <c r="J260" s="98" t="s">
        <v>620</v>
      </c>
      <c r="K260" s="22"/>
      <c r="L260" s="22"/>
    </row>
    <row r="261" spans="2:12" s="5" customFormat="1" ht="19.5" customHeight="1" x14ac:dyDescent="0.2">
      <c r="B261" s="195" t="s">
        <v>8</v>
      </c>
      <c r="C261" s="198" t="s">
        <v>4</v>
      </c>
      <c r="D261" s="205">
        <v>100</v>
      </c>
      <c r="E261" s="205">
        <v>99.3</v>
      </c>
      <c r="F261" s="205">
        <v>100</v>
      </c>
      <c r="G261" s="205">
        <v>100</v>
      </c>
      <c r="H261" s="205">
        <v>100</v>
      </c>
      <c r="I261" s="205">
        <v>100</v>
      </c>
      <c r="J261" s="205">
        <v>100</v>
      </c>
      <c r="K261" s="22"/>
      <c r="L261" s="22"/>
    </row>
    <row r="262" spans="2:12" s="5" customFormat="1" ht="19.5" customHeight="1" x14ac:dyDescent="0.2">
      <c r="B262" s="195" t="s">
        <v>9</v>
      </c>
      <c r="C262" s="198" t="s">
        <v>5</v>
      </c>
      <c r="D262" s="205">
        <v>100</v>
      </c>
      <c r="E262" s="205">
        <v>100</v>
      </c>
      <c r="F262" s="205">
        <v>100</v>
      </c>
      <c r="G262" s="205">
        <v>100</v>
      </c>
      <c r="H262" s="205">
        <v>100</v>
      </c>
      <c r="I262" s="205">
        <v>100</v>
      </c>
      <c r="J262" s="205">
        <v>100</v>
      </c>
      <c r="K262" s="22"/>
      <c r="L262" s="22"/>
    </row>
    <row r="263" spans="2:12" s="5" customFormat="1" ht="19.5" customHeight="1" x14ac:dyDescent="0.2">
      <c r="B263" s="195">
        <v>10</v>
      </c>
      <c r="C263" s="198" t="s">
        <v>6</v>
      </c>
      <c r="D263" s="205" t="s">
        <v>287</v>
      </c>
      <c r="E263" s="205" t="s">
        <v>287</v>
      </c>
      <c r="F263" s="205" t="s">
        <v>287</v>
      </c>
      <c r="G263" s="205" t="s">
        <v>287</v>
      </c>
      <c r="H263" s="204" t="s">
        <v>287</v>
      </c>
      <c r="I263" s="204" t="s">
        <v>287</v>
      </c>
      <c r="J263" s="204" t="s">
        <v>287</v>
      </c>
      <c r="K263" s="22"/>
      <c r="L263" s="22"/>
    </row>
    <row r="264" spans="2:12" s="5" customFormat="1" ht="19.5" customHeight="1" x14ac:dyDescent="0.2">
      <c r="B264" s="195">
        <v>11</v>
      </c>
      <c r="C264" s="198" t="s">
        <v>7</v>
      </c>
      <c r="D264" s="197">
        <v>43789</v>
      </c>
      <c r="E264" s="197">
        <v>43789</v>
      </c>
      <c r="F264" s="197">
        <v>43818</v>
      </c>
      <c r="G264" s="197">
        <v>43818</v>
      </c>
      <c r="H264" s="197">
        <v>43857</v>
      </c>
      <c r="I264" s="197">
        <v>44009</v>
      </c>
      <c r="J264" s="197">
        <v>44169</v>
      </c>
      <c r="K264" s="22"/>
      <c r="L264" s="22"/>
    </row>
    <row r="265" spans="2:12" s="5" customFormat="1" ht="19.5" customHeight="1" x14ac:dyDescent="0.2">
      <c r="B265" s="195">
        <v>12</v>
      </c>
      <c r="C265" s="198" t="s">
        <v>44</v>
      </c>
      <c r="D265" s="197" t="s">
        <v>30</v>
      </c>
      <c r="E265" s="197" t="s">
        <v>30</v>
      </c>
      <c r="F265" s="197" t="s">
        <v>30</v>
      </c>
      <c r="G265" s="197" t="s">
        <v>30</v>
      </c>
      <c r="H265" s="205" t="s">
        <v>30</v>
      </c>
      <c r="I265" s="205" t="s">
        <v>30</v>
      </c>
      <c r="J265" s="205" t="s">
        <v>30</v>
      </c>
      <c r="K265" s="22"/>
      <c r="L265" s="22"/>
    </row>
    <row r="266" spans="2:12" s="5" customFormat="1" ht="19.5" customHeight="1" x14ac:dyDescent="0.2">
      <c r="B266" s="195">
        <v>13</v>
      </c>
      <c r="C266" s="198" t="s">
        <v>55</v>
      </c>
      <c r="D266" s="197" t="s">
        <v>66</v>
      </c>
      <c r="E266" s="197" t="s">
        <v>66</v>
      </c>
      <c r="F266" s="197" t="s">
        <v>66</v>
      </c>
      <c r="G266" s="197" t="s">
        <v>66</v>
      </c>
      <c r="H266" s="197" t="s">
        <v>66</v>
      </c>
      <c r="I266" s="197" t="s">
        <v>66</v>
      </c>
      <c r="J266" s="205" t="s">
        <v>66</v>
      </c>
      <c r="K266" s="22"/>
      <c r="L266" s="22"/>
    </row>
    <row r="267" spans="2:12" s="5" customFormat="1" ht="19.5" customHeight="1" x14ac:dyDescent="0.2">
      <c r="B267" s="195">
        <v>14</v>
      </c>
      <c r="C267" s="198" t="s">
        <v>506</v>
      </c>
      <c r="D267" s="205" t="s">
        <v>32</v>
      </c>
      <c r="E267" s="205" t="s">
        <v>32</v>
      </c>
      <c r="F267" s="205" t="s">
        <v>32</v>
      </c>
      <c r="G267" s="205" t="s">
        <v>32</v>
      </c>
      <c r="H267" s="205" t="s">
        <v>32</v>
      </c>
      <c r="I267" s="205" t="s">
        <v>32</v>
      </c>
      <c r="J267" s="205" t="s">
        <v>32</v>
      </c>
      <c r="K267" s="22"/>
      <c r="L267" s="22"/>
    </row>
    <row r="268" spans="2:12" s="5" customFormat="1" ht="81.75" customHeight="1" x14ac:dyDescent="0.2">
      <c r="B268" s="195">
        <v>15</v>
      </c>
      <c r="C268" s="196" t="s">
        <v>56</v>
      </c>
      <c r="D268" s="204" t="s">
        <v>548</v>
      </c>
      <c r="E268" s="204" t="s">
        <v>548</v>
      </c>
      <c r="F268" s="204" t="s">
        <v>541</v>
      </c>
      <c r="G268" s="204" t="s">
        <v>540</v>
      </c>
      <c r="H268" s="204" t="s">
        <v>393</v>
      </c>
      <c r="I268" s="204" t="s">
        <v>594</v>
      </c>
      <c r="J268" s="204" t="s">
        <v>623</v>
      </c>
      <c r="K268" s="22"/>
      <c r="L268" s="22"/>
    </row>
    <row r="269" spans="2:12" s="5" customFormat="1" ht="33" customHeight="1" x14ac:dyDescent="0.2">
      <c r="B269" s="195">
        <v>16</v>
      </c>
      <c r="C269" s="198" t="s">
        <v>57</v>
      </c>
      <c r="D269" s="204" t="s">
        <v>549</v>
      </c>
      <c r="E269" s="204" t="s">
        <v>549</v>
      </c>
      <c r="F269" s="205" t="s">
        <v>170</v>
      </c>
      <c r="G269" s="205" t="s">
        <v>170</v>
      </c>
      <c r="H269" s="204" t="s">
        <v>170</v>
      </c>
      <c r="I269" s="204" t="s">
        <v>170</v>
      </c>
      <c r="J269" s="204" t="s">
        <v>171</v>
      </c>
      <c r="K269" s="22"/>
      <c r="L269" s="22"/>
    </row>
    <row r="270" spans="2:12" s="5" customFormat="1" ht="30" customHeight="1" x14ac:dyDescent="0.2">
      <c r="B270" s="180" t="s">
        <v>58</v>
      </c>
      <c r="C270" s="167"/>
      <c r="D270" s="22"/>
      <c r="E270" s="14"/>
      <c r="F270" s="14"/>
      <c r="G270" s="14"/>
      <c r="H270" s="17"/>
      <c r="I270" s="17"/>
      <c r="J270" s="75"/>
      <c r="K270" s="22"/>
      <c r="L270" s="22"/>
    </row>
    <row r="271" spans="2:12" s="5" customFormat="1" ht="19.5" customHeight="1" x14ac:dyDescent="0.2">
      <c r="B271" s="195">
        <v>17</v>
      </c>
      <c r="C271" s="198" t="s">
        <v>59</v>
      </c>
      <c r="D271" s="205" t="s">
        <v>34</v>
      </c>
      <c r="E271" s="205" t="s">
        <v>34</v>
      </c>
      <c r="F271" s="205" t="s">
        <v>34</v>
      </c>
      <c r="G271" s="205" t="s">
        <v>34</v>
      </c>
      <c r="H271" s="205" t="s">
        <v>34</v>
      </c>
      <c r="I271" s="205" t="s">
        <v>34</v>
      </c>
      <c r="J271" s="205" t="s">
        <v>35</v>
      </c>
      <c r="K271" s="22"/>
      <c r="L271" s="22"/>
    </row>
    <row r="272" spans="2:12" s="5" customFormat="1" ht="19.5" customHeight="1" x14ac:dyDescent="0.2">
      <c r="B272" s="195">
        <v>18</v>
      </c>
      <c r="C272" s="212" t="s">
        <v>12</v>
      </c>
      <c r="D272" s="210">
        <v>5.1249999999999997E-2</v>
      </c>
      <c r="E272" s="210">
        <v>5.7299999999999997E-2</v>
      </c>
      <c r="F272" s="210">
        <v>5.62E-2</v>
      </c>
      <c r="G272" s="210">
        <v>4.9399999999999999E-2</v>
      </c>
      <c r="H272" s="207">
        <v>5.1450000000000003E-2</v>
      </c>
      <c r="I272" s="207">
        <v>5.9400000000000001E-2</v>
      </c>
      <c r="J272" s="210" t="s">
        <v>624</v>
      </c>
      <c r="K272" s="22"/>
      <c r="L272" s="22"/>
    </row>
    <row r="273" spans="2:12" s="5" customFormat="1" ht="19.5" customHeight="1" x14ac:dyDescent="0.2">
      <c r="B273" s="195">
        <v>19</v>
      </c>
      <c r="C273" s="198" t="s">
        <v>43</v>
      </c>
      <c r="D273" s="205" t="s">
        <v>33</v>
      </c>
      <c r="E273" s="205" t="s">
        <v>33</v>
      </c>
      <c r="F273" s="205" t="s">
        <v>33</v>
      </c>
      <c r="G273" s="205" t="s">
        <v>33</v>
      </c>
      <c r="H273" s="205" t="s">
        <v>33</v>
      </c>
      <c r="I273" s="205" t="s">
        <v>33</v>
      </c>
      <c r="J273" s="204" t="s">
        <v>33</v>
      </c>
      <c r="K273" s="22"/>
      <c r="L273" s="22"/>
    </row>
    <row r="274" spans="2:12" s="5" customFormat="1" ht="19.5" customHeight="1" x14ac:dyDescent="0.2">
      <c r="B274" s="195" t="s">
        <v>10</v>
      </c>
      <c r="C274" s="196" t="s">
        <v>13</v>
      </c>
      <c r="D274" s="204" t="s">
        <v>37</v>
      </c>
      <c r="E274" s="204" t="s">
        <v>37</v>
      </c>
      <c r="F274" s="204" t="s">
        <v>37</v>
      </c>
      <c r="G274" s="204" t="s">
        <v>37</v>
      </c>
      <c r="H274" s="204" t="s">
        <v>37</v>
      </c>
      <c r="I274" s="204" t="s">
        <v>37</v>
      </c>
      <c r="J274" s="204" t="s">
        <v>37</v>
      </c>
      <c r="K274" s="22"/>
      <c r="L274" s="22"/>
    </row>
    <row r="275" spans="2:12" s="5" customFormat="1" ht="31.5" customHeight="1" x14ac:dyDescent="0.2">
      <c r="B275" s="195" t="s">
        <v>11</v>
      </c>
      <c r="C275" s="196" t="s">
        <v>14</v>
      </c>
      <c r="D275" s="204" t="s">
        <v>37</v>
      </c>
      <c r="E275" s="204" t="s">
        <v>37</v>
      </c>
      <c r="F275" s="204" t="s">
        <v>37</v>
      </c>
      <c r="G275" s="204" t="s">
        <v>37</v>
      </c>
      <c r="H275" s="204" t="s">
        <v>37</v>
      </c>
      <c r="I275" s="204" t="s">
        <v>37</v>
      </c>
      <c r="J275" s="204" t="s">
        <v>37</v>
      </c>
      <c r="K275" s="22"/>
      <c r="L275" s="22"/>
    </row>
    <row r="276" spans="2:12" s="5" customFormat="1" ht="19.5" customHeight="1" x14ac:dyDescent="0.2">
      <c r="B276" s="195">
        <v>21</v>
      </c>
      <c r="C276" s="196" t="s">
        <v>15</v>
      </c>
      <c r="D276" s="204" t="s">
        <v>33</v>
      </c>
      <c r="E276" s="204" t="s">
        <v>33</v>
      </c>
      <c r="F276" s="204" t="s">
        <v>33</v>
      </c>
      <c r="G276" s="204" t="s">
        <v>33</v>
      </c>
      <c r="H276" s="205" t="s">
        <v>33</v>
      </c>
      <c r="I276" s="205" t="s">
        <v>33</v>
      </c>
      <c r="J276" s="204" t="s">
        <v>33</v>
      </c>
      <c r="K276" s="22"/>
      <c r="L276" s="22"/>
    </row>
    <row r="277" spans="2:12" s="5" customFormat="1" ht="19.5" customHeight="1" x14ac:dyDescent="0.2">
      <c r="B277" s="195">
        <v>22</v>
      </c>
      <c r="C277" s="198" t="s">
        <v>60</v>
      </c>
      <c r="D277" s="205" t="s">
        <v>67</v>
      </c>
      <c r="E277" s="205" t="s">
        <v>67</v>
      </c>
      <c r="F277" s="205" t="s">
        <v>67</v>
      </c>
      <c r="G277" s="205" t="s">
        <v>67</v>
      </c>
      <c r="H277" s="205" t="s">
        <v>67</v>
      </c>
      <c r="I277" s="205" t="s">
        <v>67</v>
      </c>
      <c r="J277" s="205" t="s">
        <v>67</v>
      </c>
      <c r="K277" s="22"/>
      <c r="L277" s="22"/>
    </row>
    <row r="278" spans="2:12" s="5" customFormat="1" ht="19.5" customHeight="1" x14ac:dyDescent="0.2">
      <c r="B278" s="195">
        <v>23</v>
      </c>
      <c r="C278" s="198" t="s">
        <v>16</v>
      </c>
      <c r="D278" s="205" t="s">
        <v>40</v>
      </c>
      <c r="E278" s="205" t="s">
        <v>50</v>
      </c>
      <c r="F278" s="205" t="s">
        <v>50</v>
      </c>
      <c r="G278" s="205" t="s">
        <v>50</v>
      </c>
      <c r="H278" s="205" t="s">
        <v>50</v>
      </c>
      <c r="I278" s="205" t="s">
        <v>50</v>
      </c>
      <c r="J278" s="205" t="s">
        <v>50</v>
      </c>
      <c r="K278" s="22"/>
      <c r="L278" s="22"/>
    </row>
    <row r="279" spans="2:12" s="5" customFormat="1" ht="43.5" customHeight="1" x14ac:dyDescent="0.2">
      <c r="B279" s="195">
        <v>24</v>
      </c>
      <c r="C279" s="198" t="s">
        <v>17</v>
      </c>
      <c r="D279" s="204" t="s">
        <v>370</v>
      </c>
      <c r="E279" s="204" t="s">
        <v>41</v>
      </c>
      <c r="F279" s="204" t="s">
        <v>41</v>
      </c>
      <c r="G279" s="204" t="s">
        <v>41</v>
      </c>
      <c r="H279" s="204" t="s">
        <v>41</v>
      </c>
      <c r="I279" s="204" t="s">
        <v>41</v>
      </c>
      <c r="J279" s="205" t="s">
        <v>41</v>
      </c>
      <c r="K279" s="22"/>
      <c r="L279" s="22"/>
    </row>
    <row r="280" spans="2:12" s="5" customFormat="1" ht="14.25" x14ac:dyDescent="0.2">
      <c r="B280" s="195">
        <v>25</v>
      </c>
      <c r="C280" s="198" t="s">
        <v>45</v>
      </c>
      <c r="D280" s="205" t="s">
        <v>79</v>
      </c>
      <c r="E280" s="205" t="s">
        <v>41</v>
      </c>
      <c r="F280" s="205" t="s">
        <v>41</v>
      </c>
      <c r="G280" s="205" t="s">
        <v>41</v>
      </c>
      <c r="H280" s="205" t="s">
        <v>41</v>
      </c>
      <c r="I280" s="205" t="s">
        <v>41</v>
      </c>
      <c r="J280" s="205" t="s">
        <v>41</v>
      </c>
      <c r="K280" s="22"/>
      <c r="L280" s="22"/>
    </row>
    <row r="281" spans="2:12" s="5" customFormat="1" ht="19.5" customHeight="1" x14ac:dyDescent="0.2">
      <c r="B281" s="195">
        <v>26</v>
      </c>
      <c r="C281" s="198" t="s">
        <v>46</v>
      </c>
      <c r="D281" s="215">
        <v>0.63300000000000001</v>
      </c>
      <c r="E281" s="205" t="s">
        <v>41</v>
      </c>
      <c r="F281" s="205" t="s">
        <v>41</v>
      </c>
      <c r="G281" s="205" t="s">
        <v>41</v>
      </c>
      <c r="H281" s="205" t="s">
        <v>41</v>
      </c>
      <c r="I281" s="205" t="s">
        <v>41</v>
      </c>
      <c r="J281" s="205" t="s">
        <v>41</v>
      </c>
      <c r="K281" s="22"/>
      <c r="L281" s="22"/>
    </row>
    <row r="282" spans="2:12" s="5" customFormat="1" ht="19.5" customHeight="1" x14ac:dyDescent="0.2">
      <c r="B282" s="195">
        <v>27</v>
      </c>
      <c r="C282" s="196" t="s">
        <v>18</v>
      </c>
      <c r="D282" s="204" t="s">
        <v>36</v>
      </c>
      <c r="E282" s="204" t="s">
        <v>41</v>
      </c>
      <c r="F282" s="204" t="s">
        <v>41</v>
      </c>
      <c r="G282" s="204" t="s">
        <v>41</v>
      </c>
      <c r="H282" s="205" t="s">
        <v>41</v>
      </c>
      <c r="I282" s="205" t="s">
        <v>41</v>
      </c>
      <c r="J282" s="205" t="s">
        <v>41</v>
      </c>
      <c r="K282" s="22"/>
      <c r="L282" s="22"/>
    </row>
    <row r="283" spans="2:12" s="5" customFormat="1" ht="19.5" customHeight="1" x14ac:dyDescent="0.2">
      <c r="B283" s="195">
        <v>28</v>
      </c>
      <c r="C283" s="196" t="s">
        <v>61</v>
      </c>
      <c r="D283" s="204" t="s">
        <v>26</v>
      </c>
      <c r="E283" s="204" t="s">
        <v>41</v>
      </c>
      <c r="F283" s="204" t="s">
        <v>41</v>
      </c>
      <c r="G283" s="204" t="s">
        <v>41</v>
      </c>
      <c r="H283" s="205" t="s">
        <v>41</v>
      </c>
      <c r="I283" s="205" t="s">
        <v>41</v>
      </c>
      <c r="J283" s="205" t="s">
        <v>41</v>
      </c>
      <c r="K283" s="22"/>
      <c r="L283" s="22"/>
    </row>
    <row r="284" spans="2:12" s="5" customFormat="1" ht="19.5" customHeight="1" x14ac:dyDescent="0.2">
      <c r="B284" s="195">
        <v>29</v>
      </c>
      <c r="C284" s="196" t="s">
        <v>62</v>
      </c>
      <c r="D284" s="204" t="s">
        <v>78</v>
      </c>
      <c r="E284" s="204" t="s">
        <v>41</v>
      </c>
      <c r="F284" s="204" t="s">
        <v>41</v>
      </c>
      <c r="G284" s="204" t="s">
        <v>41</v>
      </c>
      <c r="H284" s="205" t="s">
        <v>41</v>
      </c>
      <c r="I284" s="205" t="s">
        <v>41</v>
      </c>
      <c r="J284" s="205" t="s">
        <v>41</v>
      </c>
      <c r="K284" s="22"/>
      <c r="L284" s="22"/>
    </row>
    <row r="285" spans="2:12" s="5" customFormat="1" ht="19.5" customHeight="1" x14ac:dyDescent="0.2">
      <c r="B285" s="195">
        <v>30</v>
      </c>
      <c r="C285" s="198" t="s">
        <v>19</v>
      </c>
      <c r="D285" s="205" t="s">
        <v>33</v>
      </c>
      <c r="E285" s="204" t="s">
        <v>32</v>
      </c>
      <c r="F285" s="204" t="s">
        <v>32</v>
      </c>
      <c r="G285" s="204" t="s">
        <v>32</v>
      </c>
      <c r="H285" s="204" t="s">
        <v>32</v>
      </c>
      <c r="I285" s="204" t="s">
        <v>32</v>
      </c>
      <c r="J285" s="205" t="s">
        <v>32</v>
      </c>
      <c r="K285" s="22"/>
      <c r="L285" s="22"/>
    </row>
    <row r="286" spans="2:12" s="5" customFormat="1" ht="63" customHeight="1" x14ac:dyDescent="0.2">
      <c r="B286" s="195">
        <v>31</v>
      </c>
      <c r="C286" s="198" t="s">
        <v>63</v>
      </c>
      <c r="D286" s="205" t="s">
        <v>41</v>
      </c>
      <c r="E286" s="204" t="s">
        <v>383</v>
      </c>
      <c r="F286" s="204" t="s">
        <v>383</v>
      </c>
      <c r="G286" s="204" t="s">
        <v>542</v>
      </c>
      <c r="H286" s="204" t="s">
        <v>383</v>
      </c>
      <c r="I286" s="204" t="s">
        <v>383</v>
      </c>
      <c r="J286" s="204" t="s">
        <v>542</v>
      </c>
      <c r="K286" s="22"/>
      <c r="L286" s="22"/>
    </row>
    <row r="287" spans="2:12" s="5" customFormat="1" ht="19.5" customHeight="1" x14ac:dyDescent="0.2">
      <c r="B287" s="195">
        <v>32</v>
      </c>
      <c r="C287" s="198" t="s">
        <v>20</v>
      </c>
      <c r="D287" s="205" t="s">
        <v>41</v>
      </c>
      <c r="E287" s="204" t="s">
        <v>283</v>
      </c>
      <c r="F287" s="204" t="s">
        <v>283</v>
      </c>
      <c r="G287" s="204" t="s">
        <v>283</v>
      </c>
      <c r="H287" s="205" t="s">
        <v>283</v>
      </c>
      <c r="I287" s="205" t="s">
        <v>283</v>
      </c>
      <c r="J287" s="205" t="s">
        <v>283</v>
      </c>
      <c r="K287" s="22"/>
      <c r="L287" s="22"/>
    </row>
    <row r="288" spans="2:12" s="5" customFormat="1" ht="19.5" customHeight="1" x14ac:dyDescent="0.2">
      <c r="B288" s="195">
        <v>33</v>
      </c>
      <c r="C288" s="198" t="s">
        <v>21</v>
      </c>
      <c r="D288" s="205" t="s">
        <v>41</v>
      </c>
      <c r="E288" s="204" t="s">
        <v>263</v>
      </c>
      <c r="F288" s="204" t="s">
        <v>263</v>
      </c>
      <c r="G288" s="204" t="s">
        <v>263</v>
      </c>
      <c r="H288" s="205" t="s">
        <v>263</v>
      </c>
      <c r="I288" s="205" t="s">
        <v>263</v>
      </c>
      <c r="J288" s="205" t="s">
        <v>263</v>
      </c>
      <c r="K288" s="22"/>
      <c r="L288" s="22"/>
    </row>
    <row r="289" spans="1:12" s="5" customFormat="1" ht="19.5" customHeight="1" x14ac:dyDescent="0.2">
      <c r="B289" s="195">
        <v>34</v>
      </c>
      <c r="C289" s="196" t="s">
        <v>22</v>
      </c>
      <c r="D289" s="204" t="s">
        <v>41</v>
      </c>
      <c r="E289" s="204" t="s">
        <v>41</v>
      </c>
      <c r="F289" s="204" t="s">
        <v>41</v>
      </c>
      <c r="G289" s="204" t="s">
        <v>41</v>
      </c>
      <c r="H289" s="205" t="s">
        <v>41</v>
      </c>
      <c r="I289" s="205" t="s">
        <v>41</v>
      </c>
      <c r="J289" s="205" t="s">
        <v>41</v>
      </c>
      <c r="K289" s="22"/>
      <c r="L289" s="22"/>
    </row>
    <row r="290" spans="1:12" s="5" customFormat="1" ht="19.5" customHeight="1" x14ac:dyDescent="0.2">
      <c r="B290" s="195" t="s">
        <v>389</v>
      </c>
      <c r="C290" s="196" t="s">
        <v>390</v>
      </c>
      <c r="D290" s="45" t="s">
        <v>386</v>
      </c>
      <c r="E290" s="204" t="s">
        <v>386</v>
      </c>
      <c r="F290" s="204" t="s">
        <v>386</v>
      </c>
      <c r="G290" s="204" t="s">
        <v>386</v>
      </c>
      <c r="H290" s="45" t="s">
        <v>386</v>
      </c>
      <c r="I290" s="45" t="s">
        <v>386</v>
      </c>
      <c r="J290" s="45" t="s">
        <v>386</v>
      </c>
      <c r="K290" s="22"/>
      <c r="L290" s="22"/>
    </row>
    <row r="291" spans="1:12" s="5" customFormat="1" ht="31.5" customHeight="1" x14ac:dyDescent="0.2">
      <c r="B291" s="195">
        <v>35</v>
      </c>
      <c r="C291" s="198" t="s">
        <v>23</v>
      </c>
      <c r="D291" s="204" t="s">
        <v>458</v>
      </c>
      <c r="E291" s="204" t="s">
        <v>457</v>
      </c>
      <c r="F291" s="204" t="s">
        <v>457</v>
      </c>
      <c r="G291" s="205" t="s">
        <v>457</v>
      </c>
      <c r="H291" s="204" t="s">
        <v>457</v>
      </c>
      <c r="I291" s="204" t="s">
        <v>457</v>
      </c>
      <c r="J291" s="205" t="s">
        <v>457</v>
      </c>
      <c r="K291" s="22"/>
      <c r="L291" s="22"/>
    </row>
    <row r="292" spans="1:12" s="5" customFormat="1" ht="34.5" customHeight="1" x14ac:dyDescent="0.2">
      <c r="B292" s="195">
        <v>36</v>
      </c>
      <c r="C292" s="198" t="s">
        <v>64</v>
      </c>
      <c r="D292" s="205" t="s">
        <v>33</v>
      </c>
      <c r="E292" s="204" t="s">
        <v>33</v>
      </c>
      <c r="F292" s="205" t="s">
        <v>33</v>
      </c>
      <c r="G292" s="205" t="s">
        <v>33</v>
      </c>
      <c r="H292" s="205" t="s">
        <v>33</v>
      </c>
      <c r="I292" s="205" t="s">
        <v>33</v>
      </c>
      <c r="J292" s="205" t="s">
        <v>33</v>
      </c>
      <c r="K292" s="22"/>
      <c r="L292" s="22"/>
    </row>
    <row r="293" spans="1:12" s="5" customFormat="1" ht="19.5" customHeight="1" x14ac:dyDescent="0.2">
      <c r="B293" s="195">
        <v>37</v>
      </c>
      <c r="C293" s="198" t="s">
        <v>65</v>
      </c>
      <c r="D293" s="205" t="s">
        <v>41</v>
      </c>
      <c r="E293" s="204" t="s">
        <v>41</v>
      </c>
      <c r="F293" s="205" t="s">
        <v>41</v>
      </c>
      <c r="G293" s="205" t="s">
        <v>41</v>
      </c>
      <c r="H293" s="205" t="s">
        <v>41</v>
      </c>
      <c r="I293" s="205" t="s">
        <v>41</v>
      </c>
      <c r="J293" s="205" t="s">
        <v>41</v>
      </c>
      <c r="K293" s="22"/>
      <c r="L293" s="22"/>
    </row>
    <row r="294" spans="1:12" s="5" customFormat="1" ht="29.25" customHeight="1" x14ac:dyDescent="0.2">
      <c r="B294" s="38"/>
      <c r="C294" s="36"/>
      <c r="D294" s="36"/>
      <c r="E294" s="22"/>
      <c r="F294" s="22"/>
      <c r="G294" s="22"/>
      <c r="H294" s="22"/>
      <c r="I294" s="22"/>
      <c r="J294" s="22"/>
      <c r="K294" s="22"/>
      <c r="L294" s="22"/>
    </row>
    <row r="295" spans="1:12" s="5" customFormat="1" ht="19.5" customHeight="1" x14ac:dyDescent="0.2">
      <c r="B295" s="38"/>
      <c r="C295" s="36"/>
      <c r="D295" s="22"/>
      <c r="E295" s="36"/>
      <c r="F295" s="22"/>
      <c r="G295" s="22"/>
      <c r="H295" s="22"/>
      <c r="I295" s="22"/>
      <c r="J295" s="22"/>
      <c r="K295" s="22"/>
      <c r="L295" s="22"/>
    </row>
    <row r="296" spans="1:12" s="5" customFormat="1" ht="19.5" customHeight="1" x14ac:dyDescent="0.2">
      <c r="B296" s="161" t="s">
        <v>25</v>
      </c>
      <c r="C296" s="12"/>
      <c r="D296" s="22"/>
      <c r="E296" s="22"/>
      <c r="F296" s="22"/>
      <c r="G296" s="22"/>
      <c r="H296" s="22"/>
      <c r="I296" s="22"/>
      <c r="J296" s="22"/>
      <c r="K296" s="22"/>
      <c r="L296" s="22"/>
    </row>
    <row r="297" spans="1:12" s="5" customFormat="1" ht="20.100000000000001" customHeight="1" x14ac:dyDescent="0.2">
      <c r="A297" s="12"/>
      <c r="B297" s="184" t="s">
        <v>51</v>
      </c>
      <c r="C297" s="182"/>
      <c r="D297" s="246" t="s">
        <v>160</v>
      </c>
      <c r="E297" s="246" t="s">
        <v>159</v>
      </c>
      <c r="F297" s="246" t="s">
        <v>157</v>
      </c>
      <c r="G297" s="246" t="s">
        <v>155</v>
      </c>
      <c r="H297" s="246" t="s">
        <v>151</v>
      </c>
      <c r="I297" s="246" t="s">
        <v>150</v>
      </c>
      <c r="J297" s="246" t="s">
        <v>146</v>
      </c>
      <c r="K297" s="246" t="s">
        <v>148</v>
      </c>
      <c r="L297" s="246" t="s">
        <v>147</v>
      </c>
    </row>
    <row r="298" spans="1:12" s="9" customFormat="1" ht="20.100000000000001" customHeight="1" x14ac:dyDescent="0.2">
      <c r="B298" s="195">
        <v>1</v>
      </c>
      <c r="C298" s="198" t="s">
        <v>0</v>
      </c>
      <c r="D298" s="204" t="s">
        <v>48</v>
      </c>
      <c r="E298" s="204" t="s">
        <v>68</v>
      </c>
      <c r="F298" s="204" t="s">
        <v>48</v>
      </c>
      <c r="G298" s="204" t="s">
        <v>48</v>
      </c>
      <c r="H298" s="204" t="s">
        <v>68</v>
      </c>
      <c r="I298" s="204" t="s">
        <v>68</v>
      </c>
      <c r="J298" s="204" t="s">
        <v>48</v>
      </c>
      <c r="K298" s="204" t="s">
        <v>48</v>
      </c>
      <c r="L298" s="204" t="s">
        <v>68</v>
      </c>
    </row>
    <row r="299" spans="1:12" s="5" customFormat="1" ht="27.95" customHeight="1" x14ac:dyDescent="0.2">
      <c r="B299" s="195">
        <v>2</v>
      </c>
      <c r="C299" s="198" t="s">
        <v>1</v>
      </c>
      <c r="D299" s="204" t="s">
        <v>160</v>
      </c>
      <c r="E299" s="204" t="s">
        <v>159</v>
      </c>
      <c r="F299" s="204" t="s">
        <v>157</v>
      </c>
      <c r="G299" s="204" t="s">
        <v>155</v>
      </c>
      <c r="H299" s="204" t="s">
        <v>151</v>
      </c>
      <c r="I299" s="204" t="s">
        <v>150</v>
      </c>
      <c r="J299" s="204" t="s">
        <v>146</v>
      </c>
      <c r="K299" s="204" t="s">
        <v>148</v>
      </c>
      <c r="L299" s="204" t="s">
        <v>147</v>
      </c>
    </row>
    <row r="300" spans="1:12" s="5" customFormat="1" ht="27.95" customHeight="1" x14ac:dyDescent="0.2">
      <c r="B300" s="195">
        <v>3</v>
      </c>
      <c r="C300" s="198" t="s">
        <v>52</v>
      </c>
      <c r="D300" s="205" t="s">
        <v>24</v>
      </c>
      <c r="E300" s="205" t="s">
        <v>24</v>
      </c>
      <c r="F300" s="205" t="s">
        <v>24</v>
      </c>
      <c r="G300" s="205" t="s">
        <v>24</v>
      </c>
      <c r="H300" s="205" t="s">
        <v>24</v>
      </c>
      <c r="I300" s="205" t="s">
        <v>24</v>
      </c>
      <c r="J300" s="205" t="s">
        <v>24</v>
      </c>
      <c r="K300" s="205" t="s">
        <v>24</v>
      </c>
      <c r="L300" s="205" t="s">
        <v>24</v>
      </c>
    </row>
    <row r="301" spans="1:12" s="8" customFormat="1" ht="15" customHeight="1" x14ac:dyDescent="0.25">
      <c r="B301" s="195" t="s">
        <v>384</v>
      </c>
      <c r="C301" s="198" t="s">
        <v>385</v>
      </c>
      <c r="D301" s="205" t="s">
        <v>388</v>
      </c>
      <c r="E301" s="205" t="s">
        <v>388</v>
      </c>
      <c r="F301" s="205" t="s">
        <v>388</v>
      </c>
      <c r="G301" s="205" t="s">
        <v>388</v>
      </c>
      <c r="H301" s="205" t="s">
        <v>388</v>
      </c>
      <c r="I301" s="205" t="s">
        <v>388</v>
      </c>
      <c r="J301" s="205" t="s">
        <v>388</v>
      </c>
      <c r="K301" s="205" t="s">
        <v>388</v>
      </c>
      <c r="L301" s="205" t="s">
        <v>388</v>
      </c>
    </row>
    <row r="302" spans="1:12" s="8" customFormat="1" ht="15" customHeight="1" x14ac:dyDescent="0.2">
      <c r="B302" s="171" t="s">
        <v>166</v>
      </c>
      <c r="C302" s="167"/>
      <c r="D302" s="17"/>
      <c r="E302" s="17"/>
      <c r="F302" s="17"/>
      <c r="G302" s="17"/>
      <c r="H302" s="17"/>
      <c r="I302" s="17"/>
      <c r="J302" s="17"/>
      <c r="K302" s="17"/>
      <c r="L302" s="17"/>
    </row>
    <row r="303" spans="1:12" s="5" customFormat="1" ht="24.95" customHeight="1" x14ac:dyDescent="0.2">
      <c r="A303" s="16"/>
      <c r="B303" s="195">
        <v>4</v>
      </c>
      <c r="C303" s="198" t="s">
        <v>2</v>
      </c>
      <c r="D303" s="205" t="s">
        <v>25</v>
      </c>
      <c r="E303" s="205" t="s">
        <v>25</v>
      </c>
      <c r="F303" s="205" t="s">
        <v>25</v>
      </c>
      <c r="G303" s="205" t="s">
        <v>25</v>
      </c>
      <c r="H303" s="205" t="s">
        <v>25</v>
      </c>
      <c r="I303" s="205" t="s">
        <v>25</v>
      </c>
      <c r="J303" s="205" t="s">
        <v>25</v>
      </c>
      <c r="K303" s="205" t="s">
        <v>25</v>
      </c>
      <c r="L303" s="205" t="s">
        <v>25</v>
      </c>
    </row>
    <row r="304" spans="1:12" s="8" customFormat="1" ht="41.25" customHeight="1" x14ac:dyDescent="0.25">
      <c r="B304" s="195">
        <v>5</v>
      </c>
      <c r="C304" s="198" t="s">
        <v>3</v>
      </c>
      <c r="D304" s="204" t="s">
        <v>509</v>
      </c>
      <c r="E304" s="204" t="s">
        <v>509</v>
      </c>
      <c r="F304" s="204" t="s">
        <v>509</v>
      </c>
      <c r="G304" s="204" t="s">
        <v>509</v>
      </c>
      <c r="H304" s="205" t="s">
        <v>25</v>
      </c>
      <c r="I304" s="205" t="s">
        <v>25</v>
      </c>
      <c r="J304" s="205" t="s">
        <v>25</v>
      </c>
      <c r="K304" s="204" t="s">
        <v>511</v>
      </c>
      <c r="L304" s="205" t="s">
        <v>25</v>
      </c>
    </row>
    <row r="305" spans="1:12" s="8" customFormat="1" ht="40.5" customHeight="1" x14ac:dyDescent="0.25">
      <c r="B305" s="195">
        <v>6</v>
      </c>
      <c r="C305" s="198" t="s">
        <v>53</v>
      </c>
      <c r="D305" s="204" t="s">
        <v>85</v>
      </c>
      <c r="E305" s="204" t="s">
        <v>85</v>
      </c>
      <c r="F305" s="204" t="s">
        <v>85</v>
      </c>
      <c r="G305" s="204" t="s">
        <v>85</v>
      </c>
      <c r="H305" s="204" t="s">
        <v>85</v>
      </c>
      <c r="I305" s="204" t="s">
        <v>85</v>
      </c>
      <c r="J305" s="204" t="s">
        <v>85</v>
      </c>
      <c r="K305" s="204" t="s">
        <v>85</v>
      </c>
      <c r="L305" s="204" t="s">
        <v>85</v>
      </c>
    </row>
    <row r="306" spans="1:12" s="8" customFormat="1" ht="27.95" customHeight="1" x14ac:dyDescent="0.25">
      <c r="B306" s="195">
        <v>7</v>
      </c>
      <c r="C306" s="198" t="s">
        <v>54</v>
      </c>
      <c r="D306" s="204" t="s">
        <v>184</v>
      </c>
      <c r="E306" s="204" t="s">
        <v>184</v>
      </c>
      <c r="F306" s="204" t="s">
        <v>184</v>
      </c>
      <c r="G306" s="204" t="s">
        <v>184</v>
      </c>
      <c r="H306" s="204" t="s">
        <v>184</v>
      </c>
      <c r="I306" s="204" t="s">
        <v>184</v>
      </c>
      <c r="J306" s="204" t="s">
        <v>184</v>
      </c>
      <c r="K306" s="204" t="s">
        <v>185</v>
      </c>
      <c r="L306" s="204" t="s">
        <v>184</v>
      </c>
    </row>
    <row r="307" spans="1:12" s="8" customFormat="1" ht="27.95" customHeight="1" x14ac:dyDescent="0.25">
      <c r="B307" s="195">
        <v>8</v>
      </c>
      <c r="C307" s="198" t="s">
        <v>177</v>
      </c>
      <c r="D307" s="206">
        <v>23.000791763332035</v>
      </c>
      <c r="E307" s="206">
        <v>23.448885920000002</v>
      </c>
      <c r="F307" s="206">
        <v>23.073787542250368</v>
      </c>
      <c r="G307" s="206">
        <v>29.525902206660714</v>
      </c>
      <c r="H307" s="206">
        <v>0</v>
      </c>
      <c r="I307" s="206">
        <v>0</v>
      </c>
      <c r="J307" s="206">
        <v>99.999998000000005</v>
      </c>
      <c r="K307" s="206">
        <v>40.14998269073385</v>
      </c>
      <c r="L307" s="206">
        <v>0</v>
      </c>
    </row>
    <row r="308" spans="1:12" s="8" customFormat="1" ht="15" customHeight="1" x14ac:dyDescent="0.25">
      <c r="B308" s="172">
        <v>9</v>
      </c>
      <c r="C308" s="173" t="s">
        <v>178</v>
      </c>
      <c r="D308" s="19" t="s">
        <v>672</v>
      </c>
      <c r="E308" s="19" t="s">
        <v>673</v>
      </c>
      <c r="F308" s="19" t="s">
        <v>674</v>
      </c>
      <c r="G308" s="19" t="s">
        <v>675</v>
      </c>
      <c r="H308" s="19" t="s">
        <v>676</v>
      </c>
      <c r="I308" s="19" t="s">
        <v>677</v>
      </c>
      <c r="J308" s="19" t="s">
        <v>678</v>
      </c>
      <c r="K308" s="19" t="s">
        <v>629</v>
      </c>
      <c r="L308" s="19" t="s">
        <v>679</v>
      </c>
    </row>
    <row r="309" spans="1:12" s="8" customFormat="1" ht="15" customHeight="1" x14ac:dyDescent="0.25">
      <c r="B309" s="174"/>
      <c r="C309" s="175" t="s">
        <v>179</v>
      </c>
      <c r="D309" s="59" t="s">
        <v>680</v>
      </c>
      <c r="E309" s="59" t="s">
        <v>681</v>
      </c>
      <c r="F309" s="59" t="s">
        <v>680</v>
      </c>
      <c r="G309" s="59" t="s">
        <v>682</v>
      </c>
      <c r="H309" s="59" t="s">
        <v>676</v>
      </c>
      <c r="I309" s="59" t="s">
        <v>677</v>
      </c>
      <c r="J309" s="59" t="s">
        <v>678</v>
      </c>
      <c r="K309" s="59" t="s">
        <v>629</v>
      </c>
      <c r="L309" s="59" t="s">
        <v>679</v>
      </c>
    </row>
    <row r="310" spans="1:12" s="8" customFormat="1" ht="15" customHeight="1" x14ac:dyDescent="0.25">
      <c r="B310" s="195" t="s">
        <v>8</v>
      </c>
      <c r="C310" s="198" t="s">
        <v>4</v>
      </c>
      <c r="D310" s="205">
        <v>100</v>
      </c>
      <c r="E310" s="205">
        <v>100</v>
      </c>
      <c r="F310" s="205">
        <v>100</v>
      </c>
      <c r="G310" s="205">
        <v>100.1</v>
      </c>
      <c r="H310" s="205">
        <v>100</v>
      </c>
      <c r="I310" s="205">
        <v>100.28</v>
      </c>
      <c r="J310" s="205">
        <v>100.962</v>
      </c>
      <c r="K310" s="205">
        <v>101.854</v>
      </c>
      <c r="L310" s="205">
        <v>100.61499999999999</v>
      </c>
    </row>
    <row r="311" spans="1:12" s="8" customFormat="1" ht="38.25" customHeight="1" x14ac:dyDescent="0.25">
      <c r="B311" s="195" t="s">
        <v>9</v>
      </c>
      <c r="C311" s="198" t="s">
        <v>5</v>
      </c>
      <c r="D311" s="205">
        <v>100</v>
      </c>
      <c r="E311" s="205">
        <v>100</v>
      </c>
      <c r="F311" s="205">
        <v>100</v>
      </c>
      <c r="G311" s="205">
        <v>100</v>
      </c>
      <c r="H311" s="205" t="s">
        <v>41</v>
      </c>
      <c r="I311" s="205">
        <v>100</v>
      </c>
      <c r="J311" s="205" t="s">
        <v>41</v>
      </c>
      <c r="K311" s="205">
        <v>100</v>
      </c>
      <c r="L311" s="205">
        <v>100</v>
      </c>
    </row>
    <row r="312" spans="1:12" s="8" customFormat="1" ht="25.5" customHeight="1" x14ac:dyDescent="0.25">
      <c r="B312" s="195">
        <v>10</v>
      </c>
      <c r="C312" s="198" t="s">
        <v>6</v>
      </c>
      <c r="D312" s="204" t="s">
        <v>29</v>
      </c>
      <c r="E312" s="204" t="s">
        <v>29</v>
      </c>
      <c r="F312" s="204" t="s">
        <v>29</v>
      </c>
      <c r="G312" s="204" t="s">
        <v>29</v>
      </c>
      <c r="H312" s="204" t="s">
        <v>29</v>
      </c>
      <c r="I312" s="204" t="s">
        <v>29</v>
      </c>
      <c r="J312" s="204" t="s">
        <v>29</v>
      </c>
      <c r="K312" s="204" t="s">
        <v>29</v>
      </c>
      <c r="L312" s="204" t="s">
        <v>29</v>
      </c>
    </row>
    <row r="313" spans="1:12" s="8" customFormat="1" ht="48" customHeight="1" x14ac:dyDescent="0.25">
      <c r="B313" s="195">
        <v>11</v>
      </c>
      <c r="C313" s="198" t="s">
        <v>7</v>
      </c>
      <c r="D313" s="197">
        <v>31205</v>
      </c>
      <c r="E313" s="197">
        <v>31365</v>
      </c>
      <c r="F313" s="197">
        <v>31372</v>
      </c>
      <c r="G313" s="197">
        <v>31652</v>
      </c>
      <c r="H313" s="197">
        <v>33399</v>
      </c>
      <c r="I313" s="197">
        <v>33633</v>
      </c>
      <c r="J313" s="197">
        <v>33905</v>
      </c>
      <c r="K313" s="197">
        <v>34065</v>
      </c>
      <c r="L313" s="197">
        <v>34226</v>
      </c>
    </row>
    <row r="314" spans="1:12" s="8" customFormat="1" ht="15" customHeight="1" x14ac:dyDescent="0.25">
      <c r="B314" s="195">
        <v>12</v>
      </c>
      <c r="C314" s="198" t="s">
        <v>44</v>
      </c>
      <c r="D314" s="205" t="s">
        <v>30</v>
      </c>
      <c r="E314" s="205" t="s">
        <v>30</v>
      </c>
      <c r="F314" s="205" t="s">
        <v>30</v>
      </c>
      <c r="G314" s="205" t="s">
        <v>30</v>
      </c>
      <c r="H314" s="205" t="s">
        <v>30</v>
      </c>
      <c r="I314" s="205" t="s">
        <v>30</v>
      </c>
      <c r="J314" s="205" t="s">
        <v>30</v>
      </c>
      <c r="K314" s="205" t="s">
        <v>31</v>
      </c>
      <c r="L314" s="205" t="s">
        <v>30</v>
      </c>
    </row>
    <row r="315" spans="1:12" s="8" customFormat="1" ht="15" customHeight="1" x14ac:dyDescent="0.25">
      <c r="B315" s="195">
        <v>13</v>
      </c>
      <c r="C315" s="198" t="s">
        <v>55</v>
      </c>
      <c r="D315" s="197" t="s">
        <v>66</v>
      </c>
      <c r="E315" s="197" t="s">
        <v>66</v>
      </c>
      <c r="F315" s="197" t="s">
        <v>66</v>
      </c>
      <c r="G315" s="197" t="s">
        <v>66</v>
      </c>
      <c r="H315" s="197" t="s">
        <v>66</v>
      </c>
      <c r="I315" s="197" t="s">
        <v>66</v>
      </c>
      <c r="J315" s="197" t="s">
        <v>66</v>
      </c>
      <c r="K315" s="197">
        <v>45022</v>
      </c>
      <c r="L315" s="197" t="s">
        <v>66</v>
      </c>
    </row>
    <row r="316" spans="1:12" s="8" customFormat="1" ht="15" customHeight="1" x14ac:dyDescent="0.25">
      <c r="B316" s="195">
        <v>14</v>
      </c>
      <c r="C316" s="198" t="s">
        <v>506</v>
      </c>
      <c r="D316" s="205" t="s">
        <v>33</v>
      </c>
      <c r="E316" s="205" t="s">
        <v>33</v>
      </c>
      <c r="F316" s="205" t="s">
        <v>33</v>
      </c>
      <c r="G316" s="205" t="s">
        <v>33</v>
      </c>
      <c r="H316" s="205" t="s">
        <v>33</v>
      </c>
      <c r="I316" s="205" t="s">
        <v>32</v>
      </c>
      <c r="J316" s="205" t="s">
        <v>33</v>
      </c>
      <c r="K316" s="205" t="s">
        <v>33</v>
      </c>
      <c r="L316" s="205" t="s">
        <v>32</v>
      </c>
    </row>
    <row r="317" spans="1:12" s="8" customFormat="1" ht="63.75" x14ac:dyDescent="0.25">
      <c r="B317" s="195">
        <v>15</v>
      </c>
      <c r="C317" s="196" t="s">
        <v>56</v>
      </c>
      <c r="D317" s="204" t="s">
        <v>309</v>
      </c>
      <c r="E317" s="204" t="s">
        <v>310</v>
      </c>
      <c r="F317" s="204" t="s">
        <v>311</v>
      </c>
      <c r="G317" s="204" t="s">
        <v>312</v>
      </c>
      <c r="H317" s="204" t="s">
        <v>181</v>
      </c>
      <c r="I317" s="204" t="s">
        <v>313</v>
      </c>
      <c r="J317" s="204" t="s">
        <v>181</v>
      </c>
      <c r="K317" s="204" t="s">
        <v>315</v>
      </c>
      <c r="L317" s="204" t="s">
        <v>316</v>
      </c>
    </row>
    <row r="318" spans="1:12" s="8" customFormat="1" ht="83.1" customHeight="1" x14ac:dyDescent="0.25">
      <c r="B318" s="195">
        <v>16</v>
      </c>
      <c r="C318" s="198" t="s">
        <v>57</v>
      </c>
      <c r="D318" s="204" t="s">
        <v>175</v>
      </c>
      <c r="E318" s="204" t="s">
        <v>175</v>
      </c>
      <c r="F318" s="204" t="s">
        <v>175</v>
      </c>
      <c r="G318" s="204" t="s">
        <v>175</v>
      </c>
      <c r="H318" s="204" t="s">
        <v>41</v>
      </c>
      <c r="I318" s="204" t="s">
        <v>176</v>
      </c>
      <c r="J318" s="204" t="s">
        <v>41</v>
      </c>
      <c r="K318" s="204" t="s">
        <v>41</v>
      </c>
      <c r="L318" s="204" t="s">
        <v>176</v>
      </c>
    </row>
    <row r="319" spans="1:12" s="8" customFormat="1" ht="51.95" customHeight="1" x14ac:dyDescent="0.2">
      <c r="B319" s="171" t="s">
        <v>58</v>
      </c>
      <c r="C319" s="167"/>
      <c r="D319" s="17"/>
      <c r="E319" s="17"/>
      <c r="F319" s="17"/>
      <c r="G319" s="17"/>
      <c r="H319" s="17"/>
      <c r="I319" s="17"/>
      <c r="J319" s="17"/>
      <c r="K319" s="17"/>
      <c r="L319" s="17"/>
    </row>
    <row r="320" spans="1:12" s="5" customFormat="1" ht="24.95" customHeight="1" x14ac:dyDescent="0.2">
      <c r="A320" s="16"/>
      <c r="B320" s="195">
        <v>17</v>
      </c>
      <c r="C320" s="198" t="s">
        <v>59</v>
      </c>
      <c r="D320" s="205" t="s">
        <v>35</v>
      </c>
      <c r="E320" s="205" t="s">
        <v>35</v>
      </c>
      <c r="F320" s="205" t="s">
        <v>35</v>
      </c>
      <c r="G320" s="205" t="s">
        <v>35</v>
      </c>
      <c r="H320" s="205" t="s">
        <v>34</v>
      </c>
      <c r="I320" s="205" t="s">
        <v>34</v>
      </c>
      <c r="J320" s="205" t="s">
        <v>34</v>
      </c>
      <c r="K320" s="205" t="s">
        <v>34</v>
      </c>
      <c r="L320" s="205" t="s">
        <v>34</v>
      </c>
    </row>
    <row r="321" spans="2:12" s="8" customFormat="1" ht="15.95" customHeight="1" x14ac:dyDescent="0.25">
      <c r="B321" s="195">
        <v>18</v>
      </c>
      <c r="C321" s="212" t="s">
        <v>12</v>
      </c>
      <c r="D321" s="207" t="s">
        <v>158</v>
      </c>
      <c r="E321" s="207" t="s">
        <v>461</v>
      </c>
      <c r="F321" s="207" t="s">
        <v>156</v>
      </c>
      <c r="G321" s="207" t="s">
        <v>154</v>
      </c>
      <c r="H321" s="207">
        <v>0.13625000000000001</v>
      </c>
      <c r="I321" s="207">
        <v>0.12</v>
      </c>
      <c r="J321" s="207">
        <v>0.11749999999999999</v>
      </c>
      <c r="K321" s="207">
        <v>9.6250000000000002E-2</v>
      </c>
      <c r="L321" s="207">
        <v>8.7499999999999994E-2</v>
      </c>
    </row>
    <row r="322" spans="2:12" s="11" customFormat="1" ht="25.5" customHeight="1" x14ac:dyDescent="0.25">
      <c r="B322" s="195">
        <v>19</v>
      </c>
      <c r="C322" s="198" t="s">
        <v>43</v>
      </c>
      <c r="D322" s="205" t="s">
        <v>32</v>
      </c>
      <c r="E322" s="205" t="s">
        <v>32</v>
      </c>
      <c r="F322" s="205" t="s">
        <v>32</v>
      </c>
      <c r="G322" s="205" t="s">
        <v>32</v>
      </c>
      <c r="H322" s="205" t="s">
        <v>33</v>
      </c>
      <c r="I322" s="205" t="s">
        <v>33</v>
      </c>
      <c r="J322" s="205" t="s">
        <v>33</v>
      </c>
      <c r="K322" s="205" t="s">
        <v>33</v>
      </c>
      <c r="L322" s="205" t="s">
        <v>33</v>
      </c>
    </row>
    <row r="323" spans="2:12" s="8" customFormat="1" ht="15.95" customHeight="1" x14ac:dyDescent="0.25">
      <c r="B323" s="195" t="s">
        <v>10</v>
      </c>
      <c r="C323" s="196" t="s">
        <v>13</v>
      </c>
      <c r="D323" s="204" t="s">
        <v>38</v>
      </c>
      <c r="E323" s="204" t="s">
        <v>38</v>
      </c>
      <c r="F323" s="204" t="s">
        <v>38</v>
      </c>
      <c r="G323" s="204" t="s">
        <v>38</v>
      </c>
      <c r="H323" s="204" t="s">
        <v>38</v>
      </c>
      <c r="I323" s="204" t="s">
        <v>38</v>
      </c>
      <c r="J323" s="204" t="s">
        <v>38</v>
      </c>
      <c r="K323" s="204" t="s">
        <v>36</v>
      </c>
      <c r="L323" s="204" t="s">
        <v>38</v>
      </c>
    </row>
    <row r="324" spans="2:12" s="8" customFormat="1" ht="40.5" customHeight="1" x14ac:dyDescent="0.25">
      <c r="B324" s="195" t="s">
        <v>11</v>
      </c>
      <c r="C324" s="196" t="s">
        <v>14</v>
      </c>
      <c r="D324" s="204" t="s">
        <v>36</v>
      </c>
      <c r="E324" s="204" t="s">
        <v>36</v>
      </c>
      <c r="F324" s="204" t="s">
        <v>36</v>
      </c>
      <c r="G324" s="204" t="s">
        <v>36</v>
      </c>
      <c r="H324" s="204" t="s">
        <v>36</v>
      </c>
      <c r="I324" s="204" t="s">
        <v>36</v>
      </c>
      <c r="J324" s="204" t="s">
        <v>36</v>
      </c>
      <c r="K324" s="204" t="s">
        <v>36</v>
      </c>
      <c r="L324" s="204" t="s">
        <v>36</v>
      </c>
    </row>
    <row r="325" spans="2:12" s="8" customFormat="1" ht="32.1" customHeight="1" x14ac:dyDescent="0.25">
      <c r="B325" s="195">
        <v>21</v>
      </c>
      <c r="C325" s="196" t="s">
        <v>15</v>
      </c>
      <c r="D325" s="205" t="s">
        <v>33</v>
      </c>
      <c r="E325" s="205" t="s">
        <v>33</v>
      </c>
      <c r="F325" s="205" t="s">
        <v>33</v>
      </c>
      <c r="G325" s="205" t="s">
        <v>33</v>
      </c>
      <c r="H325" s="205" t="s">
        <v>33</v>
      </c>
      <c r="I325" s="205" t="s">
        <v>33</v>
      </c>
      <c r="J325" s="205" t="s">
        <v>33</v>
      </c>
      <c r="K325" s="205" t="s">
        <v>33</v>
      </c>
      <c r="L325" s="205" t="s">
        <v>33</v>
      </c>
    </row>
    <row r="326" spans="2:12" s="8" customFormat="1" ht="15.95" customHeight="1" x14ac:dyDescent="0.25">
      <c r="B326" s="195">
        <v>22</v>
      </c>
      <c r="C326" s="198" t="s">
        <v>60</v>
      </c>
      <c r="D326" s="205" t="s">
        <v>39</v>
      </c>
      <c r="E326" s="205" t="s">
        <v>39</v>
      </c>
      <c r="F326" s="205" t="s">
        <v>39</v>
      </c>
      <c r="G326" s="205" t="s">
        <v>39</v>
      </c>
      <c r="H326" s="205" t="s">
        <v>39</v>
      </c>
      <c r="I326" s="205" t="s">
        <v>39</v>
      </c>
      <c r="J326" s="205" t="s">
        <v>39</v>
      </c>
      <c r="K326" s="205" t="s">
        <v>67</v>
      </c>
      <c r="L326" s="205" t="s">
        <v>39</v>
      </c>
    </row>
    <row r="327" spans="2:12" s="8" customFormat="1" ht="15" customHeight="1" x14ac:dyDescent="0.25">
      <c r="B327" s="195">
        <v>23</v>
      </c>
      <c r="C327" s="198" t="s">
        <v>16</v>
      </c>
      <c r="D327" s="205" t="s">
        <v>40</v>
      </c>
      <c r="E327" s="205" t="s">
        <v>40</v>
      </c>
      <c r="F327" s="205" t="s">
        <v>40</v>
      </c>
      <c r="G327" s="205" t="s">
        <v>40</v>
      </c>
      <c r="H327" s="205" t="s">
        <v>40</v>
      </c>
      <c r="I327" s="205" t="s">
        <v>40</v>
      </c>
      <c r="J327" s="205" t="s">
        <v>40</v>
      </c>
      <c r="K327" s="205" t="s">
        <v>40</v>
      </c>
      <c r="L327" s="205" t="s">
        <v>40</v>
      </c>
    </row>
    <row r="328" spans="2:12" s="8" customFormat="1" ht="48" customHeight="1" x14ac:dyDescent="0.25">
      <c r="B328" s="195">
        <v>24</v>
      </c>
      <c r="C328" s="198" t="s">
        <v>17</v>
      </c>
      <c r="D328" s="204" t="s">
        <v>470</v>
      </c>
      <c r="E328" s="204" t="s">
        <v>470</v>
      </c>
      <c r="F328" s="204" t="s">
        <v>470</v>
      </c>
      <c r="G328" s="204" t="s">
        <v>470</v>
      </c>
      <c r="H328" s="204" t="s">
        <v>470</v>
      </c>
      <c r="I328" s="204" t="s">
        <v>470</v>
      </c>
      <c r="J328" s="204" t="s">
        <v>470</v>
      </c>
      <c r="K328" s="204" t="s">
        <v>470</v>
      </c>
      <c r="L328" s="204" t="s">
        <v>470</v>
      </c>
    </row>
    <row r="329" spans="2:12" s="8" customFormat="1" ht="14.25" x14ac:dyDescent="0.25">
      <c r="B329" s="195">
        <v>25</v>
      </c>
      <c r="C329" s="198" t="s">
        <v>45</v>
      </c>
      <c r="D329" s="205" t="s">
        <v>41</v>
      </c>
      <c r="E329" s="205" t="s">
        <v>41</v>
      </c>
      <c r="F329" s="205" t="s">
        <v>41</v>
      </c>
      <c r="G329" s="205" t="s">
        <v>41</v>
      </c>
      <c r="H329" s="205" t="s">
        <v>41</v>
      </c>
      <c r="I329" s="205" t="s">
        <v>41</v>
      </c>
      <c r="J329" s="205" t="s">
        <v>41</v>
      </c>
      <c r="K329" s="205" t="s">
        <v>41</v>
      </c>
      <c r="L329" s="205" t="s">
        <v>41</v>
      </c>
    </row>
    <row r="330" spans="2:12" s="8" customFormat="1" ht="15" customHeight="1" x14ac:dyDescent="0.25">
      <c r="B330" s="195">
        <v>26</v>
      </c>
      <c r="C330" s="198" t="s">
        <v>46</v>
      </c>
      <c r="D330" s="205" t="s">
        <v>41</v>
      </c>
      <c r="E330" s="205" t="s">
        <v>41</v>
      </c>
      <c r="F330" s="205" t="s">
        <v>41</v>
      </c>
      <c r="G330" s="205" t="s">
        <v>41</v>
      </c>
      <c r="H330" s="205" t="s">
        <v>41</v>
      </c>
      <c r="I330" s="205" t="s">
        <v>41</v>
      </c>
      <c r="J330" s="205" t="s">
        <v>41</v>
      </c>
      <c r="K330" s="205" t="s">
        <v>41</v>
      </c>
      <c r="L330" s="205" t="s">
        <v>41</v>
      </c>
    </row>
    <row r="331" spans="2:12" s="8" customFormat="1" ht="45" customHeight="1" x14ac:dyDescent="0.25">
      <c r="B331" s="195">
        <v>27</v>
      </c>
      <c r="C331" s="196" t="s">
        <v>18</v>
      </c>
      <c r="D331" s="205" t="s">
        <v>41</v>
      </c>
      <c r="E331" s="205" t="s">
        <v>41</v>
      </c>
      <c r="F331" s="205" t="s">
        <v>41</v>
      </c>
      <c r="G331" s="205" t="s">
        <v>41</v>
      </c>
      <c r="H331" s="205" t="s">
        <v>41</v>
      </c>
      <c r="I331" s="205" t="s">
        <v>41</v>
      </c>
      <c r="J331" s="205" t="s">
        <v>41</v>
      </c>
      <c r="K331" s="205" t="s">
        <v>41</v>
      </c>
      <c r="L331" s="205" t="s">
        <v>41</v>
      </c>
    </row>
    <row r="332" spans="2:12" s="8" customFormat="1" ht="15" customHeight="1" x14ac:dyDescent="0.25">
      <c r="B332" s="195">
        <v>28</v>
      </c>
      <c r="C332" s="196" t="s">
        <v>61</v>
      </c>
      <c r="D332" s="205" t="s">
        <v>41</v>
      </c>
      <c r="E332" s="205" t="s">
        <v>41</v>
      </c>
      <c r="F332" s="205" t="s">
        <v>41</v>
      </c>
      <c r="G332" s="205" t="s">
        <v>41</v>
      </c>
      <c r="H332" s="205" t="s">
        <v>41</v>
      </c>
      <c r="I332" s="205" t="s">
        <v>41</v>
      </c>
      <c r="J332" s="205" t="s">
        <v>41</v>
      </c>
      <c r="K332" s="205" t="s">
        <v>41</v>
      </c>
      <c r="L332" s="205" t="s">
        <v>41</v>
      </c>
    </row>
    <row r="333" spans="2:12" s="8" customFormat="1" ht="15" customHeight="1" x14ac:dyDescent="0.25">
      <c r="B333" s="195">
        <v>29</v>
      </c>
      <c r="C333" s="196" t="s">
        <v>62</v>
      </c>
      <c r="D333" s="205" t="s">
        <v>41</v>
      </c>
      <c r="E333" s="205" t="s">
        <v>41</v>
      </c>
      <c r="F333" s="205" t="s">
        <v>41</v>
      </c>
      <c r="G333" s="205" t="s">
        <v>41</v>
      </c>
      <c r="H333" s="205" t="s">
        <v>41</v>
      </c>
      <c r="I333" s="205" t="s">
        <v>41</v>
      </c>
      <c r="J333" s="205" t="s">
        <v>41</v>
      </c>
      <c r="K333" s="205" t="s">
        <v>41</v>
      </c>
      <c r="L333" s="205" t="s">
        <v>41</v>
      </c>
    </row>
    <row r="334" spans="2:12" s="8" customFormat="1" ht="25.5" customHeight="1" x14ac:dyDescent="0.25">
      <c r="B334" s="195">
        <v>30</v>
      </c>
      <c r="C334" s="198" t="s">
        <v>19</v>
      </c>
      <c r="D334" s="204" t="s">
        <v>469</v>
      </c>
      <c r="E334" s="204" t="s">
        <v>469</v>
      </c>
      <c r="F334" s="204" t="s">
        <v>469</v>
      </c>
      <c r="G334" s="204" t="s">
        <v>469</v>
      </c>
      <c r="H334" s="204" t="s">
        <v>469</v>
      </c>
      <c r="I334" s="204" t="s">
        <v>469</v>
      </c>
      <c r="J334" s="204" t="s">
        <v>469</v>
      </c>
      <c r="K334" s="204" t="s">
        <v>469</v>
      </c>
      <c r="L334" s="204" t="s">
        <v>469</v>
      </c>
    </row>
    <row r="335" spans="2:12" s="8" customFormat="1" ht="38.25" x14ac:dyDescent="0.25">
      <c r="B335" s="195">
        <v>31</v>
      </c>
      <c r="C335" s="198" t="s">
        <v>63</v>
      </c>
      <c r="D335" s="204" t="s">
        <v>470</v>
      </c>
      <c r="E335" s="204" t="s">
        <v>470</v>
      </c>
      <c r="F335" s="204" t="s">
        <v>470</v>
      </c>
      <c r="G335" s="204" t="s">
        <v>470</v>
      </c>
      <c r="H335" s="204" t="s">
        <v>470</v>
      </c>
      <c r="I335" s="204" t="s">
        <v>470</v>
      </c>
      <c r="J335" s="204" t="s">
        <v>470</v>
      </c>
      <c r="K335" s="204" t="s">
        <v>470</v>
      </c>
      <c r="L335" s="204" t="s">
        <v>470</v>
      </c>
    </row>
    <row r="336" spans="2:12" s="8" customFormat="1" ht="38.25" customHeight="1" x14ac:dyDescent="0.25">
      <c r="B336" s="195">
        <v>32</v>
      </c>
      <c r="C336" s="198" t="s">
        <v>20</v>
      </c>
      <c r="D336" s="205" t="s">
        <v>41</v>
      </c>
      <c r="E336" s="205" t="s">
        <v>41</v>
      </c>
      <c r="F336" s="205" t="s">
        <v>41</v>
      </c>
      <c r="G336" s="205" t="s">
        <v>41</v>
      </c>
      <c r="H336" s="205" t="s">
        <v>41</v>
      </c>
      <c r="I336" s="205" t="s">
        <v>41</v>
      </c>
      <c r="J336" s="205" t="s">
        <v>41</v>
      </c>
      <c r="K336" s="205" t="s">
        <v>41</v>
      </c>
      <c r="L336" s="205" t="s">
        <v>41</v>
      </c>
    </row>
    <row r="337" spans="1:12" s="8" customFormat="1" ht="15" customHeight="1" x14ac:dyDescent="0.25">
      <c r="B337" s="195">
        <v>33</v>
      </c>
      <c r="C337" s="198" t="s">
        <v>21</v>
      </c>
      <c r="D337" s="205" t="s">
        <v>41</v>
      </c>
      <c r="E337" s="205" t="s">
        <v>41</v>
      </c>
      <c r="F337" s="205" t="s">
        <v>41</v>
      </c>
      <c r="G337" s="205" t="s">
        <v>41</v>
      </c>
      <c r="H337" s="205" t="s">
        <v>41</v>
      </c>
      <c r="I337" s="205" t="s">
        <v>41</v>
      </c>
      <c r="J337" s="205" t="s">
        <v>41</v>
      </c>
      <c r="K337" s="205" t="s">
        <v>41</v>
      </c>
      <c r="L337" s="205" t="s">
        <v>41</v>
      </c>
    </row>
    <row r="338" spans="1:12" s="8" customFormat="1" ht="15" customHeight="1" x14ac:dyDescent="0.25">
      <c r="B338" s="195">
        <v>34</v>
      </c>
      <c r="C338" s="196" t="s">
        <v>22</v>
      </c>
      <c r="D338" s="205" t="s">
        <v>41</v>
      </c>
      <c r="E338" s="205" t="s">
        <v>41</v>
      </c>
      <c r="F338" s="205" t="s">
        <v>41</v>
      </c>
      <c r="G338" s="205" t="s">
        <v>41</v>
      </c>
      <c r="H338" s="205" t="s">
        <v>41</v>
      </c>
      <c r="I338" s="205" t="s">
        <v>41</v>
      </c>
      <c r="J338" s="205" t="s">
        <v>41</v>
      </c>
      <c r="K338" s="205" t="s">
        <v>41</v>
      </c>
      <c r="L338" s="205" t="s">
        <v>41</v>
      </c>
    </row>
    <row r="339" spans="1:12" s="8" customFormat="1" ht="30.95" customHeight="1" x14ac:dyDescent="0.25">
      <c r="B339" s="195" t="s">
        <v>389</v>
      </c>
      <c r="C339" s="196" t="s">
        <v>390</v>
      </c>
      <c r="D339" s="45" t="s">
        <v>386</v>
      </c>
      <c r="E339" s="45" t="s">
        <v>386</v>
      </c>
      <c r="F339" s="45" t="s">
        <v>386</v>
      </c>
      <c r="G339" s="45" t="s">
        <v>386</v>
      </c>
      <c r="H339" s="45" t="s">
        <v>386</v>
      </c>
      <c r="I339" s="45" t="s">
        <v>386</v>
      </c>
      <c r="J339" s="45" t="s">
        <v>386</v>
      </c>
      <c r="K339" s="45" t="s">
        <v>386</v>
      </c>
      <c r="L339" s="45" t="s">
        <v>386</v>
      </c>
    </row>
    <row r="340" spans="1:12" s="8" customFormat="1" ht="30.95" customHeight="1" x14ac:dyDescent="0.25">
      <c r="B340" s="195">
        <v>35</v>
      </c>
      <c r="C340" s="198" t="s">
        <v>23</v>
      </c>
      <c r="D340" s="204" t="s">
        <v>459</v>
      </c>
      <c r="E340" s="204" t="s">
        <v>459</v>
      </c>
      <c r="F340" s="204" t="s">
        <v>459</v>
      </c>
      <c r="G340" s="204" t="s">
        <v>459</v>
      </c>
      <c r="H340" s="204" t="s">
        <v>459</v>
      </c>
      <c r="I340" s="204" t="s">
        <v>459</v>
      </c>
      <c r="J340" s="204" t="s">
        <v>459</v>
      </c>
      <c r="K340" s="204" t="s">
        <v>42</v>
      </c>
      <c r="L340" s="204" t="s">
        <v>459</v>
      </c>
    </row>
    <row r="341" spans="1:12" s="8" customFormat="1" ht="30" customHeight="1" x14ac:dyDescent="0.25">
      <c r="B341" s="195">
        <v>36</v>
      </c>
      <c r="C341" s="198" t="s">
        <v>64</v>
      </c>
      <c r="D341" s="205" t="s">
        <v>32</v>
      </c>
      <c r="E341" s="205" t="s">
        <v>32</v>
      </c>
      <c r="F341" s="205" t="s">
        <v>32</v>
      </c>
      <c r="G341" s="205" t="s">
        <v>32</v>
      </c>
      <c r="H341" s="205" t="s">
        <v>33</v>
      </c>
      <c r="I341" s="205" t="s">
        <v>33</v>
      </c>
      <c r="J341" s="205" t="s">
        <v>33</v>
      </c>
      <c r="K341" s="205" t="s">
        <v>32</v>
      </c>
      <c r="L341" s="205" t="s">
        <v>33</v>
      </c>
    </row>
    <row r="342" spans="1:12" s="8" customFormat="1" ht="56.25" customHeight="1" x14ac:dyDescent="0.25">
      <c r="B342" s="195">
        <v>37</v>
      </c>
      <c r="C342" s="198" t="s">
        <v>65</v>
      </c>
      <c r="D342" s="204" t="s">
        <v>291</v>
      </c>
      <c r="E342" s="204" t="s">
        <v>291</v>
      </c>
      <c r="F342" s="204" t="s">
        <v>291</v>
      </c>
      <c r="G342" s="204" t="s">
        <v>291</v>
      </c>
      <c r="H342" s="205" t="s">
        <v>41</v>
      </c>
      <c r="I342" s="205" t="s">
        <v>41</v>
      </c>
      <c r="J342" s="205" t="s">
        <v>41</v>
      </c>
      <c r="K342" s="204" t="s">
        <v>494</v>
      </c>
      <c r="L342" s="205" t="s">
        <v>41</v>
      </c>
    </row>
    <row r="343" spans="1:12" s="8" customFormat="1" ht="42" customHeight="1" x14ac:dyDescent="0.2">
      <c r="B343" s="38"/>
      <c r="C343" s="36"/>
      <c r="D343" s="22"/>
      <c r="E343" s="22"/>
      <c r="F343" s="22"/>
      <c r="G343" s="22"/>
      <c r="H343" s="22"/>
      <c r="I343" s="22"/>
      <c r="J343" s="22"/>
      <c r="K343" s="22"/>
      <c r="L343" s="22"/>
    </row>
    <row r="344" spans="1:12" s="5" customFormat="1" ht="19.5" customHeight="1" x14ac:dyDescent="0.2">
      <c r="A344" s="12"/>
      <c r="B344" s="38"/>
      <c r="C344" s="36"/>
      <c r="D344" s="22"/>
      <c r="E344" s="22"/>
      <c r="F344" s="22"/>
      <c r="G344" s="22"/>
      <c r="H344" s="22"/>
      <c r="I344" s="22"/>
      <c r="J344" s="22"/>
      <c r="K344" s="22"/>
      <c r="L344" s="22"/>
    </row>
    <row r="345" spans="1:12" s="5" customFormat="1" ht="20.100000000000001" customHeight="1" x14ac:dyDescent="0.2">
      <c r="A345" s="12"/>
      <c r="B345" s="26" t="s">
        <v>51</v>
      </c>
      <c r="C345" s="27"/>
      <c r="D345" s="245" t="s">
        <v>144</v>
      </c>
      <c r="E345" s="245" t="s">
        <v>143</v>
      </c>
      <c r="F345" s="245" t="s">
        <v>142</v>
      </c>
      <c r="G345" s="245" t="s">
        <v>126</v>
      </c>
      <c r="H345" s="245" t="s">
        <v>202</v>
      </c>
      <c r="I345" s="244" t="s">
        <v>125</v>
      </c>
      <c r="J345" s="245" t="s">
        <v>203</v>
      </c>
    </row>
    <row r="346" spans="1:12" s="9" customFormat="1" ht="20.100000000000001" customHeight="1" x14ac:dyDescent="0.2">
      <c r="B346" s="195">
        <v>1</v>
      </c>
      <c r="C346" s="198" t="s">
        <v>0</v>
      </c>
      <c r="D346" s="204" t="s">
        <v>48</v>
      </c>
      <c r="E346" s="204" t="s">
        <v>68</v>
      </c>
      <c r="F346" s="204" t="s">
        <v>68</v>
      </c>
      <c r="G346" s="204" t="s">
        <v>78</v>
      </c>
      <c r="H346" s="204" t="s">
        <v>68</v>
      </c>
      <c r="I346" s="204" t="s">
        <v>73</v>
      </c>
      <c r="J346" s="204" t="s">
        <v>68</v>
      </c>
    </row>
    <row r="347" spans="1:12" s="5" customFormat="1" ht="27.95" customHeight="1" x14ac:dyDescent="0.2">
      <c r="B347" s="195">
        <v>2</v>
      </c>
      <c r="C347" s="198" t="s">
        <v>1</v>
      </c>
      <c r="D347" s="204" t="s">
        <v>144</v>
      </c>
      <c r="E347" s="204" t="s">
        <v>143</v>
      </c>
      <c r="F347" s="204" t="s">
        <v>142</v>
      </c>
      <c r="G347" s="204" t="s">
        <v>126</v>
      </c>
      <c r="H347" s="204" t="s">
        <v>41</v>
      </c>
      <c r="I347" s="204" t="s">
        <v>125</v>
      </c>
      <c r="J347" s="204" t="s">
        <v>41</v>
      </c>
    </row>
    <row r="348" spans="1:12" s="5" customFormat="1" ht="42" customHeight="1" x14ac:dyDescent="0.2">
      <c r="B348" s="195">
        <v>3</v>
      </c>
      <c r="C348" s="198" t="s">
        <v>52</v>
      </c>
      <c r="D348" s="205" t="s">
        <v>24</v>
      </c>
      <c r="E348" s="205" t="s">
        <v>24</v>
      </c>
      <c r="F348" s="205" t="s">
        <v>24</v>
      </c>
      <c r="G348" s="204" t="s">
        <v>376</v>
      </c>
      <c r="H348" s="205" t="s">
        <v>24</v>
      </c>
      <c r="I348" s="205" t="s">
        <v>24</v>
      </c>
      <c r="J348" s="205" t="s">
        <v>24</v>
      </c>
    </row>
    <row r="349" spans="1:12" s="8" customFormat="1" ht="45" customHeight="1" x14ac:dyDescent="0.25">
      <c r="B349" s="195" t="s">
        <v>384</v>
      </c>
      <c r="C349" s="198" t="s">
        <v>385</v>
      </c>
      <c r="D349" s="205" t="s">
        <v>388</v>
      </c>
      <c r="E349" s="205" t="s">
        <v>388</v>
      </c>
      <c r="F349" s="205" t="s">
        <v>388</v>
      </c>
      <c r="G349" s="205" t="s">
        <v>388</v>
      </c>
      <c r="H349" s="205" t="s">
        <v>388</v>
      </c>
      <c r="I349" s="205" t="s">
        <v>388</v>
      </c>
      <c r="J349" s="205" t="s">
        <v>388</v>
      </c>
    </row>
    <row r="350" spans="1:12" s="8" customFormat="1" ht="15" customHeight="1" x14ac:dyDescent="0.2">
      <c r="B350" s="171" t="s">
        <v>166</v>
      </c>
      <c r="C350" s="167"/>
      <c r="D350" s="17"/>
      <c r="E350" s="17"/>
      <c r="F350" s="17"/>
      <c r="G350" s="17"/>
      <c r="H350" s="17"/>
      <c r="I350" s="17"/>
      <c r="J350" s="17"/>
    </row>
    <row r="351" spans="1:12" s="5" customFormat="1" ht="24.95" customHeight="1" x14ac:dyDescent="0.2">
      <c r="A351" s="16"/>
      <c r="B351" s="195">
        <v>4</v>
      </c>
      <c r="C351" s="198" t="s">
        <v>2</v>
      </c>
      <c r="D351" s="205" t="s">
        <v>25</v>
      </c>
      <c r="E351" s="205" t="s">
        <v>25</v>
      </c>
      <c r="F351" s="205" t="s">
        <v>25</v>
      </c>
      <c r="G351" s="205" t="s">
        <v>25</v>
      </c>
      <c r="H351" s="205" t="s">
        <v>25</v>
      </c>
      <c r="I351" s="205" t="s">
        <v>25</v>
      </c>
      <c r="J351" s="205" t="s">
        <v>25</v>
      </c>
    </row>
    <row r="352" spans="1:12" s="8" customFormat="1" ht="52.5" customHeight="1" x14ac:dyDescent="0.25">
      <c r="B352" s="195">
        <v>5</v>
      </c>
      <c r="C352" s="198" t="s">
        <v>3</v>
      </c>
      <c r="D352" s="204" t="s">
        <v>509</v>
      </c>
      <c r="E352" s="204" t="s">
        <v>509</v>
      </c>
      <c r="F352" s="205" t="s">
        <v>25</v>
      </c>
      <c r="G352" s="204" t="s">
        <v>509</v>
      </c>
      <c r="H352" s="204" t="s">
        <v>509</v>
      </c>
      <c r="I352" s="204" t="s">
        <v>509</v>
      </c>
      <c r="J352" s="204" t="s">
        <v>509</v>
      </c>
    </row>
    <row r="353" spans="1:10" s="8" customFormat="1" ht="43.5" customHeight="1" x14ac:dyDescent="0.25">
      <c r="B353" s="195">
        <v>6</v>
      </c>
      <c r="C353" s="198" t="s">
        <v>53</v>
      </c>
      <c r="D353" s="204" t="s">
        <v>85</v>
      </c>
      <c r="E353" s="204" t="s">
        <v>85</v>
      </c>
      <c r="F353" s="204" t="s">
        <v>85</v>
      </c>
      <c r="G353" s="204" t="s">
        <v>76</v>
      </c>
      <c r="H353" s="204" t="s">
        <v>371</v>
      </c>
      <c r="I353" s="204" t="s">
        <v>72</v>
      </c>
      <c r="J353" s="204" t="s">
        <v>371</v>
      </c>
    </row>
    <row r="354" spans="1:10" s="8" customFormat="1" ht="27.95" customHeight="1" x14ac:dyDescent="0.25">
      <c r="B354" s="195">
        <v>7</v>
      </c>
      <c r="C354" s="198" t="s">
        <v>54</v>
      </c>
      <c r="D354" s="204" t="s">
        <v>184</v>
      </c>
      <c r="E354" s="204" t="s">
        <v>184</v>
      </c>
      <c r="F354" s="204" t="s">
        <v>184</v>
      </c>
      <c r="G354" s="204" t="s">
        <v>184</v>
      </c>
      <c r="H354" s="204" t="s">
        <v>169</v>
      </c>
      <c r="I354" s="204" t="s">
        <v>184</v>
      </c>
      <c r="J354" s="204" t="s">
        <v>169</v>
      </c>
    </row>
    <row r="355" spans="1:10" s="8" customFormat="1" ht="27.95" customHeight="1" x14ac:dyDescent="0.25">
      <c r="B355" s="195">
        <v>8</v>
      </c>
      <c r="C355" s="198" t="s">
        <v>177</v>
      </c>
      <c r="D355" s="206">
        <v>0</v>
      </c>
      <c r="E355" s="206">
        <v>0</v>
      </c>
      <c r="F355" s="206">
        <v>0</v>
      </c>
      <c r="G355" s="206">
        <v>0</v>
      </c>
      <c r="H355" s="206">
        <v>70.378712457059507</v>
      </c>
      <c r="I355" s="206">
        <v>0</v>
      </c>
      <c r="J355" s="206">
        <v>41.312304212702095</v>
      </c>
    </row>
    <row r="356" spans="1:10" s="8" customFormat="1" ht="15" customHeight="1" x14ac:dyDescent="0.25">
      <c r="B356" s="172">
        <v>9</v>
      </c>
      <c r="C356" s="173" t="s">
        <v>178</v>
      </c>
      <c r="D356" s="19" t="s">
        <v>533</v>
      </c>
      <c r="E356" s="19" t="s">
        <v>533</v>
      </c>
      <c r="F356" s="19" t="s">
        <v>683</v>
      </c>
      <c r="G356" s="19" t="s">
        <v>684</v>
      </c>
      <c r="H356" s="19" t="s">
        <v>685</v>
      </c>
      <c r="I356" s="19" t="s">
        <v>686</v>
      </c>
      <c r="J356" s="19" t="s">
        <v>180</v>
      </c>
    </row>
    <row r="357" spans="1:10" s="8" customFormat="1" ht="15" customHeight="1" x14ac:dyDescent="0.25">
      <c r="B357" s="174"/>
      <c r="C357" s="175" t="s">
        <v>179</v>
      </c>
      <c r="D357" s="59" t="s">
        <v>533</v>
      </c>
      <c r="E357" s="59" t="s">
        <v>533</v>
      </c>
      <c r="F357" s="59" t="s">
        <v>683</v>
      </c>
      <c r="G357" s="59" t="s">
        <v>684</v>
      </c>
      <c r="H357" s="94" t="s">
        <v>687</v>
      </c>
      <c r="I357" s="59" t="s">
        <v>686</v>
      </c>
      <c r="J357" s="59" t="s">
        <v>180</v>
      </c>
    </row>
    <row r="358" spans="1:10" s="8" customFormat="1" ht="15" customHeight="1" x14ac:dyDescent="0.25">
      <c r="B358" s="195" t="s">
        <v>8</v>
      </c>
      <c r="C358" s="198" t="s">
        <v>4</v>
      </c>
      <c r="D358" s="205">
        <v>99.453000000000003</v>
      </c>
      <c r="E358" s="205">
        <v>99.66</v>
      </c>
      <c r="F358" s="205">
        <v>100.16500000000001</v>
      </c>
      <c r="G358" s="205">
        <v>99.879000000000005</v>
      </c>
      <c r="H358" s="205">
        <v>100</v>
      </c>
      <c r="I358" s="205">
        <v>99.415000000000006</v>
      </c>
      <c r="J358" s="205">
        <v>100</v>
      </c>
    </row>
    <row r="359" spans="1:10" s="8" customFormat="1" ht="38.25" customHeight="1" x14ac:dyDescent="0.25">
      <c r="B359" s="195" t="s">
        <v>9</v>
      </c>
      <c r="C359" s="198" t="s">
        <v>5</v>
      </c>
      <c r="D359" s="205">
        <v>100</v>
      </c>
      <c r="E359" s="205">
        <v>100</v>
      </c>
      <c r="F359" s="205">
        <v>100</v>
      </c>
      <c r="G359" s="205">
        <v>100</v>
      </c>
      <c r="H359" s="205">
        <v>100</v>
      </c>
      <c r="I359" s="205">
        <v>100</v>
      </c>
      <c r="J359" s="205">
        <v>100</v>
      </c>
    </row>
    <row r="360" spans="1:10" s="8" customFormat="1" ht="25.5" customHeight="1" x14ac:dyDescent="0.25">
      <c r="B360" s="195">
        <v>10</v>
      </c>
      <c r="C360" s="198" t="s">
        <v>6</v>
      </c>
      <c r="D360" s="204" t="s">
        <v>29</v>
      </c>
      <c r="E360" s="204" t="s">
        <v>29</v>
      </c>
      <c r="F360" s="204" t="s">
        <v>29</v>
      </c>
      <c r="G360" s="204" t="s">
        <v>29</v>
      </c>
      <c r="H360" s="204" t="s">
        <v>29</v>
      </c>
      <c r="I360" s="204" t="s">
        <v>29</v>
      </c>
      <c r="J360" s="204" t="s">
        <v>29</v>
      </c>
    </row>
    <row r="361" spans="1:10" s="8" customFormat="1" ht="48" customHeight="1" x14ac:dyDescent="0.25">
      <c r="B361" s="195">
        <v>11</v>
      </c>
      <c r="C361" s="198" t="s">
        <v>7</v>
      </c>
      <c r="D361" s="197">
        <v>35702</v>
      </c>
      <c r="E361" s="197">
        <v>35836</v>
      </c>
      <c r="F361" s="197">
        <v>36220</v>
      </c>
      <c r="G361" s="197">
        <v>37343</v>
      </c>
      <c r="H361" s="197">
        <v>37417</v>
      </c>
      <c r="I361" s="197">
        <v>37588</v>
      </c>
      <c r="J361" s="197">
        <v>37610</v>
      </c>
    </row>
    <row r="362" spans="1:10" s="8" customFormat="1" ht="15" customHeight="1" x14ac:dyDescent="0.25">
      <c r="B362" s="195">
        <v>12</v>
      </c>
      <c r="C362" s="198" t="s">
        <v>44</v>
      </c>
      <c r="D362" s="205" t="s">
        <v>30</v>
      </c>
      <c r="E362" s="205" t="s">
        <v>30</v>
      </c>
      <c r="F362" s="205" t="s">
        <v>30</v>
      </c>
      <c r="G362" s="205" t="s">
        <v>30</v>
      </c>
      <c r="H362" s="205" t="s">
        <v>30</v>
      </c>
      <c r="I362" s="205" t="s">
        <v>30</v>
      </c>
      <c r="J362" s="205" t="s">
        <v>30</v>
      </c>
    </row>
    <row r="363" spans="1:10" s="8" customFormat="1" ht="15" customHeight="1" x14ac:dyDescent="0.25">
      <c r="B363" s="195">
        <v>13</v>
      </c>
      <c r="C363" s="198" t="s">
        <v>55</v>
      </c>
      <c r="D363" s="197" t="s">
        <v>66</v>
      </c>
      <c r="E363" s="197" t="s">
        <v>66</v>
      </c>
      <c r="F363" s="197" t="s">
        <v>66</v>
      </c>
      <c r="G363" s="197" t="s">
        <v>66</v>
      </c>
      <c r="H363" s="197" t="s">
        <v>66</v>
      </c>
      <c r="I363" s="197" t="s">
        <v>66</v>
      </c>
      <c r="J363" s="197" t="s">
        <v>66</v>
      </c>
    </row>
    <row r="364" spans="1:10" s="8" customFormat="1" ht="15" customHeight="1" x14ac:dyDescent="0.25">
      <c r="B364" s="195">
        <v>14</v>
      </c>
      <c r="C364" s="198" t="s">
        <v>506</v>
      </c>
      <c r="D364" s="205" t="s">
        <v>32</v>
      </c>
      <c r="E364" s="205" t="s">
        <v>32</v>
      </c>
      <c r="F364" s="205" t="s">
        <v>33</v>
      </c>
      <c r="G364" s="205" t="s">
        <v>32</v>
      </c>
      <c r="H364" s="205" t="s">
        <v>32</v>
      </c>
      <c r="I364" s="205" t="s">
        <v>32</v>
      </c>
      <c r="J364" s="205" t="s">
        <v>32</v>
      </c>
    </row>
    <row r="365" spans="1:10" s="8" customFormat="1" ht="63.75" x14ac:dyDescent="0.25">
      <c r="B365" s="195">
        <v>15</v>
      </c>
      <c r="C365" s="196" t="s">
        <v>56</v>
      </c>
      <c r="D365" s="204" t="s">
        <v>317</v>
      </c>
      <c r="E365" s="204" t="s">
        <v>318</v>
      </c>
      <c r="F365" s="204" t="s">
        <v>319</v>
      </c>
      <c r="G365" s="204" t="s">
        <v>321</v>
      </c>
      <c r="H365" s="204" t="s">
        <v>332</v>
      </c>
      <c r="I365" s="204" t="s">
        <v>322</v>
      </c>
      <c r="J365" s="204" t="s">
        <v>333</v>
      </c>
    </row>
    <row r="366" spans="1:10" s="8" customFormat="1" ht="83.1" customHeight="1" x14ac:dyDescent="0.25">
      <c r="B366" s="195">
        <v>16</v>
      </c>
      <c r="C366" s="198" t="s">
        <v>57</v>
      </c>
      <c r="D366" s="204" t="s">
        <v>170</v>
      </c>
      <c r="E366" s="204" t="s">
        <v>170</v>
      </c>
      <c r="F366" s="204" t="s">
        <v>41</v>
      </c>
      <c r="G366" s="204" t="s">
        <v>170</v>
      </c>
      <c r="H366" s="204" t="s">
        <v>47</v>
      </c>
      <c r="I366" s="204" t="s">
        <v>174</v>
      </c>
      <c r="J366" s="204" t="s">
        <v>47</v>
      </c>
    </row>
    <row r="367" spans="1:10" s="8" customFormat="1" ht="51.95" customHeight="1" x14ac:dyDescent="0.2">
      <c r="B367" s="171" t="s">
        <v>58</v>
      </c>
      <c r="C367" s="167"/>
      <c r="D367" s="17"/>
      <c r="E367" s="17"/>
      <c r="F367" s="17"/>
      <c r="G367" s="17"/>
      <c r="H367" s="17"/>
      <c r="I367" s="17"/>
      <c r="J367" s="17"/>
    </row>
    <row r="368" spans="1:10" s="5" customFormat="1" ht="24.95" customHeight="1" x14ac:dyDescent="0.2">
      <c r="A368" s="16"/>
      <c r="B368" s="195">
        <v>17</v>
      </c>
      <c r="C368" s="198" t="s">
        <v>59</v>
      </c>
      <c r="D368" s="205" t="s">
        <v>34</v>
      </c>
      <c r="E368" s="205" t="s">
        <v>34</v>
      </c>
      <c r="F368" s="205" t="s">
        <v>34</v>
      </c>
      <c r="G368" s="205" t="s">
        <v>34</v>
      </c>
      <c r="H368" s="205" t="s">
        <v>35</v>
      </c>
      <c r="I368" s="205" t="s">
        <v>34</v>
      </c>
      <c r="J368" s="205" t="s">
        <v>35</v>
      </c>
    </row>
    <row r="369" spans="2:10" s="8" customFormat="1" ht="15.95" customHeight="1" x14ac:dyDescent="0.25">
      <c r="B369" s="195">
        <v>18</v>
      </c>
      <c r="C369" s="212" t="s">
        <v>12</v>
      </c>
      <c r="D369" s="207">
        <v>0.08</v>
      </c>
      <c r="E369" s="207">
        <v>7.3749999999999996E-2</v>
      </c>
      <c r="F369" s="207">
        <v>9.375E-2</v>
      </c>
      <c r="G369" s="207">
        <v>0.06</v>
      </c>
      <c r="H369" s="207" t="s">
        <v>187</v>
      </c>
      <c r="I369" s="207">
        <v>5.7500000000000002E-2</v>
      </c>
      <c r="J369" s="207" t="s">
        <v>186</v>
      </c>
    </row>
    <row r="370" spans="2:10" s="11" customFormat="1" ht="25.5" customHeight="1" x14ac:dyDescent="0.25">
      <c r="B370" s="195">
        <v>19</v>
      </c>
      <c r="C370" s="198" t="s">
        <v>43</v>
      </c>
      <c r="D370" s="205" t="s">
        <v>33</v>
      </c>
      <c r="E370" s="205" t="s">
        <v>33</v>
      </c>
      <c r="F370" s="205" t="s">
        <v>33</v>
      </c>
      <c r="G370" s="205" t="s">
        <v>33</v>
      </c>
      <c r="H370" s="205" t="s">
        <v>33</v>
      </c>
      <c r="I370" s="205" t="s">
        <v>33</v>
      </c>
      <c r="J370" s="205" t="s">
        <v>33</v>
      </c>
    </row>
    <row r="371" spans="2:10" s="8" customFormat="1" ht="15.95" customHeight="1" x14ac:dyDescent="0.25">
      <c r="B371" s="195" t="s">
        <v>10</v>
      </c>
      <c r="C371" s="196" t="s">
        <v>13</v>
      </c>
      <c r="D371" s="204" t="s">
        <v>38</v>
      </c>
      <c r="E371" s="204" t="s">
        <v>38</v>
      </c>
      <c r="F371" s="204" t="s">
        <v>38</v>
      </c>
      <c r="G371" s="204" t="s">
        <v>38</v>
      </c>
      <c r="H371" s="204" t="s">
        <v>37</v>
      </c>
      <c r="I371" s="204" t="s">
        <v>38</v>
      </c>
      <c r="J371" s="204" t="s">
        <v>37</v>
      </c>
    </row>
    <row r="372" spans="2:10" s="8" customFormat="1" ht="40.5" customHeight="1" x14ac:dyDescent="0.25">
      <c r="B372" s="195" t="s">
        <v>11</v>
      </c>
      <c r="C372" s="196" t="s">
        <v>14</v>
      </c>
      <c r="D372" s="204" t="s">
        <v>36</v>
      </c>
      <c r="E372" s="204" t="s">
        <v>36</v>
      </c>
      <c r="F372" s="204" t="s">
        <v>36</v>
      </c>
      <c r="G372" s="204" t="s">
        <v>36</v>
      </c>
      <c r="H372" s="204" t="s">
        <v>36</v>
      </c>
      <c r="I372" s="204" t="s">
        <v>36</v>
      </c>
      <c r="J372" s="204" t="s">
        <v>36</v>
      </c>
    </row>
    <row r="373" spans="2:10" s="8" customFormat="1" ht="32.1" customHeight="1" x14ac:dyDescent="0.25">
      <c r="B373" s="195">
        <v>21</v>
      </c>
      <c r="C373" s="196" t="s">
        <v>15</v>
      </c>
      <c r="D373" s="205" t="s">
        <v>32</v>
      </c>
      <c r="E373" s="205" t="s">
        <v>32</v>
      </c>
      <c r="F373" s="205" t="s">
        <v>33</v>
      </c>
      <c r="G373" s="205" t="s">
        <v>32</v>
      </c>
      <c r="H373" s="205" t="s">
        <v>33</v>
      </c>
      <c r="I373" s="205" t="s">
        <v>32</v>
      </c>
      <c r="J373" s="205" t="s">
        <v>33</v>
      </c>
    </row>
    <row r="374" spans="2:10" s="8" customFormat="1" ht="15.95" customHeight="1" x14ac:dyDescent="0.25">
      <c r="B374" s="195">
        <v>22</v>
      </c>
      <c r="C374" s="198" t="s">
        <v>60</v>
      </c>
      <c r="D374" s="205" t="s">
        <v>39</v>
      </c>
      <c r="E374" s="205" t="s">
        <v>39</v>
      </c>
      <c r="F374" s="205" t="s">
        <v>39</v>
      </c>
      <c r="G374" s="205" t="s">
        <v>39</v>
      </c>
      <c r="H374" s="205" t="s">
        <v>39</v>
      </c>
      <c r="I374" s="205" t="s">
        <v>39</v>
      </c>
      <c r="J374" s="205" t="s">
        <v>39</v>
      </c>
    </row>
    <row r="375" spans="2:10" s="8" customFormat="1" ht="15" customHeight="1" x14ac:dyDescent="0.25">
      <c r="B375" s="195">
        <v>23</v>
      </c>
      <c r="C375" s="198" t="s">
        <v>16</v>
      </c>
      <c r="D375" s="205" t="s">
        <v>40</v>
      </c>
      <c r="E375" s="205" t="s">
        <v>40</v>
      </c>
      <c r="F375" s="205" t="s">
        <v>40</v>
      </c>
      <c r="G375" s="205" t="s">
        <v>40</v>
      </c>
      <c r="H375" s="205" t="s">
        <v>40</v>
      </c>
      <c r="I375" s="205" t="s">
        <v>40</v>
      </c>
      <c r="J375" s="205" t="s">
        <v>40</v>
      </c>
    </row>
    <row r="376" spans="2:10" s="8" customFormat="1" ht="38.25" x14ac:dyDescent="0.25">
      <c r="B376" s="195">
        <v>24</v>
      </c>
      <c r="C376" s="198" t="s">
        <v>17</v>
      </c>
      <c r="D376" s="204" t="s">
        <v>470</v>
      </c>
      <c r="E376" s="204" t="s">
        <v>470</v>
      </c>
      <c r="F376" s="204" t="s">
        <v>470</v>
      </c>
      <c r="G376" s="204" t="s">
        <v>470</v>
      </c>
      <c r="H376" s="204" t="s">
        <v>470</v>
      </c>
      <c r="I376" s="204" t="s">
        <v>470</v>
      </c>
      <c r="J376" s="204" t="s">
        <v>470</v>
      </c>
    </row>
    <row r="377" spans="2:10" s="8" customFormat="1" ht="41.25" customHeight="1" x14ac:dyDescent="0.25">
      <c r="B377" s="195">
        <v>25</v>
      </c>
      <c r="C377" s="198" t="s">
        <v>45</v>
      </c>
      <c r="D377" s="205" t="s">
        <v>41</v>
      </c>
      <c r="E377" s="205" t="s">
        <v>41</v>
      </c>
      <c r="F377" s="205" t="s">
        <v>41</v>
      </c>
      <c r="G377" s="205" t="s">
        <v>41</v>
      </c>
      <c r="H377" s="205" t="s">
        <v>41</v>
      </c>
      <c r="I377" s="205" t="s">
        <v>41</v>
      </c>
      <c r="J377" s="205" t="s">
        <v>41</v>
      </c>
    </row>
    <row r="378" spans="2:10" s="8" customFormat="1" ht="15" customHeight="1" x14ac:dyDescent="0.25">
      <c r="B378" s="195">
        <v>26</v>
      </c>
      <c r="C378" s="198" t="s">
        <v>46</v>
      </c>
      <c r="D378" s="205" t="s">
        <v>41</v>
      </c>
      <c r="E378" s="205" t="s">
        <v>41</v>
      </c>
      <c r="F378" s="205" t="s">
        <v>41</v>
      </c>
      <c r="G378" s="205" t="s">
        <v>41</v>
      </c>
      <c r="H378" s="205" t="s">
        <v>41</v>
      </c>
      <c r="I378" s="205" t="s">
        <v>41</v>
      </c>
      <c r="J378" s="205" t="s">
        <v>41</v>
      </c>
    </row>
    <row r="379" spans="2:10" s="8" customFormat="1" ht="45" customHeight="1" x14ac:dyDescent="0.25">
      <c r="B379" s="195">
        <v>27</v>
      </c>
      <c r="C379" s="196" t="s">
        <v>18</v>
      </c>
      <c r="D379" s="205" t="s">
        <v>41</v>
      </c>
      <c r="E379" s="205" t="s">
        <v>41</v>
      </c>
      <c r="F379" s="205" t="s">
        <v>41</v>
      </c>
      <c r="G379" s="205" t="s">
        <v>41</v>
      </c>
      <c r="H379" s="205" t="s">
        <v>41</v>
      </c>
      <c r="I379" s="205" t="s">
        <v>41</v>
      </c>
      <c r="J379" s="205" t="s">
        <v>41</v>
      </c>
    </row>
    <row r="380" spans="2:10" s="8" customFormat="1" ht="15" customHeight="1" x14ac:dyDescent="0.25">
      <c r="B380" s="195">
        <v>28</v>
      </c>
      <c r="C380" s="196" t="s">
        <v>61</v>
      </c>
      <c r="D380" s="205" t="s">
        <v>41</v>
      </c>
      <c r="E380" s="205" t="s">
        <v>41</v>
      </c>
      <c r="F380" s="205" t="s">
        <v>41</v>
      </c>
      <c r="G380" s="205" t="s">
        <v>41</v>
      </c>
      <c r="H380" s="205" t="s">
        <v>41</v>
      </c>
      <c r="I380" s="205" t="s">
        <v>41</v>
      </c>
      <c r="J380" s="205" t="s">
        <v>41</v>
      </c>
    </row>
    <row r="381" spans="2:10" s="8" customFormat="1" ht="15" customHeight="1" x14ac:dyDescent="0.25">
      <c r="B381" s="195">
        <v>29</v>
      </c>
      <c r="C381" s="196" t="s">
        <v>62</v>
      </c>
      <c r="D381" s="205" t="s">
        <v>41</v>
      </c>
      <c r="E381" s="205" t="s">
        <v>41</v>
      </c>
      <c r="F381" s="205" t="s">
        <v>41</v>
      </c>
      <c r="G381" s="205" t="s">
        <v>41</v>
      </c>
      <c r="H381" s="205" t="s">
        <v>41</v>
      </c>
      <c r="I381" s="205" t="s">
        <v>41</v>
      </c>
      <c r="J381" s="205" t="s">
        <v>41</v>
      </c>
    </row>
    <row r="382" spans="2:10" s="8" customFormat="1" ht="25.5" customHeight="1" x14ac:dyDescent="0.25">
      <c r="B382" s="195">
        <v>30</v>
      </c>
      <c r="C382" s="198" t="s">
        <v>19</v>
      </c>
      <c r="D382" s="204" t="s">
        <v>469</v>
      </c>
      <c r="E382" s="204" t="s">
        <v>469</v>
      </c>
      <c r="F382" s="204" t="s">
        <v>469</v>
      </c>
      <c r="G382" s="204" t="s">
        <v>469</v>
      </c>
      <c r="H382" s="204" t="s">
        <v>469</v>
      </c>
      <c r="I382" s="204" t="s">
        <v>469</v>
      </c>
      <c r="J382" s="204" t="s">
        <v>469</v>
      </c>
    </row>
    <row r="383" spans="2:10" s="8" customFormat="1" ht="38.25" x14ac:dyDescent="0.25">
      <c r="B383" s="195">
        <v>31</v>
      </c>
      <c r="C383" s="198" t="s">
        <v>63</v>
      </c>
      <c r="D383" s="204" t="s">
        <v>470</v>
      </c>
      <c r="E383" s="204" t="s">
        <v>470</v>
      </c>
      <c r="F383" s="204" t="s">
        <v>470</v>
      </c>
      <c r="G383" s="204" t="s">
        <v>470</v>
      </c>
      <c r="H383" s="204" t="s">
        <v>470</v>
      </c>
      <c r="I383" s="204" t="s">
        <v>470</v>
      </c>
      <c r="J383" s="204" t="s">
        <v>470</v>
      </c>
    </row>
    <row r="384" spans="2:10" s="8" customFormat="1" ht="38.25" customHeight="1" x14ac:dyDescent="0.25">
      <c r="B384" s="195">
        <v>32</v>
      </c>
      <c r="C384" s="198" t="s">
        <v>20</v>
      </c>
      <c r="D384" s="205" t="s">
        <v>41</v>
      </c>
      <c r="E384" s="205" t="s">
        <v>41</v>
      </c>
      <c r="F384" s="205" t="s">
        <v>41</v>
      </c>
      <c r="G384" s="205" t="s">
        <v>41</v>
      </c>
      <c r="H384" s="205" t="s">
        <v>41</v>
      </c>
      <c r="I384" s="205" t="s">
        <v>41</v>
      </c>
      <c r="J384" s="205" t="s">
        <v>41</v>
      </c>
    </row>
    <row r="385" spans="1:12" s="8" customFormat="1" ht="15" customHeight="1" x14ac:dyDescent="0.25">
      <c r="B385" s="195">
        <v>33</v>
      </c>
      <c r="C385" s="198" t="s">
        <v>21</v>
      </c>
      <c r="D385" s="205" t="s">
        <v>41</v>
      </c>
      <c r="E385" s="205" t="s">
        <v>41</v>
      </c>
      <c r="F385" s="205" t="s">
        <v>41</v>
      </c>
      <c r="G385" s="205" t="s">
        <v>41</v>
      </c>
      <c r="H385" s="205" t="s">
        <v>41</v>
      </c>
      <c r="I385" s="205" t="s">
        <v>41</v>
      </c>
      <c r="J385" s="205" t="s">
        <v>41</v>
      </c>
    </row>
    <row r="386" spans="1:12" s="8" customFormat="1" ht="15" customHeight="1" x14ac:dyDescent="0.25">
      <c r="B386" s="195">
        <v>34</v>
      </c>
      <c r="C386" s="196" t="s">
        <v>22</v>
      </c>
      <c r="D386" s="205" t="s">
        <v>41</v>
      </c>
      <c r="E386" s="205" t="s">
        <v>41</v>
      </c>
      <c r="F386" s="205" t="s">
        <v>41</v>
      </c>
      <c r="G386" s="205" t="s">
        <v>41</v>
      </c>
      <c r="H386" s="205" t="s">
        <v>41</v>
      </c>
      <c r="I386" s="205" t="s">
        <v>41</v>
      </c>
      <c r="J386" s="205" t="s">
        <v>41</v>
      </c>
    </row>
    <row r="387" spans="1:12" s="8" customFormat="1" ht="30.95" customHeight="1" x14ac:dyDescent="0.25">
      <c r="B387" s="195" t="s">
        <v>389</v>
      </c>
      <c r="C387" s="196" t="s">
        <v>390</v>
      </c>
      <c r="D387" s="45" t="s">
        <v>386</v>
      </c>
      <c r="E387" s="45" t="s">
        <v>386</v>
      </c>
      <c r="F387" s="45" t="s">
        <v>386</v>
      </c>
      <c r="G387" s="45" t="s">
        <v>386</v>
      </c>
      <c r="H387" s="45" t="s">
        <v>386</v>
      </c>
      <c r="I387" s="45" t="s">
        <v>386</v>
      </c>
      <c r="J387" s="45" t="s">
        <v>386</v>
      </c>
    </row>
    <row r="388" spans="1:12" s="8" customFormat="1" ht="30.95" customHeight="1" x14ac:dyDescent="0.25">
      <c r="B388" s="195">
        <v>35</v>
      </c>
      <c r="C388" s="198" t="s">
        <v>23</v>
      </c>
      <c r="D388" s="204" t="s">
        <v>459</v>
      </c>
      <c r="E388" s="204" t="s">
        <v>459</v>
      </c>
      <c r="F388" s="204" t="s">
        <v>459</v>
      </c>
      <c r="G388" s="204" t="s">
        <v>459</v>
      </c>
      <c r="H388" s="204" t="s">
        <v>459</v>
      </c>
      <c r="I388" s="204" t="s">
        <v>459</v>
      </c>
      <c r="J388" s="204" t="s">
        <v>459</v>
      </c>
    </row>
    <row r="389" spans="1:12" s="8" customFormat="1" ht="30" customHeight="1" x14ac:dyDescent="0.25">
      <c r="B389" s="195">
        <v>36</v>
      </c>
      <c r="C389" s="198" t="s">
        <v>64</v>
      </c>
      <c r="D389" s="205" t="s">
        <v>32</v>
      </c>
      <c r="E389" s="205" t="s">
        <v>32</v>
      </c>
      <c r="F389" s="205" t="s">
        <v>33</v>
      </c>
      <c r="G389" s="205" t="s">
        <v>32</v>
      </c>
      <c r="H389" s="205" t="s">
        <v>32</v>
      </c>
      <c r="I389" s="205" t="s">
        <v>32</v>
      </c>
      <c r="J389" s="205" t="s">
        <v>32</v>
      </c>
    </row>
    <row r="390" spans="1:12" s="8" customFormat="1" ht="24" customHeight="1" x14ac:dyDescent="0.25">
      <c r="B390" s="195">
        <v>37</v>
      </c>
      <c r="C390" s="198" t="s">
        <v>65</v>
      </c>
      <c r="D390" s="205" t="s">
        <v>70</v>
      </c>
      <c r="E390" s="205" t="s">
        <v>70</v>
      </c>
      <c r="F390" s="205" t="s">
        <v>41</v>
      </c>
      <c r="G390" s="205" t="s">
        <v>70</v>
      </c>
      <c r="H390" s="204" t="s">
        <v>508</v>
      </c>
      <c r="I390" s="205" t="s">
        <v>70</v>
      </c>
      <c r="J390" s="204" t="s">
        <v>508</v>
      </c>
    </row>
    <row r="391" spans="1:12" s="8" customFormat="1" ht="16.5" customHeight="1" x14ac:dyDescent="0.2">
      <c r="B391" s="38"/>
      <c r="C391" s="36"/>
      <c r="D391" s="22"/>
      <c r="E391" s="22"/>
      <c r="F391" s="22"/>
      <c r="G391" s="22"/>
      <c r="H391" s="22"/>
      <c r="I391" s="22"/>
      <c r="J391" s="5"/>
      <c r="K391" s="22"/>
      <c r="L391" s="22"/>
    </row>
    <row r="392" spans="1:12" s="5" customFormat="1" ht="12" customHeight="1" x14ac:dyDescent="0.2">
      <c r="A392" s="12"/>
      <c r="B392" s="38"/>
      <c r="C392" s="36"/>
      <c r="D392" s="22"/>
      <c r="E392" s="22"/>
      <c r="F392" s="22"/>
      <c r="G392" s="22"/>
      <c r="H392" s="22"/>
      <c r="I392" s="22"/>
      <c r="K392" s="22"/>
      <c r="L392" s="22"/>
    </row>
    <row r="393" spans="1:12" s="5" customFormat="1" ht="20.100000000000001" customHeight="1" x14ac:dyDescent="0.2">
      <c r="B393" s="26" t="s">
        <v>51</v>
      </c>
      <c r="C393" s="27"/>
      <c r="D393" s="244" t="s">
        <v>122</v>
      </c>
      <c r="E393" s="245" t="s">
        <v>201</v>
      </c>
      <c r="F393" s="249" t="s">
        <v>204</v>
      </c>
      <c r="G393" s="244" t="s">
        <v>205</v>
      </c>
      <c r="H393" s="244" t="s">
        <v>199</v>
      </c>
      <c r="I393" s="249" t="s">
        <v>200</v>
      </c>
      <c r="J393" s="249" t="s">
        <v>117</v>
      </c>
      <c r="K393" s="245" t="s">
        <v>109</v>
      </c>
    </row>
    <row r="394" spans="1:12" s="9" customFormat="1" ht="20.100000000000001" customHeight="1" x14ac:dyDescent="0.2">
      <c r="B394" s="195">
        <v>1</v>
      </c>
      <c r="C394" s="198" t="s">
        <v>0</v>
      </c>
      <c r="D394" s="204" t="s">
        <v>73</v>
      </c>
      <c r="E394" s="204" t="s">
        <v>68</v>
      </c>
      <c r="F394" s="204" t="s">
        <v>68</v>
      </c>
      <c r="G394" s="204" t="s">
        <v>68</v>
      </c>
      <c r="H394" s="204" t="s">
        <v>68</v>
      </c>
      <c r="I394" s="204" t="s">
        <v>68</v>
      </c>
      <c r="J394" s="204" t="s">
        <v>73</v>
      </c>
      <c r="K394" s="204" t="s">
        <v>73</v>
      </c>
    </row>
    <row r="395" spans="1:12" s="5" customFormat="1" ht="27.95" customHeight="1" x14ac:dyDescent="0.2">
      <c r="B395" s="195">
        <v>2</v>
      </c>
      <c r="C395" s="198" t="s">
        <v>1</v>
      </c>
      <c r="D395" s="204" t="s">
        <v>122</v>
      </c>
      <c r="E395" s="204" t="s">
        <v>41</v>
      </c>
      <c r="F395" s="204" t="s">
        <v>41</v>
      </c>
      <c r="G395" s="204" t="s">
        <v>41</v>
      </c>
      <c r="H395" s="204" t="s">
        <v>41</v>
      </c>
      <c r="I395" s="204" t="s">
        <v>41</v>
      </c>
      <c r="J395" s="204" t="s">
        <v>117</v>
      </c>
      <c r="K395" s="204" t="s">
        <v>109</v>
      </c>
    </row>
    <row r="396" spans="1:12" s="5" customFormat="1" ht="27.95" customHeight="1" x14ac:dyDescent="0.2">
      <c r="B396" s="195">
        <v>3</v>
      </c>
      <c r="C396" s="198" t="s">
        <v>52</v>
      </c>
      <c r="D396" s="205" t="s">
        <v>24</v>
      </c>
      <c r="E396" s="205" t="s">
        <v>24</v>
      </c>
      <c r="F396" s="205" t="s">
        <v>24</v>
      </c>
      <c r="G396" s="205" t="s">
        <v>24</v>
      </c>
      <c r="H396" s="205" t="s">
        <v>24</v>
      </c>
      <c r="I396" s="205" t="s">
        <v>24</v>
      </c>
      <c r="J396" s="205" t="s">
        <v>24</v>
      </c>
      <c r="K396" s="205" t="s">
        <v>24</v>
      </c>
    </row>
    <row r="397" spans="1:12" s="8" customFormat="1" ht="14.25" x14ac:dyDescent="0.25">
      <c r="B397" s="195" t="s">
        <v>384</v>
      </c>
      <c r="C397" s="198" t="s">
        <v>385</v>
      </c>
      <c r="D397" s="205" t="s">
        <v>388</v>
      </c>
      <c r="E397" s="223" t="s">
        <v>388</v>
      </c>
      <c r="F397" s="205" t="s">
        <v>388</v>
      </c>
      <c r="G397" s="205" t="s">
        <v>388</v>
      </c>
      <c r="H397" s="205" t="s">
        <v>388</v>
      </c>
      <c r="I397" s="205" t="s">
        <v>388</v>
      </c>
      <c r="J397" s="205" t="s">
        <v>388</v>
      </c>
      <c r="K397" s="205" t="s">
        <v>388</v>
      </c>
    </row>
    <row r="398" spans="1:12" s="8" customFormat="1" ht="15" customHeight="1" x14ac:dyDescent="0.2">
      <c r="B398" s="171" t="s">
        <v>166</v>
      </c>
      <c r="C398" s="167"/>
      <c r="D398" s="126"/>
      <c r="E398" s="17"/>
      <c r="F398" s="17"/>
      <c r="G398" s="17"/>
      <c r="H398" s="17"/>
      <c r="I398" s="17"/>
      <c r="J398" s="17"/>
      <c r="K398" s="17"/>
    </row>
    <row r="399" spans="1:12" s="5" customFormat="1" ht="24.95" customHeight="1" x14ac:dyDescent="0.2">
      <c r="A399" s="16"/>
      <c r="B399" s="195">
        <v>4</v>
      </c>
      <c r="C399" s="198" t="s">
        <v>2</v>
      </c>
      <c r="D399" s="205" t="s">
        <v>25</v>
      </c>
      <c r="E399" s="205" t="s">
        <v>25</v>
      </c>
      <c r="F399" s="205" t="s">
        <v>25</v>
      </c>
      <c r="G399" s="205" t="s">
        <v>25</v>
      </c>
      <c r="H399" s="205" t="s">
        <v>25</v>
      </c>
      <c r="I399" s="205" t="s">
        <v>25</v>
      </c>
      <c r="J399" s="205" t="s">
        <v>25</v>
      </c>
      <c r="K399" s="205" t="s">
        <v>25</v>
      </c>
    </row>
    <row r="400" spans="1:12" s="8" customFormat="1" ht="53.25" customHeight="1" x14ac:dyDescent="0.25">
      <c r="B400" s="195">
        <v>5</v>
      </c>
      <c r="C400" s="198" t="s">
        <v>3</v>
      </c>
      <c r="D400" s="204" t="s">
        <v>509</v>
      </c>
      <c r="E400" s="204" t="s">
        <v>509</v>
      </c>
      <c r="F400" s="204" t="s">
        <v>509</v>
      </c>
      <c r="G400" s="204" t="s">
        <v>509</v>
      </c>
      <c r="H400" s="204" t="s">
        <v>509</v>
      </c>
      <c r="I400" s="204" t="s">
        <v>509</v>
      </c>
      <c r="J400" s="204" t="s">
        <v>509</v>
      </c>
      <c r="K400" s="204" t="s">
        <v>509</v>
      </c>
    </row>
    <row r="401" spans="1:11" s="8" customFormat="1" ht="42" customHeight="1" x14ac:dyDescent="0.25">
      <c r="B401" s="195">
        <v>6</v>
      </c>
      <c r="C401" s="198" t="s">
        <v>53</v>
      </c>
      <c r="D401" s="204" t="s">
        <v>72</v>
      </c>
      <c r="E401" s="204" t="s">
        <v>371</v>
      </c>
      <c r="F401" s="204" t="s">
        <v>371</v>
      </c>
      <c r="G401" s="204" t="s">
        <v>371</v>
      </c>
      <c r="H401" s="204" t="s">
        <v>371</v>
      </c>
      <c r="I401" s="204" t="s">
        <v>371</v>
      </c>
      <c r="J401" s="204" t="s">
        <v>72</v>
      </c>
      <c r="K401" s="204" t="s">
        <v>72</v>
      </c>
    </row>
    <row r="402" spans="1:11" s="8" customFormat="1" ht="27.95" customHeight="1" x14ac:dyDescent="0.25">
      <c r="B402" s="195">
        <v>7</v>
      </c>
      <c r="C402" s="198" t="s">
        <v>54</v>
      </c>
      <c r="D402" s="204" t="s">
        <v>184</v>
      </c>
      <c r="E402" s="204" t="s">
        <v>169</v>
      </c>
      <c r="F402" s="204" t="s">
        <v>169</v>
      </c>
      <c r="G402" s="204" t="s">
        <v>169</v>
      </c>
      <c r="H402" s="204" t="s">
        <v>169</v>
      </c>
      <c r="I402" s="204" t="s">
        <v>169</v>
      </c>
      <c r="J402" s="204" t="s">
        <v>185</v>
      </c>
      <c r="K402" s="204" t="s">
        <v>185</v>
      </c>
    </row>
    <row r="403" spans="1:11" s="8" customFormat="1" ht="27.95" customHeight="1" x14ac:dyDescent="0.25">
      <c r="B403" s="195">
        <v>8</v>
      </c>
      <c r="C403" s="198" t="s">
        <v>177</v>
      </c>
      <c r="D403" s="206">
        <v>0</v>
      </c>
      <c r="E403" s="206">
        <v>49.574765055242509</v>
      </c>
      <c r="F403" s="206">
        <v>82.62460842540419</v>
      </c>
      <c r="G403" s="206">
        <v>49.574765055242509</v>
      </c>
      <c r="H403" s="206">
        <v>24.787382527621254</v>
      </c>
      <c r="I403" s="206">
        <v>82.62460842540419</v>
      </c>
      <c r="J403" s="206">
        <v>212.64360108347387</v>
      </c>
      <c r="K403" s="206">
        <v>38.3356383769123</v>
      </c>
    </row>
    <row r="404" spans="1:11" s="8" customFormat="1" ht="15" customHeight="1" x14ac:dyDescent="0.25">
      <c r="B404" s="172">
        <v>9</v>
      </c>
      <c r="C404" s="173" t="s">
        <v>178</v>
      </c>
      <c r="D404" s="19" t="s">
        <v>604</v>
      </c>
      <c r="E404" s="19" t="s">
        <v>648</v>
      </c>
      <c r="F404" s="19" t="s">
        <v>670</v>
      </c>
      <c r="G404" s="19" t="s">
        <v>648</v>
      </c>
      <c r="H404" s="19" t="s">
        <v>605</v>
      </c>
      <c r="I404" s="19" t="s">
        <v>670</v>
      </c>
      <c r="J404" s="19" t="s">
        <v>574</v>
      </c>
      <c r="K404" s="19" t="s">
        <v>688</v>
      </c>
    </row>
    <row r="405" spans="1:11" s="8" customFormat="1" ht="15" customHeight="1" x14ac:dyDescent="0.25">
      <c r="B405" s="174"/>
      <c r="C405" s="175" t="s">
        <v>179</v>
      </c>
      <c r="D405" s="59" t="s">
        <v>604</v>
      </c>
      <c r="E405" s="59" t="s">
        <v>648</v>
      </c>
      <c r="F405" s="59" t="s">
        <v>670</v>
      </c>
      <c r="G405" s="59" t="s">
        <v>648</v>
      </c>
      <c r="H405" s="59" t="s">
        <v>605</v>
      </c>
      <c r="I405" s="59" t="s">
        <v>670</v>
      </c>
      <c r="J405" s="59" t="s">
        <v>689</v>
      </c>
      <c r="K405" s="59" t="s">
        <v>690</v>
      </c>
    </row>
    <row r="406" spans="1:11" s="8" customFormat="1" ht="15" customHeight="1" x14ac:dyDescent="0.25">
      <c r="B406" s="195" t="s">
        <v>8</v>
      </c>
      <c r="C406" s="198" t="s">
        <v>4</v>
      </c>
      <c r="D406" s="205">
        <v>99.634</v>
      </c>
      <c r="E406" s="205">
        <v>100</v>
      </c>
      <c r="F406" s="205">
        <v>100</v>
      </c>
      <c r="G406" s="205">
        <v>100</v>
      </c>
      <c r="H406" s="205">
        <v>100</v>
      </c>
      <c r="I406" s="205">
        <v>100</v>
      </c>
      <c r="J406" s="205">
        <v>98.876000000000005</v>
      </c>
      <c r="K406" s="205">
        <v>100</v>
      </c>
    </row>
    <row r="407" spans="1:11" s="8" customFormat="1" ht="38.25" customHeight="1" x14ac:dyDescent="0.25">
      <c r="B407" s="195" t="s">
        <v>9</v>
      </c>
      <c r="C407" s="198" t="s">
        <v>5</v>
      </c>
      <c r="D407" s="205">
        <v>100</v>
      </c>
      <c r="E407" s="205">
        <v>100</v>
      </c>
      <c r="F407" s="205">
        <v>100</v>
      </c>
      <c r="G407" s="205">
        <v>100</v>
      </c>
      <c r="H407" s="205">
        <v>100</v>
      </c>
      <c r="I407" s="205">
        <v>100</v>
      </c>
      <c r="J407" s="205">
        <v>100</v>
      </c>
      <c r="K407" s="205">
        <v>100</v>
      </c>
    </row>
    <row r="408" spans="1:11" s="8" customFormat="1" ht="25.5" customHeight="1" x14ac:dyDescent="0.25">
      <c r="B408" s="195">
        <v>10</v>
      </c>
      <c r="C408" s="198" t="s">
        <v>6</v>
      </c>
      <c r="D408" s="204" t="s">
        <v>29</v>
      </c>
      <c r="E408" s="204" t="s">
        <v>29</v>
      </c>
      <c r="F408" s="204" t="s">
        <v>29</v>
      </c>
      <c r="G408" s="204" t="s">
        <v>29</v>
      </c>
      <c r="H408" s="204" t="s">
        <v>29</v>
      </c>
      <c r="I408" s="204" t="s">
        <v>29</v>
      </c>
      <c r="J408" s="204" t="s">
        <v>29</v>
      </c>
      <c r="K408" s="204" t="s">
        <v>29</v>
      </c>
    </row>
    <row r="409" spans="1:11" s="8" customFormat="1" ht="48" customHeight="1" x14ac:dyDescent="0.25">
      <c r="B409" s="195">
        <v>11</v>
      </c>
      <c r="C409" s="198" t="s">
        <v>7</v>
      </c>
      <c r="D409" s="197">
        <v>37725</v>
      </c>
      <c r="E409" s="197">
        <v>37802</v>
      </c>
      <c r="F409" s="197">
        <v>37925</v>
      </c>
      <c r="G409" s="197">
        <v>38016</v>
      </c>
      <c r="H409" s="197">
        <v>38016</v>
      </c>
      <c r="I409" s="197">
        <v>38107</v>
      </c>
      <c r="J409" s="197">
        <v>38428</v>
      </c>
      <c r="K409" s="197">
        <v>39546</v>
      </c>
    </row>
    <row r="410" spans="1:11" s="8" customFormat="1" ht="15" customHeight="1" x14ac:dyDescent="0.25">
      <c r="B410" s="195">
        <v>12</v>
      </c>
      <c r="C410" s="198" t="s">
        <v>44</v>
      </c>
      <c r="D410" s="205" t="s">
        <v>30</v>
      </c>
      <c r="E410" s="205" t="s">
        <v>30</v>
      </c>
      <c r="F410" s="205" t="s">
        <v>30</v>
      </c>
      <c r="G410" s="205" t="s">
        <v>30</v>
      </c>
      <c r="H410" s="205" t="s">
        <v>30</v>
      </c>
      <c r="I410" s="205" t="s">
        <v>30</v>
      </c>
      <c r="J410" s="205" t="s">
        <v>31</v>
      </c>
      <c r="K410" s="205" t="s">
        <v>31</v>
      </c>
    </row>
    <row r="411" spans="1:11" s="8" customFormat="1" ht="15" customHeight="1" x14ac:dyDescent="0.25">
      <c r="B411" s="195">
        <v>13</v>
      </c>
      <c r="C411" s="198" t="s">
        <v>55</v>
      </c>
      <c r="D411" s="197" t="s">
        <v>66</v>
      </c>
      <c r="E411" s="197" t="s">
        <v>66</v>
      </c>
      <c r="F411" s="197" t="s">
        <v>66</v>
      </c>
      <c r="G411" s="197" t="s">
        <v>66</v>
      </c>
      <c r="H411" s="197" t="s">
        <v>66</v>
      </c>
      <c r="I411" s="197" t="s">
        <v>66</v>
      </c>
      <c r="J411" s="197">
        <v>47560</v>
      </c>
      <c r="K411" s="197">
        <v>45024</v>
      </c>
    </row>
    <row r="412" spans="1:11" s="8" customFormat="1" ht="15" customHeight="1" x14ac:dyDescent="0.25">
      <c r="B412" s="195">
        <v>14</v>
      </c>
      <c r="C412" s="198" t="s">
        <v>506</v>
      </c>
      <c r="D412" s="205" t="s">
        <v>32</v>
      </c>
      <c r="E412" s="205" t="s">
        <v>32</v>
      </c>
      <c r="F412" s="205" t="s">
        <v>32</v>
      </c>
      <c r="G412" s="205" t="s">
        <v>32</v>
      </c>
      <c r="H412" s="205" t="s">
        <v>32</v>
      </c>
      <c r="I412" s="205" t="s">
        <v>32</v>
      </c>
      <c r="J412" s="205" t="s">
        <v>32</v>
      </c>
      <c r="K412" s="205" t="s">
        <v>33</v>
      </c>
    </row>
    <row r="413" spans="1:11" s="8" customFormat="1" ht="74.25" customHeight="1" x14ac:dyDescent="0.25">
      <c r="B413" s="195">
        <v>15</v>
      </c>
      <c r="C413" s="196" t="s">
        <v>56</v>
      </c>
      <c r="D413" s="204" t="s">
        <v>323</v>
      </c>
      <c r="E413" s="204" t="s">
        <v>331</v>
      </c>
      <c r="F413" s="204" t="s">
        <v>334</v>
      </c>
      <c r="G413" s="204" t="s">
        <v>329</v>
      </c>
      <c r="H413" s="204" t="s">
        <v>329</v>
      </c>
      <c r="I413" s="204" t="s">
        <v>330</v>
      </c>
      <c r="J413" s="204" t="s">
        <v>325</v>
      </c>
      <c r="K413" s="204" t="s">
        <v>315</v>
      </c>
    </row>
    <row r="414" spans="1:11" s="8" customFormat="1" ht="83.1" customHeight="1" x14ac:dyDescent="0.25">
      <c r="B414" s="195">
        <v>16</v>
      </c>
      <c r="C414" s="198" t="s">
        <v>57</v>
      </c>
      <c r="D414" s="204" t="s">
        <v>174</v>
      </c>
      <c r="E414" s="204" t="s">
        <v>47</v>
      </c>
      <c r="F414" s="204" t="s">
        <v>47</v>
      </c>
      <c r="G414" s="204" t="s">
        <v>47</v>
      </c>
      <c r="H414" s="204" t="s">
        <v>47</v>
      </c>
      <c r="I414" s="204" t="s">
        <v>47</v>
      </c>
      <c r="J414" s="204" t="s">
        <v>175</v>
      </c>
      <c r="K414" s="204" t="s">
        <v>41</v>
      </c>
    </row>
    <row r="415" spans="1:11" s="8" customFormat="1" ht="51.95" customHeight="1" x14ac:dyDescent="0.2">
      <c r="B415" s="171" t="s">
        <v>58</v>
      </c>
      <c r="C415" s="167"/>
      <c r="D415" s="17"/>
      <c r="E415" s="17"/>
      <c r="F415" s="17"/>
      <c r="G415" s="17"/>
      <c r="H415" s="17"/>
      <c r="I415" s="17"/>
      <c r="J415" s="17"/>
      <c r="K415" s="17"/>
    </row>
    <row r="416" spans="1:11" s="5" customFormat="1" ht="24.95" customHeight="1" x14ac:dyDescent="0.2">
      <c r="A416" s="16"/>
      <c r="B416" s="195">
        <v>17</v>
      </c>
      <c r="C416" s="198" t="s">
        <v>59</v>
      </c>
      <c r="D416" s="205" t="s">
        <v>34</v>
      </c>
      <c r="E416" s="205" t="s">
        <v>35</v>
      </c>
      <c r="F416" s="205" t="s">
        <v>35</v>
      </c>
      <c r="G416" s="205" t="s">
        <v>35</v>
      </c>
      <c r="H416" s="205" t="s">
        <v>35</v>
      </c>
      <c r="I416" s="205" t="s">
        <v>35</v>
      </c>
      <c r="J416" s="205" t="s">
        <v>71</v>
      </c>
      <c r="K416" s="205" t="s">
        <v>34</v>
      </c>
    </row>
    <row r="417" spans="2:11" s="8" customFormat="1" ht="15.95" customHeight="1" x14ac:dyDescent="0.25">
      <c r="B417" s="195">
        <v>18</v>
      </c>
      <c r="C417" s="212" t="s">
        <v>12</v>
      </c>
      <c r="D417" s="207">
        <v>5.7500000000000002E-2</v>
      </c>
      <c r="E417" s="207" t="s">
        <v>186</v>
      </c>
      <c r="F417" s="207" t="s">
        <v>186</v>
      </c>
      <c r="G417" s="207" t="s">
        <v>186</v>
      </c>
      <c r="H417" s="207" t="s">
        <v>186</v>
      </c>
      <c r="I417" s="207" t="s">
        <v>186</v>
      </c>
      <c r="J417" s="207">
        <v>4.4999999999999998E-2</v>
      </c>
      <c r="K417" s="207">
        <v>7.0699999999999999E-2</v>
      </c>
    </row>
    <row r="418" spans="2:11" s="11" customFormat="1" ht="25.5" customHeight="1" x14ac:dyDescent="0.25">
      <c r="B418" s="195">
        <v>19</v>
      </c>
      <c r="C418" s="198" t="s">
        <v>43</v>
      </c>
      <c r="D418" s="205" t="s">
        <v>32</v>
      </c>
      <c r="E418" s="205" t="s">
        <v>33</v>
      </c>
      <c r="F418" s="205" t="s">
        <v>33</v>
      </c>
      <c r="G418" s="205" t="s">
        <v>33</v>
      </c>
      <c r="H418" s="205" t="s">
        <v>33</v>
      </c>
      <c r="I418" s="205" t="s">
        <v>33</v>
      </c>
      <c r="J418" s="205" t="s">
        <v>33</v>
      </c>
      <c r="K418" s="205" t="s">
        <v>33</v>
      </c>
    </row>
    <row r="419" spans="2:11" s="8" customFormat="1" ht="15.95" customHeight="1" x14ac:dyDescent="0.25">
      <c r="B419" s="195" t="s">
        <v>10</v>
      </c>
      <c r="C419" s="196" t="s">
        <v>13</v>
      </c>
      <c r="D419" s="204" t="s">
        <v>38</v>
      </c>
      <c r="E419" s="204" t="s">
        <v>37</v>
      </c>
      <c r="F419" s="204" t="s">
        <v>37</v>
      </c>
      <c r="G419" s="204" t="s">
        <v>37</v>
      </c>
      <c r="H419" s="204" t="s">
        <v>37</v>
      </c>
      <c r="I419" s="204" t="s">
        <v>37</v>
      </c>
      <c r="J419" s="204" t="s">
        <v>36</v>
      </c>
      <c r="K419" s="204" t="s">
        <v>36</v>
      </c>
    </row>
    <row r="420" spans="2:11" s="8" customFormat="1" ht="40.5" customHeight="1" x14ac:dyDescent="0.25">
      <c r="B420" s="195" t="s">
        <v>11</v>
      </c>
      <c r="C420" s="196" t="s">
        <v>14</v>
      </c>
      <c r="D420" s="204" t="s">
        <v>36</v>
      </c>
      <c r="E420" s="204" t="s">
        <v>36</v>
      </c>
      <c r="F420" s="204" t="s">
        <v>36</v>
      </c>
      <c r="G420" s="204" t="s">
        <v>36</v>
      </c>
      <c r="H420" s="204" t="s">
        <v>36</v>
      </c>
      <c r="I420" s="204" t="s">
        <v>36</v>
      </c>
      <c r="J420" s="204" t="s">
        <v>36</v>
      </c>
      <c r="K420" s="204" t="s">
        <v>36</v>
      </c>
    </row>
    <row r="421" spans="2:11" s="8" customFormat="1" ht="32.1" customHeight="1" x14ac:dyDescent="0.25">
      <c r="B421" s="195">
        <v>21</v>
      </c>
      <c r="C421" s="196" t="s">
        <v>15</v>
      </c>
      <c r="D421" s="205" t="s">
        <v>32</v>
      </c>
      <c r="E421" s="205" t="s">
        <v>33</v>
      </c>
      <c r="F421" s="205" t="s">
        <v>33</v>
      </c>
      <c r="G421" s="205" t="s">
        <v>33</v>
      </c>
      <c r="H421" s="205" t="s">
        <v>33</v>
      </c>
      <c r="I421" s="205" t="s">
        <v>33</v>
      </c>
      <c r="J421" s="205" t="s">
        <v>32</v>
      </c>
      <c r="K421" s="205" t="s">
        <v>33</v>
      </c>
    </row>
    <row r="422" spans="2:11" s="8" customFormat="1" ht="15.95" customHeight="1" x14ac:dyDescent="0.25">
      <c r="B422" s="195">
        <v>22</v>
      </c>
      <c r="C422" s="198" t="s">
        <v>60</v>
      </c>
      <c r="D422" s="205" t="s">
        <v>39</v>
      </c>
      <c r="E422" s="204" t="s">
        <v>39</v>
      </c>
      <c r="F422" s="205" t="s">
        <v>39</v>
      </c>
      <c r="G422" s="205" t="s">
        <v>39</v>
      </c>
      <c r="H422" s="205" t="s">
        <v>39</v>
      </c>
      <c r="I422" s="205" t="s">
        <v>39</v>
      </c>
      <c r="J422" s="205" t="s">
        <v>67</v>
      </c>
      <c r="K422" s="205" t="s">
        <v>67</v>
      </c>
    </row>
    <row r="423" spans="2:11" s="8" customFormat="1" ht="15" customHeight="1" x14ac:dyDescent="0.25">
      <c r="B423" s="195">
        <v>23</v>
      </c>
      <c r="C423" s="198" t="s">
        <v>16</v>
      </c>
      <c r="D423" s="205" t="s">
        <v>40</v>
      </c>
      <c r="E423" s="205" t="s">
        <v>40</v>
      </c>
      <c r="F423" s="205" t="s">
        <v>40</v>
      </c>
      <c r="G423" s="205" t="s">
        <v>40</v>
      </c>
      <c r="H423" s="205" t="s">
        <v>40</v>
      </c>
      <c r="I423" s="205" t="s">
        <v>40</v>
      </c>
      <c r="J423" s="205" t="s">
        <v>40</v>
      </c>
      <c r="K423" s="205" t="s">
        <v>40</v>
      </c>
    </row>
    <row r="424" spans="2:11" s="8" customFormat="1" ht="38.25" x14ac:dyDescent="0.25">
      <c r="B424" s="195">
        <v>24</v>
      </c>
      <c r="C424" s="198" t="s">
        <v>17</v>
      </c>
      <c r="D424" s="204" t="s">
        <v>470</v>
      </c>
      <c r="E424" s="204" t="s">
        <v>470</v>
      </c>
      <c r="F424" s="204" t="s">
        <v>470</v>
      </c>
      <c r="G424" s="204" t="s">
        <v>470</v>
      </c>
      <c r="H424" s="204" t="s">
        <v>470</v>
      </c>
      <c r="I424" s="204" t="s">
        <v>470</v>
      </c>
      <c r="J424" s="204" t="s">
        <v>470</v>
      </c>
      <c r="K424" s="204" t="s">
        <v>470</v>
      </c>
    </row>
    <row r="425" spans="2:11" s="8" customFormat="1" ht="14.25" x14ac:dyDescent="0.25">
      <c r="B425" s="195">
        <v>25</v>
      </c>
      <c r="C425" s="198" t="s">
        <v>45</v>
      </c>
      <c r="D425" s="205" t="s">
        <v>41</v>
      </c>
      <c r="E425" s="205" t="s">
        <v>41</v>
      </c>
      <c r="F425" s="205" t="s">
        <v>41</v>
      </c>
      <c r="G425" s="205" t="s">
        <v>41</v>
      </c>
      <c r="H425" s="205" t="s">
        <v>41</v>
      </c>
      <c r="I425" s="205" t="s">
        <v>41</v>
      </c>
      <c r="J425" s="205" t="s">
        <v>41</v>
      </c>
      <c r="K425" s="205" t="s">
        <v>41</v>
      </c>
    </row>
    <row r="426" spans="2:11" s="8" customFormat="1" ht="15" customHeight="1" x14ac:dyDescent="0.25">
      <c r="B426" s="195">
        <v>26</v>
      </c>
      <c r="C426" s="198" t="s">
        <v>46</v>
      </c>
      <c r="D426" s="205" t="s">
        <v>41</v>
      </c>
      <c r="E426" s="205" t="s">
        <v>41</v>
      </c>
      <c r="F426" s="204" t="s">
        <v>41</v>
      </c>
      <c r="G426" s="205" t="s">
        <v>41</v>
      </c>
      <c r="H426" s="205" t="s">
        <v>41</v>
      </c>
      <c r="I426" s="205" t="s">
        <v>41</v>
      </c>
      <c r="J426" s="205" t="s">
        <v>41</v>
      </c>
      <c r="K426" s="205" t="s">
        <v>41</v>
      </c>
    </row>
    <row r="427" spans="2:11" s="8" customFormat="1" ht="45" customHeight="1" x14ac:dyDescent="0.25">
      <c r="B427" s="195">
        <v>27</v>
      </c>
      <c r="C427" s="196" t="s">
        <v>18</v>
      </c>
      <c r="D427" s="205" t="s">
        <v>41</v>
      </c>
      <c r="E427" s="205" t="s">
        <v>41</v>
      </c>
      <c r="F427" s="205" t="s">
        <v>41</v>
      </c>
      <c r="G427" s="205" t="s">
        <v>41</v>
      </c>
      <c r="H427" s="205" t="s">
        <v>41</v>
      </c>
      <c r="I427" s="205" t="s">
        <v>41</v>
      </c>
      <c r="J427" s="205" t="s">
        <v>41</v>
      </c>
      <c r="K427" s="205" t="s">
        <v>41</v>
      </c>
    </row>
    <row r="428" spans="2:11" s="8" customFormat="1" ht="15" customHeight="1" x14ac:dyDescent="0.25">
      <c r="B428" s="195">
        <v>28</v>
      </c>
      <c r="C428" s="196" t="s">
        <v>61</v>
      </c>
      <c r="D428" s="205" t="s">
        <v>41</v>
      </c>
      <c r="E428" s="205" t="s">
        <v>41</v>
      </c>
      <c r="F428" s="205" t="s">
        <v>41</v>
      </c>
      <c r="G428" s="205" t="s">
        <v>41</v>
      </c>
      <c r="H428" s="205" t="s">
        <v>41</v>
      </c>
      <c r="I428" s="205" t="s">
        <v>41</v>
      </c>
      <c r="J428" s="205" t="s">
        <v>41</v>
      </c>
      <c r="K428" s="205" t="s">
        <v>41</v>
      </c>
    </row>
    <row r="429" spans="2:11" s="8" customFormat="1" ht="15" customHeight="1" x14ac:dyDescent="0.25">
      <c r="B429" s="195">
        <v>29</v>
      </c>
      <c r="C429" s="196" t="s">
        <v>62</v>
      </c>
      <c r="D429" s="205" t="s">
        <v>41</v>
      </c>
      <c r="E429" s="205" t="s">
        <v>41</v>
      </c>
      <c r="F429" s="205" t="s">
        <v>41</v>
      </c>
      <c r="G429" s="205" t="s">
        <v>41</v>
      </c>
      <c r="H429" s="205" t="s">
        <v>41</v>
      </c>
      <c r="I429" s="205" t="s">
        <v>41</v>
      </c>
      <c r="J429" s="205" t="s">
        <v>41</v>
      </c>
      <c r="K429" s="205" t="s">
        <v>41</v>
      </c>
    </row>
    <row r="430" spans="2:11" s="8" customFormat="1" ht="25.5" customHeight="1" x14ac:dyDescent="0.25">
      <c r="B430" s="195">
        <v>30</v>
      </c>
      <c r="C430" s="198" t="s">
        <v>19</v>
      </c>
      <c r="D430" s="204" t="s">
        <v>469</v>
      </c>
      <c r="E430" s="204" t="s">
        <v>469</v>
      </c>
      <c r="F430" s="204" t="s">
        <v>469</v>
      </c>
      <c r="G430" s="204" t="s">
        <v>469</v>
      </c>
      <c r="H430" s="204" t="s">
        <v>469</v>
      </c>
      <c r="I430" s="204" t="s">
        <v>469</v>
      </c>
      <c r="J430" s="204" t="s">
        <v>469</v>
      </c>
      <c r="K430" s="204" t="s">
        <v>469</v>
      </c>
    </row>
    <row r="431" spans="2:11" s="8" customFormat="1" ht="38.25" x14ac:dyDescent="0.25">
      <c r="B431" s="195">
        <v>31</v>
      </c>
      <c r="C431" s="198" t="s">
        <v>63</v>
      </c>
      <c r="D431" s="204" t="s">
        <v>470</v>
      </c>
      <c r="E431" s="204" t="s">
        <v>470</v>
      </c>
      <c r="F431" s="204" t="s">
        <v>470</v>
      </c>
      <c r="G431" s="204" t="s">
        <v>470</v>
      </c>
      <c r="H431" s="204" t="s">
        <v>470</v>
      </c>
      <c r="I431" s="204" t="s">
        <v>470</v>
      </c>
      <c r="J431" s="204" t="s">
        <v>470</v>
      </c>
      <c r="K431" s="204" t="s">
        <v>470</v>
      </c>
    </row>
    <row r="432" spans="2:11" s="8" customFormat="1" ht="38.25" customHeight="1" x14ac:dyDescent="0.25">
      <c r="B432" s="195">
        <v>32</v>
      </c>
      <c r="C432" s="198" t="s">
        <v>20</v>
      </c>
      <c r="D432" s="205" t="s">
        <v>41</v>
      </c>
      <c r="E432" s="204" t="s">
        <v>41</v>
      </c>
      <c r="F432" s="205" t="s">
        <v>41</v>
      </c>
      <c r="G432" s="205" t="s">
        <v>41</v>
      </c>
      <c r="H432" s="205" t="s">
        <v>41</v>
      </c>
      <c r="I432" s="205" t="s">
        <v>41</v>
      </c>
      <c r="J432" s="205" t="s">
        <v>41</v>
      </c>
      <c r="K432" s="205" t="s">
        <v>41</v>
      </c>
    </row>
    <row r="433" spans="1:12" s="8" customFormat="1" ht="15" customHeight="1" x14ac:dyDescent="0.25">
      <c r="B433" s="195">
        <v>33</v>
      </c>
      <c r="C433" s="198" t="s">
        <v>21</v>
      </c>
      <c r="D433" s="205" t="s">
        <v>41</v>
      </c>
      <c r="E433" s="204" t="s">
        <v>41</v>
      </c>
      <c r="F433" s="205" t="s">
        <v>41</v>
      </c>
      <c r="G433" s="205" t="s">
        <v>41</v>
      </c>
      <c r="H433" s="205" t="s">
        <v>41</v>
      </c>
      <c r="I433" s="205" t="s">
        <v>41</v>
      </c>
      <c r="J433" s="205" t="s">
        <v>41</v>
      </c>
      <c r="K433" s="205" t="s">
        <v>41</v>
      </c>
    </row>
    <row r="434" spans="1:12" s="8" customFormat="1" ht="15" customHeight="1" x14ac:dyDescent="0.25">
      <c r="B434" s="195">
        <v>34</v>
      </c>
      <c r="C434" s="196" t="s">
        <v>22</v>
      </c>
      <c r="D434" s="205" t="s">
        <v>41</v>
      </c>
      <c r="E434" s="205" t="s">
        <v>41</v>
      </c>
      <c r="F434" s="205" t="s">
        <v>41</v>
      </c>
      <c r="G434" s="205" t="s">
        <v>41</v>
      </c>
      <c r="H434" s="205" t="s">
        <v>41</v>
      </c>
      <c r="I434" s="205" t="s">
        <v>41</v>
      </c>
      <c r="J434" s="205" t="s">
        <v>41</v>
      </c>
      <c r="K434" s="205" t="s">
        <v>41</v>
      </c>
    </row>
    <row r="435" spans="1:12" s="8" customFormat="1" ht="30.95" customHeight="1" x14ac:dyDescent="0.25">
      <c r="B435" s="195" t="s">
        <v>389</v>
      </c>
      <c r="C435" s="196" t="s">
        <v>390</v>
      </c>
      <c r="D435" s="45" t="s">
        <v>386</v>
      </c>
      <c r="E435" s="45" t="s">
        <v>386</v>
      </c>
      <c r="F435" s="45" t="s">
        <v>386</v>
      </c>
      <c r="G435" s="45" t="s">
        <v>386</v>
      </c>
      <c r="H435" s="45" t="s">
        <v>386</v>
      </c>
      <c r="I435" s="45" t="s">
        <v>386</v>
      </c>
      <c r="J435" s="45" t="s">
        <v>386</v>
      </c>
      <c r="K435" s="45" t="s">
        <v>386</v>
      </c>
    </row>
    <row r="436" spans="1:12" s="8" customFormat="1" ht="30.95" customHeight="1" x14ac:dyDescent="0.25">
      <c r="B436" s="195">
        <v>35</v>
      </c>
      <c r="C436" s="198" t="s">
        <v>23</v>
      </c>
      <c r="D436" s="204" t="s">
        <v>459</v>
      </c>
      <c r="E436" s="204" t="s">
        <v>459</v>
      </c>
      <c r="F436" s="204" t="s">
        <v>459</v>
      </c>
      <c r="G436" s="204" t="s">
        <v>459</v>
      </c>
      <c r="H436" s="204" t="s">
        <v>459</v>
      </c>
      <c r="I436" s="204" t="s">
        <v>459</v>
      </c>
      <c r="J436" s="204" t="s">
        <v>42</v>
      </c>
      <c r="K436" s="204" t="s">
        <v>42</v>
      </c>
    </row>
    <row r="437" spans="1:12" s="8" customFormat="1" ht="30" customHeight="1" x14ac:dyDescent="0.25">
      <c r="B437" s="195">
        <v>36</v>
      </c>
      <c r="C437" s="198" t="s">
        <v>64</v>
      </c>
      <c r="D437" s="204" t="s">
        <v>32</v>
      </c>
      <c r="E437" s="205" t="s">
        <v>32</v>
      </c>
      <c r="F437" s="205" t="s">
        <v>32</v>
      </c>
      <c r="G437" s="205" t="s">
        <v>32</v>
      </c>
      <c r="H437" s="205" t="s">
        <v>32</v>
      </c>
      <c r="I437" s="205" t="s">
        <v>32</v>
      </c>
      <c r="J437" s="205" t="s">
        <v>32</v>
      </c>
      <c r="K437" s="205" t="s">
        <v>32</v>
      </c>
    </row>
    <row r="438" spans="1:12" s="8" customFormat="1" ht="22.5" customHeight="1" x14ac:dyDescent="0.25">
      <c r="B438" s="195">
        <v>37</v>
      </c>
      <c r="C438" s="198" t="s">
        <v>65</v>
      </c>
      <c r="D438" s="205" t="s">
        <v>70</v>
      </c>
      <c r="E438" s="204" t="s">
        <v>508</v>
      </c>
      <c r="F438" s="204" t="s">
        <v>508</v>
      </c>
      <c r="G438" s="204" t="s">
        <v>508</v>
      </c>
      <c r="H438" s="204" t="s">
        <v>508</v>
      </c>
      <c r="I438" s="204" t="s">
        <v>508</v>
      </c>
      <c r="J438" s="205" t="s">
        <v>70</v>
      </c>
      <c r="K438" s="204" t="s">
        <v>290</v>
      </c>
    </row>
    <row r="439" spans="1:12" s="8" customFormat="1" ht="42" customHeight="1" x14ac:dyDescent="0.2">
      <c r="B439" s="42"/>
      <c r="C439" s="43"/>
      <c r="D439" s="22"/>
      <c r="E439" s="22"/>
      <c r="F439" s="22"/>
      <c r="G439" s="22"/>
      <c r="H439" s="22"/>
      <c r="I439" s="22"/>
      <c r="J439" s="22"/>
      <c r="K439" s="22"/>
      <c r="L439" s="22"/>
    </row>
    <row r="440" spans="1:12" s="5" customFormat="1" ht="19.5" customHeight="1" x14ac:dyDescent="0.2">
      <c r="B440" s="38"/>
      <c r="C440" s="36"/>
      <c r="D440" s="22"/>
      <c r="E440" s="22"/>
      <c r="F440" s="22"/>
      <c r="G440" s="22"/>
      <c r="H440" s="22"/>
      <c r="I440" s="22"/>
      <c r="J440" s="22"/>
      <c r="K440" s="22"/>
      <c r="L440" s="22"/>
    </row>
    <row r="441" spans="1:12" s="5" customFormat="1" ht="20.100000000000001" customHeight="1" x14ac:dyDescent="0.2">
      <c r="B441" s="26" t="s">
        <v>51</v>
      </c>
      <c r="C441" s="27"/>
      <c r="D441" s="245" t="s">
        <v>208</v>
      </c>
      <c r="E441" s="244" t="s">
        <v>206</v>
      </c>
      <c r="F441" s="244" t="s">
        <v>94</v>
      </c>
      <c r="G441" s="245" t="s">
        <v>77</v>
      </c>
      <c r="H441" s="245" t="s">
        <v>265</v>
      </c>
      <c r="I441" s="245" t="s">
        <v>266</v>
      </c>
      <c r="J441" s="245" t="s">
        <v>277</v>
      </c>
      <c r="K441" s="245" t="s">
        <v>279</v>
      </c>
      <c r="L441" s="244" t="s">
        <v>280</v>
      </c>
    </row>
    <row r="442" spans="1:12" s="9" customFormat="1" ht="20.100000000000001" customHeight="1" x14ac:dyDescent="0.2">
      <c r="B442" s="195">
        <v>1</v>
      </c>
      <c r="C442" s="198" t="s">
        <v>0</v>
      </c>
      <c r="D442" s="204" t="s">
        <v>68</v>
      </c>
      <c r="E442" s="204" t="s">
        <v>68</v>
      </c>
      <c r="F442" s="204" t="s">
        <v>48</v>
      </c>
      <c r="G442" s="204" t="s">
        <v>78</v>
      </c>
      <c r="H442" s="204" t="s">
        <v>78</v>
      </c>
      <c r="I442" s="204" t="s">
        <v>78</v>
      </c>
      <c r="J442" s="205" t="s">
        <v>78</v>
      </c>
      <c r="K442" s="205" t="s">
        <v>48</v>
      </c>
      <c r="L442" s="205" t="s">
        <v>48</v>
      </c>
    </row>
    <row r="443" spans="1:12" s="5" customFormat="1" ht="27.95" customHeight="1" x14ac:dyDescent="0.2">
      <c r="B443" s="195">
        <v>2</v>
      </c>
      <c r="C443" s="198" t="s">
        <v>1</v>
      </c>
      <c r="D443" s="204" t="s">
        <v>41</v>
      </c>
      <c r="E443" s="204" t="s">
        <v>41</v>
      </c>
      <c r="F443" s="204" t="s">
        <v>94</v>
      </c>
      <c r="G443" s="204" t="s">
        <v>77</v>
      </c>
      <c r="H443" s="204" t="s">
        <v>257</v>
      </c>
      <c r="I443" s="204" t="s">
        <v>258</v>
      </c>
      <c r="J443" s="214" t="s">
        <v>277</v>
      </c>
      <c r="K443" s="205" t="s">
        <v>41</v>
      </c>
      <c r="L443" s="205" t="s">
        <v>41</v>
      </c>
    </row>
    <row r="444" spans="1:12" s="5" customFormat="1" ht="38.25" x14ac:dyDescent="0.2">
      <c r="B444" s="195">
        <v>3</v>
      </c>
      <c r="C444" s="198" t="s">
        <v>52</v>
      </c>
      <c r="D444" s="205" t="s">
        <v>24</v>
      </c>
      <c r="E444" s="205" t="s">
        <v>24</v>
      </c>
      <c r="F444" s="205" t="s">
        <v>24</v>
      </c>
      <c r="G444" s="204" t="s">
        <v>375</v>
      </c>
      <c r="H444" s="204" t="s">
        <v>378</v>
      </c>
      <c r="I444" s="204" t="s">
        <v>378</v>
      </c>
      <c r="J444" s="204" t="s">
        <v>375</v>
      </c>
      <c r="K444" s="205" t="s">
        <v>24</v>
      </c>
      <c r="L444" s="205" t="s">
        <v>24</v>
      </c>
    </row>
    <row r="445" spans="1:12" s="8" customFormat="1" ht="52.5" customHeight="1" x14ac:dyDescent="0.25">
      <c r="B445" s="195" t="s">
        <v>384</v>
      </c>
      <c r="C445" s="198" t="s">
        <v>385</v>
      </c>
      <c r="D445" s="205" t="s">
        <v>388</v>
      </c>
      <c r="E445" s="205" t="s">
        <v>388</v>
      </c>
      <c r="F445" s="205" t="s">
        <v>388</v>
      </c>
      <c r="G445" s="205" t="s">
        <v>386</v>
      </c>
      <c r="H445" s="205" t="s">
        <v>386</v>
      </c>
      <c r="I445" s="205" t="s">
        <v>386</v>
      </c>
      <c r="J445" s="205" t="s">
        <v>386</v>
      </c>
      <c r="K445" s="205" t="s">
        <v>388</v>
      </c>
      <c r="L445" s="205" t="s">
        <v>388</v>
      </c>
    </row>
    <row r="446" spans="1:12" s="8" customFormat="1" ht="15" customHeight="1" x14ac:dyDescent="0.2">
      <c r="B446" s="171" t="s">
        <v>166</v>
      </c>
      <c r="C446" s="167"/>
      <c r="D446" s="17"/>
      <c r="E446" s="17"/>
      <c r="F446" s="17"/>
      <c r="G446" s="17"/>
      <c r="H446" s="17"/>
      <c r="I446" s="17"/>
      <c r="J446" s="14"/>
      <c r="K446" s="75"/>
      <c r="L446" s="75"/>
    </row>
    <row r="447" spans="1:12" s="5" customFormat="1" ht="24.95" customHeight="1" x14ac:dyDescent="0.2">
      <c r="A447" s="16"/>
      <c r="B447" s="195">
        <v>4</v>
      </c>
      <c r="C447" s="198" t="s">
        <v>2</v>
      </c>
      <c r="D447" s="205" t="s">
        <v>25</v>
      </c>
      <c r="E447" s="205" t="s">
        <v>25</v>
      </c>
      <c r="F447" s="205" t="s">
        <v>25</v>
      </c>
      <c r="G447" s="205" t="s">
        <v>25</v>
      </c>
      <c r="H447" s="205" t="s">
        <v>25</v>
      </c>
      <c r="I447" s="205" t="s">
        <v>25</v>
      </c>
      <c r="J447" s="205" t="s">
        <v>25</v>
      </c>
      <c r="K447" s="205" t="s">
        <v>25</v>
      </c>
      <c r="L447" s="205" t="s">
        <v>25</v>
      </c>
    </row>
    <row r="448" spans="1:12" s="8" customFormat="1" ht="25.5" x14ac:dyDescent="0.25">
      <c r="B448" s="195">
        <v>5</v>
      </c>
      <c r="C448" s="198" t="s">
        <v>3</v>
      </c>
      <c r="D448" s="204" t="s">
        <v>509</v>
      </c>
      <c r="E448" s="205" t="s">
        <v>25</v>
      </c>
      <c r="F448" s="205" t="s">
        <v>25</v>
      </c>
      <c r="G448" s="205" t="s">
        <v>25</v>
      </c>
      <c r="H448" s="205" t="s">
        <v>25</v>
      </c>
      <c r="I448" s="205" t="s">
        <v>25</v>
      </c>
      <c r="J448" s="205" t="s">
        <v>25</v>
      </c>
      <c r="K448" s="205" t="s">
        <v>25</v>
      </c>
      <c r="L448" s="205" t="s">
        <v>25</v>
      </c>
    </row>
    <row r="449" spans="1:12" s="8" customFormat="1" ht="43.5" customHeight="1" x14ac:dyDescent="0.25">
      <c r="B449" s="195">
        <v>6</v>
      </c>
      <c r="C449" s="198" t="s">
        <v>53</v>
      </c>
      <c r="D449" s="204" t="s">
        <v>371</v>
      </c>
      <c r="E449" s="204" t="s">
        <v>371</v>
      </c>
      <c r="F449" s="204" t="s">
        <v>85</v>
      </c>
      <c r="G449" s="204" t="s">
        <v>76</v>
      </c>
      <c r="H449" s="204" t="s">
        <v>76</v>
      </c>
      <c r="I449" s="204" t="s">
        <v>76</v>
      </c>
      <c r="J449" s="205" t="s">
        <v>28</v>
      </c>
      <c r="K449" s="204" t="s">
        <v>49</v>
      </c>
      <c r="L449" s="204" t="s">
        <v>49</v>
      </c>
    </row>
    <row r="450" spans="1:12" s="8" customFormat="1" ht="27.95" customHeight="1" x14ac:dyDescent="0.25">
      <c r="B450" s="195">
        <v>7</v>
      </c>
      <c r="C450" s="198" t="s">
        <v>54</v>
      </c>
      <c r="D450" s="204" t="s">
        <v>31</v>
      </c>
      <c r="E450" s="204" t="s">
        <v>169</v>
      </c>
      <c r="F450" s="204" t="s">
        <v>185</v>
      </c>
      <c r="G450" s="204" t="s">
        <v>185</v>
      </c>
      <c r="H450" s="204" t="s">
        <v>185</v>
      </c>
      <c r="I450" s="204" t="s">
        <v>185</v>
      </c>
      <c r="J450" s="204" t="s">
        <v>185</v>
      </c>
      <c r="K450" s="204" t="s">
        <v>185</v>
      </c>
      <c r="L450" s="204" t="s">
        <v>185</v>
      </c>
    </row>
    <row r="451" spans="1:12" s="8" customFormat="1" ht="27.95" customHeight="1" x14ac:dyDescent="0.25">
      <c r="B451" s="195">
        <v>8</v>
      </c>
      <c r="C451" s="198" t="s">
        <v>177</v>
      </c>
      <c r="D451" s="206">
        <v>0</v>
      </c>
      <c r="E451" s="206">
        <v>330.49843370161676</v>
      </c>
      <c r="F451" s="206">
        <v>692.60302458153342</v>
      </c>
      <c r="G451" s="206">
        <v>552.88848752329682</v>
      </c>
      <c r="H451" s="206">
        <v>123.30552280000001</v>
      </c>
      <c r="I451" s="206">
        <v>16.250609152656079</v>
      </c>
      <c r="J451" s="206">
        <v>1116.7163080846497</v>
      </c>
      <c r="K451" s="206">
        <v>601.80977016000008</v>
      </c>
      <c r="L451" s="206">
        <v>988.54206657000009</v>
      </c>
    </row>
    <row r="452" spans="1:12" s="8" customFormat="1" ht="15" customHeight="1" x14ac:dyDescent="0.25">
      <c r="B452" s="172">
        <v>9</v>
      </c>
      <c r="C452" s="173" t="s">
        <v>178</v>
      </c>
      <c r="D452" s="19" t="s">
        <v>620</v>
      </c>
      <c r="E452" s="19" t="s">
        <v>691</v>
      </c>
      <c r="F452" s="19" t="s">
        <v>578</v>
      </c>
      <c r="G452" s="19" t="s">
        <v>568</v>
      </c>
      <c r="H452" s="19" t="s">
        <v>692</v>
      </c>
      <c r="I452" s="19" t="s">
        <v>693</v>
      </c>
      <c r="J452" s="88" t="s">
        <v>598</v>
      </c>
      <c r="K452" s="88" t="s">
        <v>694</v>
      </c>
      <c r="L452" s="88" t="s">
        <v>695</v>
      </c>
    </row>
    <row r="453" spans="1:12" s="8" customFormat="1" ht="15" customHeight="1" x14ac:dyDescent="0.25">
      <c r="B453" s="174"/>
      <c r="C453" s="175" t="s">
        <v>179</v>
      </c>
      <c r="D453" s="59" t="s">
        <v>620</v>
      </c>
      <c r="E453" s="59" t="s">
        <v>691</v>
      </c>
      <c r="F453" s="59" t="s">
        <v>578</v>
      </c>
      <c r="G453" s="59" t="s">
        <v>696</v>
      </c>
      <c r="H453" s="59" t="s">
        <v>697</v>
      </c>
      <c r="I453" s="59" t="s">
        <v>698</v>
      </c>
      <c r="J453" s="90" t="s">
        <v>668</v>
      </c>
      <c r="K453" s="90" t="s">
        <v>699</v>
      </c>
      <c r="L453" s="90" t="s">
        <v>700</v>
      </c>
    </row>
    <row r="454" spans="1:12" s="8" customFormat="1" ht="15" customHeight="1" x14ac:dyDescent="0.25">
      <c r="B454" s="195" t="s">
        <v>8</v>
      </c>
      <c r="C454" s="198" t="s">
        <v>4</v>
      </c>
      <c r="D454" s="205">
        <v>100</v>
      </c>
      <c r="E454" s="205">
        <v>100</v>
      </c>
      <c r="F454" s="205">
        <v>99.320999999999998</v>
      </c>
      <c r="G454" s="205">
        <v>99.435000000000002</v>
      </c>
      <c r="H454" s="217">
        <v>99.866</v>
      </c>
      <c r="I454" s="205">
        <v>100</v>
      </c>
      <c r="J454" s="205">
        <v>99.77</v>
      </c>
      <c r="K454" s="205">
        <v>100</v>
      </c>
      <c r="L454" s="205">
        <v>100</v>
      </c>
    </row>
    <row r="455" spans="1:12" s="8" customFormat="1" ht="38.25" customHeight="1" x14ac:dyDescent="0.25">
      <c r="B455" s="195" t="s">
        <v>9</v>
      </c>
      <c r="C455" s="198" t="s">
        <v>5</v>
      </c>
      <c r="D455" s="205">
        <v>100</v>
      </c>
      <c r="E455" s="205">
        <v>100</v>
      </c>
      <c r="F455" s="205">
        <v>100</v>
      </c>
      <c r="G455" s="205">
        <v>100</v>
      </c>
      <c r="H455" s="205">
        <v>100</v>
      </c>
      <c r="I455" s="205">
        <v>100</v>
      </c>
      <c r="J455" s="205">
        <v>100</v>
      </c>
      <c r="K455" s="205">
        <v>100</v>
      </c>
      <c r="L455" s="205">
        <v>100</v>
      </c>
    </row>
    <row r="456" spans="1:12" s="8" customFormat="1" ht="25.5" customHeight="1" x14ac:dyDescent="0.25">
      <c r="B456" s="195">
        <v>10</v>
      </c>
      <c r="C456" s="198" t="s">
        <v>6</v>
      </c>
      <c r="D456" s="204" t="s">
        <v>29</v>
      </c>
      <c r="E456" s="204" t="s">
        <v>29</v>
      </c>
      <c r="F456" s="204" t="s">
        <v>29</v>
      </c>
      <c r="G456" s="204" t="s">
        <v>29</v>
      </c>
      <c r="H456" s="204" t="s">
        <v>29</v>
      </c>
      <c r="I456" s="204" t="s">
        <v>29</v>
      </c>
      <c r="J456" s="205" t="s">
        <v>29</v>
      </c>
      <c r="K456" s="205" t="s">
        <v>29</v>
      </c>
      <c r="L456" s="204" t="s">
        <v>29</v>
      </c>
    </row>
    <row r="457" spans="1:12" s="8" customFormat="1" ht="48" customHeight="1" x14ac:dyDescent="0.25">
      <c r="B457" s="195">
        <v>11</v>
      </c>
      <c r="C457" s="198" t="s">
        <v>7</v>
      </c>
      <c r="D457" s="197">
        <v>39629</v>
      </c>
      <c r="E457" s="197">
        <v>39721</v>
      </c>
      <c r="F457" s="197">
        <v>40288</v>
      </c>
      <c r="G457" s="197">
        <v>41947</v>
      </c>
      <c r="H457" s="197">
        <v>42339</v>
      </c>
      <c r="I457" s="197">
        <v>42348</v>
      </c>
      <c r="J457" s="197">
        <v>42453</v>
      </c>
      <c r="K457" s="197">
        <v>42545</v>
      </c>
      <c r="L457" s="197">
        <v>42545</v>
      </c>
    </row>
    <row r="458" spans="1:12" s="8" customFormat="1" ht="15" customHeight="1" x14ac:dyDescent="0.25">
      <c r="B458" s="195">
        <v>12</v>
      </c>
      <c r="C458" s="198" t="s">
        <v>44</v>
      </c>
      <c r="D458" s="205" t="s">
        <v>31</v>
      </c>
      <c r="E458" s="205" t="s">
        <v>30</v>
      </c>
      <c r="F458" s="205" t="s">
        <v>31</v>
      </c>
      <c r="G458" s="205" t="s">
        <v>31</v>
      </c>
      <c r="H458" s="205" t="s">
        <v>31</v>
      </c>
      <c r="I458" s="205" t="s">
        <v>31</v>
      </c>
      <c r="J458" s="205" t="s">
        <v>31</v>
      </c>
      <c r="K458" s="205" t="s">
        <v>31</v>
      </c>
      <c r="L458" s="205" t="s">
        <v>31</v>
      </c>
    </row>
    <row r="459" spans="1:12" s="8" customFormat="1" ht="15" customHeight="1" x14ac:dyDescent="0.25">
      <c r="B459" s="195">
        <v>13</v>
      </c>
      <c r="C459" s="198" t="s">
        <v>55</v>
      </c>
      <c r="D459" s="197">
        <v>41640</v>
      </c>
      <c r="E459" s="197" t="s">
        <v>66</v>
      </c>
      <c r="F459" s="197">
        <v>45769</v>
      </c>
      <c r="G459" s="197">
        <v>45600</v>
      </c>
      <c r="H459" s="197">
        <v>53297</v>
      </c>
      <c r="I459" s="197">
        <v>46001</v>
      </c>
      <c r="J459" s="197">
        <v>46105</v>
      </c>
      <c r="K459" s="197">
        <v>55123</v>
      </c>
      <c r="L459" s="197">
        <v>47827</v>
      </c>
    </row>
    <row r="460" spans="1:12" s="8" customFormat="1" ht="15" customHeight="1" x14ac:dyDescent="0.25">
      <c r="B460" s="195">
        <v>14</v>
      </c>
      <c r="C460" s="198" t="s">
        <v>506</v>
      </c>
      <c r="D460" s="205" t="s">
        <v>33</v>
      </c>
      <c r="E460" s="205" t="s">
        <v>32</v>
      </c>
      <c r="F460" s="205" t="s">
        <v>33</v>
      </c>
      <c r="G460" s="205" t="s">
        <v>33</v>
      </c>
      <c r="H460" s="205" t="s">
        <v>33</v>
      </c>
      <c r="I460" s="205" t="s">
        <v>33</v>
      </c>
      <c r="J460" s="205" t="s">
        <v>33</v>
      </c>
      <c r="K460" s="205" t="s">
        <v>32</v>
      </c>
      <c r="L460" s="205" t="s">
        <v>32</v>
      </c>
    </row>
    <row r="461" spans="1:12" s="8" customFormat="1" ht="63.75" x14ac:dyDescent="0.25">
      <c r="B461" s="195">
        <v>15</v>
      </c>
      <c r="C461" s="196" t="s">
        <v>56</v>
      </c>
      <c r="D461" s="204" t="s">
        <v>41</v>
      </c>
      <c r="E461" s="204" t="s">
        <v>335</v>
      </c>
      <c r="F461" s="204" t="s">
        <v>314</v>
      </c>
      <c r="G461" s="204" t="s">
        <v>326</v>
      </c>
      <c r="H461" s="204" t="s">
        <v>327</v>
      </c>
      <c r="I461" s="204" t="s">
        <v>328</v>
      </c>
      <c r="J461" s="204" t="s">
        <v>328</v>
      </c>
      <c r="K461" s="204" t="s">
        <v>338</v>
      </c>
      <c r="L461" s="204" t="s">
        <v>337</v>
      </c>
    </row>
    <row r="462" spans="1:12" s="8" customFormat="1" ht="78" customHeight="1" x14ac:dyDescent="0.25">
      <c r="B462" s="195">
        <v>16</v>
      </c>
      <c r="C462" s="198" t="s">
        <v>57</v>
      </c>
      <c r="D462" s="204" t="s">
        <v>41</v>
      </c>
      <c r="E462" s="204" t="s">
        <v>47</v>
      </c>
      <c r="F462" s="204" t="s">
        <v>41</v>
      </c>
      <c r="G462" s="204" t="s">
        <v>41</v>
      </c>
      <c r="H462" s="204" t="s">
        <v>41</v>
      </c>
      <c r="I462" s="204" t="s">
        <v>41</v>
      </c>
      <c r="J462" s="205" t="s">
        <v>41</v>
      </c>
      <c r="K462" s="204" t="s">
        <v>175</v>
      </c>
      <c r="L462" s="204" t="s">
        <v>175</v>
      </c>
    </row>
    <row r="463" spans="1:12" s="8" customFormat="1" ht="51.95" customHeight="1" x14ac:dyDescent="0.2">
      <c r="B463" s="171" t="s">
        <v>58</v>
      </c>
      <c r="C463" s="167"/>
      <c r="D463" s="17"/>
      <c r="E463" s="17"/>
      <c r="F463" s="75"/>
      <c r="G463" s="17"/>
      <c r="H463" s="17"/>
      <c r="I463" s="17"/>
      <c r="J463" s="14"/>
      <c r="K463" s="75"/>
      <c r="L463" s="75"/>
    </row>
    <row r="464" spans="1:12" s="5" customFormat="1" ht="24.95" customHeight="1" x14ac:dyDescent="0.2">
      <c r="A464" s="16"/>
      <c r="B464" s="195">
        <v>17</v>
      </c>
      <c r="C464" s="198" t="s">
        <v>59</v>
      </c>
      <c r="D464" s="205" t="s">
        <v>35</v>
      </c>
      <c r="E464" s="205" t="s">
        <v>35</v>
      </c>
      <c r="F464" s="205" t="s">
        <v>34</v>
      </c>
      <c r="G464" s="205" t="s">
        <v>34</v>
      </c>
      <c r="H464" s="205" t="s">
        <v>34</v>
      </c>
      <c r="I464" s="205" t="s">
        <v>34</v>
      </c>
      <c r="J464" s="205" t="s">
        <v>34</v>
      </c>
      <c r="K464" s="205" t="s">
        <v>34</v>
      </c>
      <c r="L464" s="205" t="s">
        <v>34</v>
      </c>
    </row>
    <row r="465" spans="2:12" s="8" customFormat="1" ht="15.95" customHeight="1" x14ac:dyDescent="0.25">
      <c r="B465" s="195">
        <v>18</v>
      </c>
      <c r="C465" s="212" t="s">
        <v>12</v>
      </c>
      <c r="D465" s="207" t="s">
        <v>189</v>
      </c>
      <c r="E465" s="207" t="s">
        <v>188</v>
      </c>
      <c r="F465" s="207">
        <v>7.6249999999999998E-2</v>
      </c>
      <c r="G465" s="207">
        <v>4.4999999999999998E-2</v>
      </c>
      <c r="H465" s="207">
        <v>5.2999999999999999E-2</v>
      </c>
      <c r="I465" s="207">
        <v>4.582E-2</v>
      </c>
      <c r="J465" s="210">
        <v>4.65E-2</v>
      </c>
      <c r="K465" s="210">
        <v>4.2930000000000003E-2</v>
      </c>
      <c r="L465" s="210">
        <v>4.5030000000000001E-2</v>
      </c>
    </row>
    <row r="466" spans="2:12" s="11" customFormat="1" ht="25.5" customHeight="1" x14ac:dyDescent="0.25">
      <c r="B466" s="195">
        <v>19</v>
      </c>
      <c r="C466" s="198" t="s">
        <v>43</v>
      </c>
      <c r="D466" s="205" t="s">
        <v>33</v>
      </c>
      <c r="E466" s="205" t="s">
        <v>33</v>
      </c>
      <c r="F466" s="205" t="s">
        <v>33</v>
      </c>
      <c r="G466" s="205" t="s">
        <v>33</v>
      </c>
      <c r="H466" s="205" t="s">
        <v>33</v>
      </c>
      <c r="I466" s="205" t="s">
        <v>33</v>
      </c>
      <c r="J466" s="205" t="s">
        <v>33</v>
      </c>
      <c r="K466" s="205" t="s">
        <v>33</v>
      </c>
      <c r="L466" s="205" t="s">
        <v>33</v>
      </c>
    </row>
    <row r="467" spans="2:12" s="8" customFormat="1" ht="15.95" customHeight="1" x14ac:dyDescent="0.25">
      <c r="B467" s="195" t="s">
        <v>10</v>
      </c>
      <c r="C467" s="196" t="s">
        <v>13</v>
      </c>
      <c r="D467" s="204" t="s">
        <v>37</v>
      </c>
      <c r="E467" s="204" t="s">
        <v>37</v>
      </c>
      <c r="F467" s="204" t="s">
        <v>36</v>
      </c>
      <c r="G467" s="204" t="s">
        <v>36</v>
      </c>
      <c r="H467" s="204" t="s">
        <v>36</v>
      </c>
      <c r="I467" s="204" t="s">
        <v>36</v>
      </c>
      <c r="J467" s="204" t="s">
        <v>36</v>
      </c>
      <c r="K467" s="204" t="s">
        <v>36</v>
      </c>
      <c r="L467" s="204" t="s">
        <v>36</v>
      </c>
    </row>
    <row r="468" spans="2:12" s="8" customFormat="1" ht="40.5" customHeight="1" x14ac:dyDescent="0.25">
      <c r="B468" s="195" t="s">
        <v>11</v>
      </c>
      <c r="C468" s="196" t="s">
        <v>14</v>
      </c>
      <c r="D468" s="204" t="s">
        <v>36</v>
      </c>
      <c r="E468" s="204" t="s">
        <v>36</v>
      </c>
      <c r="F468" s="204" t="s">
        <v>36</v>
      </c>
      <c r="G468" s="204" t="s">
        <v>36</v>
      </c>
      <c r="H468" s="204" t="s">
        <v>36</v>
      </c>
      <c r="I468" s="204" t="s">
        <v>36</v>
      </c>
      <c r="J468" s="204" t="s">
        <v>36</v>
      </c>
      <c r="K468" s="204" t="s">
        <v>36</v>
      </c>
      <c r="L468" s="204" t="s">
        <v>36</v>
      </c>
    </row>
    <row r="469" spans="2:12" s="8" customFormat="1" ht="32.1" customHeight="1" x14ac:dyDescent="0.25">
      <c r="B469" s="195">
        <v>21</v>
      </c>
      <c r="C469" s="196" t="s">
        <v>15</v>
      </c>
      <c r="D469" s="205" t="s">
        <v>33</v>
      </c>
      <c r="E469" s="205" t="s">
        <v>33</v>
      </c>
      <c r="F469" s="205" t="s">
        <v>33</v>
      </c>
      <c r="G469" s="205" t="s">
        <v>33</v>
      </c>
      <c r="H469" s="205" t="s">
        <v>33</v>
      </c>
      <c r="I469" s="205" t="s">
        <v>33</v>
      </c>
      <c r="J469" s="204" t="s">
        <v>33</v>
      </c>
      <c r="K469" s="204" t="s">
        <v>33</v>
      </c>
      <c r="L469" s="204" t="s">
        <v>33</v>
      </c>
    </row>
    <row r="470" spans="2:12" s="8" customFormat="1" ht="15.95" customHeight="1" x14ac:dyDescent="0.25">
      <c r="B470" s="195">
        <v>22</v>
      </c>
      <c r="C470" s="198" t="s">
        <v>60</v>
      </c>
      <c r="D470" s="205" t="s">
        <v>39</v>
      </c>
      <c r="E470" s="205" t="s">
        <v>39</v>
      </c>
      <c r="F470" s="205" t="s">
        <v>67</v>
      </c>
      <c r="G470" s="205" t="s">
        <v>67</v>
      </c>
      <c r="H470" s="205" t="s">
        <v>67</v>
      </c>
      <c r="I470" s="205" t="s">
        <v>67</v>
      </c>
      <c r="J470" s="205" t="s">
        <v>67</v>
      </c>
      <c r="K470" s="205" t="s">
        <v>67</v>
      </c>
      <c r="L470" s="205" t="s">
        <v>67</v>
      </c>
    </row>
    <row r="471" spans="2:12" s="8" customFormat="1" ht="15" customHeight="1" x14ac:dyDescent="0.25">
      <c r="B471" s="195">
        <v>23</v>
      </c>
      <c r="C471" s="198" t="s">
        <v>16</v>
      </c>
      <c r="D471" s="205" t="s">
        <v>40</v>
      </c>
      <c r="E471" s="205" t="s">
        <v>40</v>
      </c>
      <c r="F471" s="205" t="s">
        <v>40</v>
      </c>
      <c r="G471" s="205" t="s">
        <v>40</v>
      </c>
      <c r="H471" s="205" t="s">
        <v>40</v>
      </c>
      <c r="I471" s="205" t="s">
        <v>40</v>
      </c>
      <c r="J471" s="205" t="s">
        <v>40</v>
      </c>
      <c r="K471" s="205" t="s">
        <v>40</v>
      </c>
      <c r="L471" s="205" t="s">
        <v>40</v>
      </c>
    </row>
    <row r="472" spans="2:12" s="8" customFormat="1" ht="51" x14ac:dyDescent="0.25">
      <c r="B472" s="195">
        <v>24</v>
      </c>
      <c r="C472" s="198" t="s">
        <v>17</v>
      </c>
      <c r="D472" s="204" t="s">
        <v>470</v>
      </c>
      <c r="E472" s="204" t="s">
        <v>470</v>
      </c>
      <c r="F472" s="204" t="s">
        <v>470</v>
      </c>
      <c r="G472" s="204" t="s">
        <v>473</v>
      </c>
      <c r="H472" s="204" t="s">
        <v>473</v>
      </c>
      <c r="I472" s="204" t="s">
        <v>473</v>
      </c>
      <c r="J472" s="204" t="s">
        <v>473</v>
      </c>
      <c r="K472" s="204" t="s">
        <v>470</v>
      </c>
      <c r="L472" s="204" t="s">
        <v>470</v>
      </c>
    </row>
    <row r="473" spans="2:12" s="8" customFormat="1" ht="14.25" x14ac:dyDescent="0.25">
      <c r="B473" s="195">
        <v>25</v>
      </c>
      <c r="C473" s="198" t="s">
        <v>45</v>
      </c>
      <c r="D473" s="205" t="s">
        <v>41</v>
      </c>
      <c r="E473" s="205" t="s">
        <v>41</v>
      </c>
      <c r="F473" s="205" t="s">
        <v>41</v>
      </c>
      <c r="G473" s="205" t="s">
        <v>41</v>
      </c>
      <c r="H473" s="204" t="s">
        <v>41</v>
      </c>
      <c r="I473" s="204" t="s">
        <v>41</v>
      </c>
      <c r="J473" s="205" t="s">
        <v>41</v>
      </c>
      <c r="K473" s="205" t="s">
        <v>41</v>
      </c>
      <c r="L473" s="205" t="s">
        <v>41</v>
      </c>
    </row>
    <row r="474" spans="2:12" s="8" customFormat="1" ht="15" customHeight="1" x14ac:dyDescent="0.25">
      <c r="B474" s="195">
        <v>26</v>
      </c>
      <c r="C474" s="198" t="s">
        <v>46</v>
      </c>
      <c r="D474" s="205" t="s">
        <v>41</v>
      </c>
      <c r="E474" s="204" t="s">
        <v>41</v>
      </c>
      <c r="F474" s="205" t="s">
        <v>41</v>
      </c>
      <c r="G474" s="205" t="s">
        <v>41</v>
      </c>
      <c r="H474" s="204" t="s">
        <v>41</v>
      </c>
      <c r="I474" s="204" t="s">
        <v>41</v>
      </c>
      <c r="J474" s="205" t="s">
        <v>41</v>
      </c>
      <c r="K474" s="205" t="s">
        <v>41</v>
      </c>
      <c r="L474" s="205" t="s">
        <v>41</v>
      </c>
    </row>
    <row r="475" spans="2:12" s="8" customFormat="1" ht="45" customHeight="1" x14ac:dyDescent="0.25">
      <c r="B475" s="195">
        <v>27</v>
      </c>
      <c r="C475" s="196" t="s">
        <v>18</v>
      </c>
      <c r="D475" s="205" t="s">
        <v>41</v>
      </c>
      <c r="E475" s="205" t="s">
        <v>41</v>
      </c>
      <c r="F475" s="205" t="s">
        <v>41</v>
      </c>
      <c r="G475" s="205" t="s">
        <v>41</v>
      </c>
      <c r="H475" s="204" t="s">
        <v>41</v>
      </c>
      <c r="I475" s="204" t="s">
        <v>41</v>
      </c>
      <c r="J475" s="204" t="s">
        <v>41</v>
      </c>
      <c r="K475" s="205" t="s">
        <v>41</v>
      </c>
      <c r="L475" s="205" t="s">
        <v>41</v>
      </c>
    </row>
    <row r="476" spans="2:12" s="8" customFormat="1" ht="15" customHeight="1" x14ac:dyDescent="0.25">
      <c r="B476" s="195">
        <v>28</v>
      </c>
      <c r="C476" s="196" t="s">
        <v>61</v>
      </c>
      <c r="D476" s="205" t="s">
        <v>41</v>
      </c>
      <c r="E476" s="205" t="s">
        <v>41</v>
      </c>
      <c r="F476" s="205" t="s">
        <v>41</v>
      </c>
      <c r="G476" s="205" t="s">
        <v>41</v>
      </c>
      <c r="H476" s="204" t="s">
        <v>41</v>
      </c>
      <c r="I476" s="204" t="s">
        <v>41</v>
      </c>
      <c r="J476" s="204" t="s">
        <v>41</v>
      </c>
      <c r="K476" s="205" t="s">
        <v>41</v>
      </c>
      <c r="L476" s="205" t="s">
        <v>41</v>
      </c>
    </row>
    <row r="477" spans="2:12" s="8" customFormat="1" ht="15" customHeight="1" x14ac:dyDescent="0.25">
      <c r="B477" s="195">
        <v>29</v>
      </c>
      <c r="C477" s="196" t="s">
        <v>62</v>
      </c>
      <c r="D477" s="205" t="s">
        <v>41</v>
      </c>
      <c r="E477" s="205" t="s">
        <v>41</v>
      </c>
      <c r="F477" s="205" t="s">
        <v>41</v>
      </c>
      <c r="G477" s="205" t="s">
        <v>41</v>
      </c>
      <c r="H477" s="204" t="s">
        <v>41</v>
      </c>
      <c r="I477" s="204" t="s">
        <v>41</v>
      </c>
      <c r="J477" s="204" t="s">
        <v>41</v>
      </c>
      <c r="K477" s="205" t="s">
        <v>41</v>
      </c>
      <c r="L477" s="205" t="s">
        <v>41</v>
      </c>
    </row>
    <row r="478" spans="2:12" s="8" customFormat="1" ht="25.5" customHeight="1" x14ac:dyDescent="0.25">
      <c r="B478" s="195">
        <v>30</v>
      </c>
      <c r="C478" s="198" t="s">
        <v>19</v>
      </c>
      <c r="D478" s="204" t="s">
        <v>469</v>
      </c>
      <c r="E478" s="204" t="s">
        <v>469</v>
      </c>
      <c r="F478" s="204" t="s">
        <v>469</v>
      </c>
      <c r="G478" s="204" t="s">
        <v>469</v>
      </c>
      <c r="H478" s="204" t="s">
        <v>469</v>
      </c>
      <c r="I478" s="204" t="s">
        <v>469</v>
      </c>
      <c r="J478" s="204" t="s">
        <v>469</v>
      </c>
      <c r="K478" s="204" t="s">
        <v>469</v>
      </c>
      <c r="L478" s="204" t="s">
        <v>469</v>
      </c>
    </row>
    <row r="479" spans="2:12" s="8" customFormat="1" ht="51" x14ac:dyDescent="0.25">
      <c r="B479" s="195">
        <v>31</v>
      </c>
      <c r="C479" s="198" t="s">
        <v>63</v>
      </c>
      <c r="D479" s="204" t="s">
        <v>470</v>
      </c>
      <c r="E479" s="204" t="s">
        <v>470</v>
      </c>
      <c r="F479" s="204" t="s">
        <v>470</v>
      </c>
      <c r="G479" s="204" t="s">
        <v>473</v>
      </c>
      <c r="H479" s="204" t="s">
        <v>473</v>
      </c>
      <c r="I479" s="204" t="s">
        <v>473</v>
      </c>
      <c r="J479" s="204" t="s">
        <v>473</v>
      </c>
      <c r="K479" s="204" t="s">
        <v>470</v>
      </c>
      <c r="L479" s="204" t="s">
        <v>470</v>
      </c>
    </row>
    <row r="480" spans="2:12" s="8" customFormat="1" ht="14.25" x14ac:dyDescent="0.25">
      <c r="B480" s="195">
        <v>32</v>
      </c>
      <c r="C480" s="198" t="s">
        <v>20</v>
      </c>
      <c r="D480" s="205" t="s">
        <v>41</v>
      </c>
      <c r="E480" s="205" t="s">
        <v>41</v>
      </c>
      <c r="F480" s="205" t="s">
        <v>41</v>
      </c>
      <c r="G480" s="205" t="s">
        <v>41</v>
      </c>
      <c r="H480" s="204" t="s">
        <v>41</v>
      </c>
      <c r="I480" s="204" t="s">
        <v>41</v>
      </c>
      <c r="J480" s="205" t="s">
        <v>41</v>
      </c>
      <c r="K480" s="205" t="s">
        <v>41</v>
      </c>
      <c r="L480" s="205" t="s">
        <v>41</v>
      </c>
    </row>
    <row r="481" spans="1:12" s="8" customFormat="1" ht="15" customHeight="1" x14ac:dyDescent="0.25">
      <c r="B481" s="195">
        <v>33</v>
      </c>
      <c r="C481" s="198" t="s">
        <v>21</v>
      </c>
      <c r="D481" s="205" t="s">
        <v>41</v>
      </c>
      <c r="E481" s="205" t="s">
        <v>41</v>
      </c>
      <c r="F481" s="205" t="s">
        <v>41</v>
      </c>
      <c r="G481" s="205" t="s">
        <v>41</v>
      </c>
      <c r="H481" s="205" t="s">
        <v>41</v>
      </c>
      <c r="I481" s="205" t="s">
        <v>41</v>
      </c>
      <c r="J481" s="205" t="s">
        <v>41</v>
      </c>
      <c r="K481" s="205" t="s">
        <v>41</v>
      </c>
      <c r="L481" s="205" t="s">
        <v>41</v>
      </c>
    </row>
    <row r="482" spans="1:12" s="8" customFormat="1" ht="15" customHeight="1" x14ac:dyDescent="0.25">
      <c r="B482" s="195">
        <v>34</v>
      </c>
      <c r="C482" s="196" t="s">
        <v>22</v>
      </c>
      <c r="D482" s="205" t="s">
        <v>41</v>
      </c>
      <c r="E482" s="205" t="s">
        <v>41</v>
      </c>
      <c r="F482" s="205" t="s">
        <v>41</v>
      </c>
      <c r="G482" s="205" t="s">
        <v>41</v>
      </c>
      <c r="H482" s="204" t="s">
        <v>41</v>
      </c>
      <c r="I482" s="204" t="s">
        <v>41</v>
      </c>
      <c r="J482" s="204" t="s">
        <v>41</v>
      </c>
      <c r="K482" s="205" t="s">
        <v>41</v>
      </c>
      <c r="L482" s="205" t="s">
        <v>41</v>
      </c>
    </row>
    <row r="483" spans="1:12" s="8" customFormat="1" ht="30.95" customHeight="1" x14ac:dyDescent="0.25">
      <c r="B483" s="195" t="s">
        <v>389</v>
      </c>
      <c r="C483" s="196" t="s">
        <v>390</v>
      </c>
      <c r="D483" s="45" t="s">
        <v>386</v>
      </c>
      <c r="E483" s="45" t="s">
        <v>386</v>
      </c>
      <c r="F483" s="45" t="s">
        <v>386</v>
      </c>
      <c r="G483" s="45" t="s">
        <v>386</v>
      </c>
      <c r="H483" s="45" t="s">
        <v>386</v>
      </c>
      <c r="I483" s="45" t="s">
        <v>386</v>
      </c>
      <c r="J483" s="45" t="s">
        <v>386</v>
      </c>
      <c r="K483" s="45" t="s">
        <v>386</v>
      </c>
      <c r="L483" s="45" t="s">
        <v>386</v>
      </c>
    </row>
    <row r="484" spans="1:12" s="8" customFormat="1" ht="30.95" customHeight="1" x14ac:dyDescent="0.25">
      <c r="B484" s="195">
        <v>35</v>
      </c>
      <c r="C484" s="198" t="s">
        <v>23</v>
      </c>
      <c r="D484" s="204" t="s">
        <v>42</v>
      </c>
      <c r="E484" s="204" t="s">
        <v>459</v>
      </c>
      <c r="F484" s="204" t="s">
        <v>42</v>
      </c>
      <c r="G484" s="204" t="s">
        <v>42</v>
      </c>
      <c r="H484" s="204" t="s">
        <v>42</v>
      </c>
      <c r="I484" s="204" t="s">
        <v>42</v>
      </c>
      <c r="J484" s="205" t="s">
        <v>42</v>
      </c>
      <c r="K484" s="205" t="s">
        <v>42</v>
      </c>
      <c r="L484" s="205" t="s">
        <v>42</v>
      </c>
    </row>
    <row r="485" spans="1:12" s="8" customFormat="1" ht="30" customHeight="1" x14ac:dyDescent="0.25">
      <c r="A485" s="8" t="s">
        <v>345</v>
      </c>
      <c r="B485" s="195">
        <v>36</v>
      </c>
      <c r="C485" s="198" t="s">
        <v>64</v>
      </c>
      <c r="D485" s="205" t="s">
        <v>32</v>
      </c>
      <c r="E485" s="205" t="s">
        <v>33</v>
      </c>
      <c r="F485" s="205" t="s">
        <v>33</v>
      </c>
      <c r="G485" s="205" t="s">
        <v>33</v>
      </c>
      <c r="H485" s="205" t="s">
        <v>33</v>
      </c>
      <c r="I485" s="205" t="s">
        <v>33</v>
      </c>
      <c r="J485" s="205" t="s">
        <v>33</v>
      </c>
      <c r="K485" s="205" t="s">
        <v>33</v>
      </c>
      <c r="L485" s="205" t="s">
        <v>33</v>
      </c>
    </row>
    <row r="486" spans="1:12" s="8" customFormat="1" ht="33" customHeight="1" x14ac:dyDescent="0.25">
      <c r="B486" s="195">
        <v>37</v>
      </c>
      <c r="C486" s="198" t="s">
        <v>65</v>
      </c>
      <c r="D486" s="204" t="s">
        <v>508</v>
      </c>
      <c r="E486" s="204" t="s">
        <v>41</v>
      </c>
      <c r="F486" s="205" t="s">
        <v>41</v>
      </c>
      <c r="G486" s="205" t="s">
        <v>41</v>
      </c>
      <c r="H486" s="205" t="s">
        <v>41</v>
      </c>
      <c r="I486" s="205" t="s">
        <v>41</v>
      </c>
      <c r="J486" s="205" t="s">
        <v>41</v>
      </c>
      <c r="K486" s="205" t="s">
        <v>41</v>
      </c>
      <c r="L486" s="205" t="s">
        <v>41</v>
      </c>
    </row>
    <row r="487" spans="1:12" s="8" customFormat="1" ht="30.75" customHeight="1" x14ac:dyDescent="0.2">
      <c r="B487" s="42"/>
      <c r="C487" s="43"/>
      <c r="D487" s="22"/>
      <c r="E487" s="22"/>
      <c r="F487" s="22"/>
      <c r="G487" s="22"/>
      <c r="H487" s="22"/>
      <c r="I487" s="22"/>
      <c r="J487" s="22"/>
      <c r="K487" s="22"/>
      <c r="L487" s="22"/>
    </row>
    <row r="488" spans="1:12" s="5" customFormat="1" ht="19.5" customHeight="1" x14ac:dyDescent="0.2">
      <c r="B488" s="38"/>
      <c r="C488" s="36"/>
      <c r="D488" s="22"/>
      <c r="E488" s="22"/>
      <c r="F488" s="22"/>
      <c r="G488" s="22"/>
      <c r="H488" s="22"/>
      <c r="I488" s="22"/>
      <c r="J488" s="22"/>
      <c r="K488" s="22"/>
      <c r="L488" s="22"/>
    </row>
    <row r="489" spans="1:12" s="5" customFormat="1" ht="20.100000000000001" customHeight="1" x14ac:dyDescent="0.2">
      <c r="B489" s="180" t="s">
        <v>51</v>
      </c>
      <c r="C489" s="82"/>
      <c r="D489" s="244" t="s">
        <v>281</v>
      </c>
      <c r="E489" s="244" t="s">
        <v>288</v>
      </c>
      <c r="F489" s="245" t="s">
        <v>289</v>
      </c>
      <c r="G489" s="245" t="s">
        <v>346</v>
      </c>
      <c r="H489" s="245" t="s">
        <v>347</v>
      </c>
      <c r="I489" s="245" t="s">
        <v>368</v>
      </c>
      <c r="J489" s="245" t="s">
        <v>367</v>
      </c>
      <c r="K489" s="245" t="s">
        <v>366</v>
      </c>
      <c r="L489" s="245" t="s">
        <v>498</v>
      </c>
    </row>
    <row r="490" spans="1:12" s="5" customFormat="1" ht="24.95" customHeight="1" x14ac:dyDescent="0.2">
      <c r="A490" s="16"/>
      <c r="B490" s="195">
        <v>1</v>
      </c>
      <c r="C490" s="198" t="s">
        <v>0</v>
      </c>
      <c r="D490" s="205" t="s">
        <v>48</v>
      </c>
      <c r="E490" s="204" t="s">
        <v>78</v>
      </c>
      <c r="F490" s="204" t="s">
        <v>78</v>
      </c>
      <c r="G490" s="205" t="s">
        <v>78</v>
      </c>
      <c r="H490" s="205" t="s">
        <v>78</v>
      </c>
      <c r="I490" s="204" t="s">
        <v>351</v>
      </c>
      <c r="J490" s="204" t="s">
        <v>351</v>
      </c>
      <c r="K490" s="204" t="s">
        <v>351</v>
      </c>
      <c r="L490" s="205" t="s">
        <v>48</v>
      </c>
    </row>
    <row r="491" spans="1:12" s="5" customFormat="1" ht="27.95" customHeight="1" x14ac:dyDescent="0.2">
      <c r="B491" s="195">
        <v>2</v>
      </c>
      <c r="C491" s="198" t="s">
        <v>1</v>
      </c>
      <c r="D491" s="205" t="s">
        <v>41</v>
      </c>
      <c r="E491" s="214" t="s">
        <v>288</v>
      </c>
      <c r="F491" s="214" t="s">
        <v>289</v>
      </c>
      <c r="G491" s="214" t="s">
        <v>346</v>
      </c>
      <c r="H491" s="214" t="s">
        <v>347</v>
      </c>
      <c r="I491" s="205" t="s">
        <v>41</v>
      </c>
      <c r="J491" s="205" t="s">
        <v>41</v>
      </c>
      <c r="K491" s="205" t="s">
        <v>41</v>
      </c>
      <c r="L491" s="205" t="s">
        <v>41</v>
      </c>
    </row>
    <row r="492" spans="1:12" s="5" customFormat="1" ht="54.75" customHeight="1" x14ac:dyDescent="0.2">
      <c r="B492" s="195">
        <v>3</v>
      </c>
      <c r="C492" s="198" t="s">
        <v>52</v>
      </c>
      <c r="D492" s="205" t="s">
        <v>24</v>
      </c>
      <c r="E492" s="204" t="s">
        <v>378</v>
      </c>
      <c r="F492" s="204" t="s">
        <v>378</v>
      </c>
      <c r="G492" s="204" t="s">
        <v>375</v>
      </c>
      <c r="H492" s="205" t="s">
        <v>24</v>
      </c>
      <c r="I492" s="205" t="s">
        <v>24</v>
      </c>
      <c r="J492" s="205" t="s">
        <v>24</v>
      </c>
      <c r="K492" s="205" t="s">
        <v>24</v>
      </c>
      <c r="L492" s="204" t="s">
        <v>24</v>
      </c>
    </row>
    <row r="493" spans="1:12" s="8" customFormat="1" ht="60.75" customHeight="1" x14ac:dyDescent="0.25">
      <c r="B493" s="195" t="s">
        <v>384</v>
      </c>
      <c r="C493" s="198" t="s">
        <v>385</v>
      </c>
      <c r="D493" s="205" t="s">
        <v>388</v>
      </c>
      <c r="E493" s="205" t="s">
        <v>386</v>
      </c>
      <c r="F493" s="205" t="s">
        <v>386</v>
      </c>
      <c r="G493" s="205" t="s">
        <v>386</v>
      </c>
      <c r="H493" s="205" t="s">
        <v>388</v>
      </c>
      <c r="I493" s="205" t="s">
        <v>388</v>
      </c>
      <c r="J493" s="205" t="s">
        <v>388</v>
      </c>
      <c r="K493" s="205" t="s">
        <v>388</v>
      </c>
      <c r="L493" s="205" t="s">
        <v>388</v>
      </c>
    </row>
    <row r="494" spans="1:12" s="8" customFormat="1" ht="15" customHeight="1" x14ac:dyDescent="0.2">
      <c r="B494" s="171" t="s">
        <v>166</v>
      </c>
      <c r="C494" s="167"/>
      <c r="D494" s="75"/>
      <c r="E494" s="14"/>
      <c r="F494" s="14"/>
      <c r="G494" s="14"/>
      <c r="H494" s="14"/>
      <c r="I494" s="14"/>
      <c r="J494" s="14"/>
      <c r="K494" s="14"/>
      <c r="L494" s="14"/>
    </row>
    <row r="495" spans="1:12" s="5" customFormat="1" ht="24.95" customHeight="1" x14ac:dyDescent="0.2">
      <c r="A495" s="16"/>
      <c r="B495" s="195">
        <v>4</v>
      </c>
      <c r="C495" s="198" t="s">
        <v>2</v>
      </c>
      <c r="D495" s="205" t="s">
        <v>25</v>
      </c>
      <c r="E495" s="205" t="s">
        <v>25</v>
      </c>
      <c r="F495" s="205" t="s">
        <v>25</v>
      </c>
      <c r="G495" s="205" t="s">
        <v>25</v>
      </c>
      <c r="H495" s="205" t="s">
        <v>25</v>
      </c>
      <c r="I495" s="205" t="s">
        <v>25</v>
      </c>
      <c r="J495" s="205" t="s">
        <v>25</v>
      </c>
      <c r="K495" s="205" t="s">
        <v>25</v>
      </c>
      <c r="L495" s="205" t="s">
        <v>25</v>
      </c>
    </row>
    <row r="496" spans="1:12" s="8" customFormat="1" ht="15" customHeight="1" x14ac:dyDescent="0.25">
      <c r="B496" s="195">
        <v>5</v>
      </c>
      <c r="C496" s="198" t="s">
        <v>3</v>
      </c>
      <c r="D496" s="205" t="s">
        <v>25</v>
      </c>
      <c r="E496" s="205" t="s">
        <v>25</v>
      </c>
      <c r="F496" s="205" t="s">
        <v>25</v>
      </c>
      <c r="G496" s="205" t="s">
        <v>25</v>
      </c>
      <c r="H496" s="205" t="s">
        <v>25</v>
      </c>
      <c r="I496" s="204" t="s">
        <v>25</v>
      </c>
      <c r="J496" s="204" t="s">
        <v>25</v>
      </c>
      <c r="K496" s="204" t="s">
        <v>25</v>
      </c>
      <c r="L496" s="205" t="s">
        <v>25</v>
      </c>
    </row>
    <row r="497" spans="1:12" s="8" customFormat="1" ht="39.75" customHeight="1" x14ac:dyDescent="0.25">
      <c r="B497" s="195">
        <v>6</v>
      </c>
      <c r="C497" s="198" t="s">
        <v>53</v>
      </c>
      <c r="D497" s="204" t="s">
        <v>49</v>
      </c>
      <c r="E497" s="205" t="s">
        <v>76</v>
      </c>
      <c r="F497" s="205" t="s">
        <v>76</v>
      </c>
      <c r="G497" s="205" t="s">
        <v>28</v>
      </c>
      <c r="H497" s="205" t="s">
        <v>28</v>
      </c>
      <c r="I497" s="204" t="s">
        <v>371</v>
      </c>
      <c r="J497" s="204" t="s">
        <v>371</v>
      </c>
      <c r="K497" s="204" t="s">
        <v>371</v>
      </c>
      <c r="L497" s="204" t="s">
        <v>49</v>
      </c>
    </row>
    <row r="498" spans="1:12" s="8" customFormat="1" ht="27.95" customHeight="1" x14ac:dyDescent="0.25">
      <c r="B498" s="195">
        <v>7</v>
      </c>
      <c r="C498" s="198" t="s">
        <v>54</v>
      </c>
      <c r="D498" s="204" t="s">
        <v>185</v>
      </c>
      <c r="E498" s="204" t="s">
        <v>185</v>
      </c>
      <c r="F498" s="204" t="s">
        <v>185</v>
      </c>
      <c r="G498" s="204" t="s">
        <v>185</v>
      </c>
      <c r="H498" s="204" t="s">
        <v>185</v>
      </c>
      <c r="I498" s="204" t="s">
        <v>185</v>
      </c>
      <c r="J498" s="204" t="s">
        <v>185</v>
      </c>
      <c r="K498" s="204" t="s">
        <v>185</v>
      </c>
      <c r="L498" s="204" t="s">
        <v>185</v>
      </c>
    </row>
    <row r="499" spans="1:12" s="8" customFormat="1" ht="27.95" customHeight="1" x14ac:dyDescent="0.25">
      <c r="B499" s="195">
        <v>8</v>
      </c>
      <c r="C499" s="198" t="s">
        <v>177</v>
      </c>
      <c r="D499" s="206">
        <v>1093.0931171100001</v>
      </c>
      <c r="E499" s="206">
        <v>482.20567538000006</v>
      </c>
      <c r="F499" s="206">
        <v>891.88149543814336</v>
      </c>
      <c r="G499" s="206">
        <v>1187.3508884</v>
      </c>
      <c r="H499" s="206">
        <v>651.86057557999993</v>
      </c>
      <c r="I499" s="206">
        <v>127.76831345999999</v>
      </c>
      <c r="J499" s="206">
        <v>290.02951050000001</v>
      </c>
      <c r="K499" s="206">
        <v>253.77582168999999</v>
      </c>
      <c r="L499" s="206">
        <v>481.10730124369655</v>
      </c>
    </row>
    <row r="500" spans="1:12" s="8" customFormat="1" ht="15" customHeight="1" x14ac:dyDescent="0.25">
      <c r="B500" s="172">
        <v>9</v>
      </c>
      <c r="C500" s="173" t="s">
        <v>178</v>
      </c>
      <c r="D500" s="88" t="s">
        <v>598</v>
      </c>
      <c r="E500" s="88" t="s">
        <v>694</v>
      </c>
      <c r="F500" s="88" t="s">
        <v>701</v>
      </c>
      <c r="G500" s="88" t="s">
        <v>598</v>
      </c>
      <c r="H500" s="88" t="s">
        <v>592</v>
      </c>
      <c r="I500" s="88" t="s">
        <v>702</v>
      </c>
      <c r="J500" s="88" t="s">
        <v>663</v>
      </c>
      <c r="K500" s="88" t="s">
        <v>664</v>
      </c>
      <c r="L500" s="97" t="s">
        <v>703</v>
      </c>
    </row>
    <row r="501" spans="1:12" s="8" customFormat="1" ht="15" customHeight="1" x14ac:dyDescent="0.25">
      <c r="B501" s="174"/>
      <c r="C501" s="175" t="s">
        <v>179</v>
      </c>
      <c r="D501" s="90" t="s">
        <v>668</v>
      </c>
      <c r="E501" s="90" t="s">
        <v>704</v>
      </c>
      <c r="F501" s="90" t="s">
        <v>705</v>
      </c>
      <c r="G501" s="133" t="s">
        <v>668</v>
      </c>
      <c r="H501" s="133" t="s">
        <v>657</v>
      </c>
      <c r="I501" s="133" t="s">
        <v>706</v>
      </c>
      <c r="J501" s="133" t="s">
        <v>666</v>
      </c>
      <c r="K501" s="133" t="s">
        <v>667</v>
      </c>
      <c r="L501" s="133" t="s">
        <v>707</v>
      </c>
    </row>
    <row r="502" spans="1:12" s="8" customFormat="1" ht="15" customHeight="1" x14ac:dyDescent="0.25">
      <c r="B502" s="195" t="s">
        <v>8</v>
      </c>
      <c r="C502" s="198" t="s">
        <v>4</v>
      </c>
      <c r="D502" s="205">
        <v>100</v>
      </c>
      <c r="E502" s="205">
        <v>99.866</v>
      </c>
      <c r="F502" s="205">
        <v>100</v>
      </c>
      <c r="G502" s="205">
        <v>100</v>
      </c>
      <c r="H502" s="205">
        <v>99.567999999999998</v>
      </c>
      <c r="I502" s="205">
        <v>100</v>
      </c>
      <c r="J502" s="205">
        <v>100</v>
      </c>
      <c r="K502" s="205">
        <v>100</v>
      </c>
      <c r="L502" s="205">
        <v>100</v>
      </c>
    </row>
    <row r="503" spans="1:12" s="8" customFormat="1" ht="25.5" customHeight="1" x14ac:dyDescent="0.25">
      <c r="B503" s="195" t="s">
        <v>9</v>
      </c>
      <c r="C503" s="198" t="s">
        <v>5</v>
      </c>
      <c r="D503" s="205">
        <v>100</v>
      </c>
      <c r="E503" s="205">
        <v>100</v>
      </c>
      <c r="F503" s="205">
        <v>100</v>
      </c>
      <c r="G503" s="205">
        <v>100</v>
      </c>
      <c r="H503" s="205">
        <v>100</v>
      </c>
      <c r="I503" s="205">
        <v>100</v>
      </c>
      <c r="J503" s="205">
        <v>100</v>
      </c>
      <c r="K503" s="205">
        <v>100</v>
      </c>
      <c r="L503" s="205">
        <v>100</v>
      </c>
    </row>
    <row r="504" spans="1:12" s="8" customFormat="1" ht="38.25" customHeight="1" x14ac:dyDescent="0.25">
      <c r="B504" s="195">
        <v>10</v>
      </c>
      <c r="C504" s="198" t="s">
        <v>6</v>
      </c>
      <c r="D504" s="204" t="s">
        <v>29</v>
      </c>
      <c r="E504" s="204" t="s">
        <v>29</v>
      </c>
      <c r="F504" s="204" t="s">
        <v>29</v>
      </c>
      <c r="G504" s="205" t="s">
        <v>29</v>
      </c>
      <c r="H504" s="205" t="s">
        <v>29</v>
      </c>
      <c r="I504" s="205" t="s">
        <v>29</v>
      </c>
      <c r="J504" s="205" t="s">
        <v>29</v>
      </c>
      <c r="K504" s="205" t="s">
        <v>29</v>
      </c>
      <c r="L504" s="204" t="s">
        <v>29</v>
      </c>
    </row>
    <row r="505" spans="1:12" s="8" customFormat="1" ht="48" customHeight="1" x14ac:dyDescent="0.25">
      <c r="B505" s="195">
        <v>11</v>
      </c>
      <c r="C505" s="198" t="s">
        <v>7</v>
      </c>
      <c r="D505" s="197">
        <v>42545</v>
      </c>
      <c r="E505" s="197">
        <v>42688</v>
      </c>
      <c r="F505" s="197">
        <v>42688</v>
      </c>
      <c r="G505" s="197">
        <v>43109</v>
      </c>
      <c r="H505" s="197">
        <v>43166</v>
      </c>
      <c r="I505" s="197">
        <v>43245</v>
      </c>
      <c r="J505" s="197">
        <v>43245</v>
      </c>
      <c r="K505" s="197">
        <v>43245</v>
      </c>
      <c r="L505" s="197">
        <v>43738</v>
      </c>
    </row>
    <row r="506" spans="1:12" s="8" customFormat="1" ht="15" customHeight="1" x14ac:dyDescent="0.25">
      <c r="B506" s="195">
        <v>12</v>
      </c>
      <c r="C506" s="198" t="s">
        <v>44</v>
      </c>
      <c r="D506" s="205" t="s">
        <v>31</v>
      </c>
      <c r="E506" s="205" t="s">
        <v>31</v>
      </c>
      <c r="F506" s="197" t="s">
        <v>31</v>
      </c>
      <c r="G506" s="197" t="s">
        <v>31</v>
      </c>
      <c r="H506" s="197" t="s">
        <v>31</v>
      </c>
      <c r="I506" s="205" t="s">
        <v>31</v>
      </c>
      <c r="J506" s="205" t="s">
        <v>31</v>
      </c>
      <c r="K506" s="205" t="s">
        <v>31</v>
      </c>
      <c r="L506" s="197" t="s">
        <v>31</v>
      </c>
    </row>
    <row r="507" spans="1:12" s="8" customFormat="1" ht="15" customHeight="1" x14ac:dyDescent="0.25">
      <c r="B507" s="195">
        <v>13</v>
      </c>
      <c r="C507" s="198" t="s">
        <v>55</v>
      </c>
      <c r="D507" s="197">
        <v>47931</v>
      </c>
      <c r="E507" s="197">
        <v>53297</v>
      </c>
      <c r="F507" s="197">
        <v>46001</v>
      </c>
      <c r="G507" s="197">
        <v>54066</v>
      </c>
      <c r="H507" s="197">
        <v>47003</v>
      </c>
      <c r="I507" s="197">
        <v>48724</v>
      </c>
      <c r="J507" s="197">
        <v>47628</v>
      </c>
      <c r="K507" s="197">
        <v>46898</v>
      </c>
      <c r="L507" s="197">
        <v>46105</v>
      </c>
    </row>
    <row r="508" spans="1:12" s="8" customFormat="1" ht="15" customHeight="1" x14ac:dyDescent="0.25">
      <c r="B508" s="195">
        <v>14</v>
      </c>
      <c r="C508" s="198" t="s">
        <v>506</v>
      </c>
      <c r="D508" s="205" t="s">
        <v>32</v>
      </c>
      <c r="E508" s="205" t="s">
        <v>33</v>
      </c>
      <c r="F508" s="205" t="s">
        <v>33</v>
      </c>
      <c r="G508" s="205" t="s">
        <v>33</v>
      </c>
      <c r="H508" s="205" t="s">
        <v>32</v>
      </c>
      <c r="I508" s="197" t="s">
        <v>32</v>
      </c>
      <c r="J508" s="197" t="s">
        <v>32</v>
      </c>
      <c r="K508" s="197" t="s">
        <v>32</v>
      </c>
      <c r="L508" s="205" t="s">
        <v>492</v>
      </c>
    </row>
    <row r="509" spans="1:12" s="8" customFormat="1" ht="63.75" x14ac:dyDescent="0.25">
      <c r="B509" s="195">
        <v>15</v>
      </c>
      <c r="C509" s="196" t="s">
        <v>56</v>
      </c>
      <c r="D509" s="204" t="s">
        <v>336</v>
      </c>
      <c r="E509" s="204" t="s">
        <v>328</v>
      </c>
      <c r="F509" s="204" t="s">
        <v>328</v>
      </c>
      <c r="G509" s="204" t="s">
        <v>328</v>
      </c>
      <c r="H509" s="204" t="s">
        <v>352</v>
      </c>
      <c r="I509" s="216" t="s">
        <v>356</v>
      </c>
      <c r="J509" s="216" t="s">
        <v>357</v>
      </c>
      <c r="K509" s="216" t="s">
        <v>358</v>
      </c>
      <c r="L509" s="204" t="s">
        <v>328</v>
      </c>
    </row>
    <row r="510" spans="1:12" s="8" customFormat="1" ht="83.1" customHeight="1" x14ac:dyDescent="0.25">
      <c r="B510" s="195">
        <v>16</v>
      </c>
      <c r="C510" s="198" t="s">
        <v>57</v>
      </c>
      <c r="D510" s="204" t="s">
        <v>175</v>
      </c>
      <c r="E510" s="205" t="s">
        <v>41</v>
      </c>
      <c r="F510" s="205" t="s">
        <v>41</v>
      </c>
      <c r="G510" s="205" t="s">
        <v>41</v>
      </c>
      <c r="H510" s="205" t="s">
        <v>41</v>
      </c>
      <c r="I510" s="205" t="s">
        <v>41</v>
      </c>
      <c r="J510" s="205" t="s">
        <v>41</v>
      </c>
      <c r="K510" s="205" t="s">
        <v>41</v>
      </c>
      <c r="L510" s="205" t="s">
        <v>492</v>
      </c>
    </row>
    <row r="511" spans="1:12" s="8" customFormat="1" ht="51.95" customHeight="1" x14ac:dyDescent="0.2">
      <c r="B511" s="171" t="s">
        <v>58</v>
      </c>
      <c r="C511" s="167"/>
      <c r="D511" s="75"/>
      <c r="E511" s="14"/>
      <c r="F511" s="14"/>
      <c r="G511" s="14"/>
      <c r="H511" s="14"/>
      <c r="I511" s="14"/>
      <c r="J511" s="14"/>
      <c r="K511" s="14"/>
      <c r="L511" s="14"/>
    </row>
    <row r="512" spans="1:12" s="5" customFormat="1" ht="24.95" customHeight="1" x14ac:dyDescent="0.2">
      <c r="A512" s="16"/>
      <c r="B512" s="195">
        <v>17</v>
      </c>
      <c r="C512" s="198" t="s">
        <v>59</v>
      </c>
      <c r="D512" s="205" t="s">
        <v>34</v>
      </c>
      <c r="E512" s="205" t="s">
        <v>34</v>
      </c>
      <c r="F512" s="205" t="s">
        <v>34</v>
      </c>
      <c r="G512" s="205" t="s">
        <v>34</v>
      </c>
      <c r="H512" s="205" t="s">
        <v>34</v>
      </c>
      <c r="I512" s="205" t="s">
        <v>35</v>
      </c>
      <c r="J512" s="205" t="s">
        <v>35</v>
      </c>
      <c r="K512" s="205" t="s">
        <v>35</v>
      </c>
      <c r="L512" s="205" t="s">
        <v>34</v>
      </c>
    </row>
    <row r="513" spans="2:12" s="8" customFormat="1" ht="15.95" customHeight="1" x14ac:dyDescent="0.25">
      <c r="B513" s="195">
        <v>18</v>
      </c>
      <c r="C513" s="212" t="s">
        <v>12</v>
      </c>
      <c r="D513" s="210">
        <v>4.5530000000000001E-2</v>
      </c>
      <c r="E513" s="210">
        <v>5.2999999999999999E-2</v>
      </c>
      <c r="F513" s="210">
        <v>4.582E-2</v>
      </c>
      <c r="G513" s="210">
        <v>4.3439999999999999E-2</v>
      </c>
      <c r="H513" s="210">
        <v>1.7500000000000002E-2</v>
      </c>
      <c r="I513" s="210" t="s">
        <v>362</v>
      </c>
      <c r="J513" s="210" t="s">
        <v>363</v>
      </c>
      <c r="K513" s="210" t="s">
        <v>364</v>
      </c>
      <c r="L513" s="210">
        <v>4.1377999999999998E-2</v>
      </c>
    </row>
    <row r="514" spans="2:12" s="11" customFormat="1" ht="25.5" customHeight="1" x14ac:dyDescent="0.25">
      <c r="B514" s="195">
        <v>19</v>
      </c>
      <c r="C514" s="198" t="s">
        <v>43</v>
      </c>
      <c r="D514" s="205" t="s">
        <v>33</v>
      </c>
      <c r="E514" s="205" t="s">
        <v>33</v>
      </c>
      <c r="F514" s="205" t="s">
        <v>33</v>
      </c>
      <c r="G514" s="205" t="s">
        <v>33</v>
      </c>
      <c r="H514" s="205" t="s">
        <v>33</v>
      </c>
      <c r="I514" s="205" t="s">
        <v>33</v>
      </c>
      <c r="J514" s="205" t="s">
        <v>33</v>
      </c>
      <c r="K514" s="205" t="s">
        <v>33</v>
      </c>
      <c r="L514" s="205" t="s">
        <v>33</v>
      </c>
    </row>
    <row r="515" spans="2:12" s="8" customFormat="1" ht="15.95" customHeight="1" x14ac:dyDescent="0.25">
      <c r="B515" s="195" t="s">
        <v>10</v>
      </c>
      <c r="C515" s="196" t="s">
        <v>13</v>
      </c>
      <c r="D515" s="204" t="s">
        <v>36</v>
      </c>
      <c r="E515" s="204" t="s">
        <v>36</v>
      </c>
      <c r="F515" s="204" t="s">
        <v>36</v>
      </c>
      <c r="G515" s="204" t="s">
        <v>36</v>
      </c>
      <c r="H515" s="204" t="s">
        <v>36</v>
      </c>
      <c r="I515" s="204" t="s">
        <v>36</v>
      </c>
      <c r="J515" s="204" t="s">
        <v>36</v>
      </c>
      <c r="K515" s="204" t="s">
        <v>36</v>
      </c>
      <c r="L515" s="204" t="s">
        <v>36</v>
      </c>
    </row>
    <row r="516" spans="2:12" s="8" customFormat="1" ht="40.5" customHeight="1" x14ac:dyDescent="0.25">
      <c r="B516" s="195" t="s">
        <v>11</v>
      </c>
      <c r="C516" s="196" t="s">
        <v>14</v>
      </c>
      <c r="D516" s="204" t="s">
        <v>36</v>
      </c>
      <c r="E516" s="204" t="s">
        <v>36</v>
      </c>
      <c r="F516" s="204" t="s">
        <v>36</v>
      </c>
      <c r="G516" s="204" t="s">
        <v>36</v>
      </c>
      <c r="H516" s="204" t="s">
        <v>36</v>
      </c>
      <c r="I516" s="204" t="s">
        <v>36</v>
      </c>
      <c r="J516" s="204" t="s">
        <v>36</v>
      </c>
      <c r="K516" s="204" t="s">
        <v>36</v>
      </c>
      <c r="L516" s="204" t="s">
        <v>36</v>
      </c>
    </row>
    <row r="517" spans="2:12" s="8" customFormat="1" ht="32.1" customHeight="1" x14ac:dyDescent="0.25">
      <c r="B517" s="195">
        <v>21</v>
      </c>
      <c r="C517" s="196" t="s">
        <v>15</v>
      </c>
      <c r="D517" s="204" t="s">
        <v>33</v>
      </c>
      <c r="E517" s="204" t="s">
        <v>33</v>
      </c>
      <c r="F517" s="204" t="s">
        <v>33</v>
      </c>
      <c r="G517" s="204" t="s">
        <v>33</v>
      </c>
      <c r="H517" s="204" t="s">
        <v>33</v>
      </c>
      <c r="I517" s="204" t="s">
        <v>33</v>
      </c>
      <c r="J517" s="204" t="s">
        <v>33</v>
      </c>
      <c r="K517" s="204" t="s">
        <v>33</v>
      </c>
      <c r="L517" s="204" t="s">
        <v>33</v>
      </c>
    </row>
    <row r="518" spans="2:12" s="8" customFormat="1" ht="15.95" customHeight="1" x14ac:dyDescent="0.25">
      <c r="B518" s="195">
        <v>22</v>
      </c>
      <c r="C518" s="198" t="s">
        <v>60</v>
      </c>
      <c r="D518" s="205" t="s">
        <v>67</v>
      </c>
      <c r="E518" s="205" t="s">
        <v>67</v>
      </c>
      <c r="F518" s="205" t="s">
        <v>67</v>
      </c>
      <c r="G518" s="205" t="s">
        <v>67</v>
      </c>
      <c r="H518" s="205" t="s">
        <v>67</v>
      </c>
      <c r="I518" s="205" t="s">
        <v>39</v>
      </c>
      <c r="J518" s="205" t="s">
        <v>39</v>
      </c>
      <c r="K518" s="205" t="s">
        <v>39</v>
      </c>
      <c r="L518" s="205" t="s">
        <v>67</v>
      </c>
    </row>
    <row r="519" spans="2:12" s="8" customFormat="1" ht="15" customHeight="1" x14ac:dyDescent="0.25">
      <c r="B519" s="195">
        <v>23</v>
      </c>
      <c r="C519" s="198" t="s">
        <v>16</v>
      </c>
      <c r="D519" s="205" t="s">
        <v>40</v>
      </c>
      <c r="E519" s="205" t="s">
        <v>40</v>
      </c>
      <c r="F519" s="205" t="s">
        <v>40</v>
      </c>
      <c r="G519" s="205" t="s">
        <v>40</v>
      </c>
      <c r="H519" s="205" t="s">
        <v>40</v>
      </c>
      <c r="I519" s="205" t="s">
        <v>472</v>
      </c>
      <c r="J519" s="205" t="s">
        <v>472</v>
      </c>
      <c r="K519" s="205" t="s">
        <v>472</v>
      </c>
      <c r="L519" s="205" t="s">
        <v>40</v>
      </c>
    </row>
    <row r="520" spans="2:12" s="8" customFormat="1" ht="84.75" customHeight="1" x14ac:dyDescent="0.25">
      <c r="B520" s="195">
        <v>24</v>
      </c>
      <c r="C520" s="198" t="s">
        <v>17</v>
      </c>
      <c r="D520" s="204" t="s">
        <v>470</v>
      </c>
      <c r="E520" s="204" t="s">
        <v>473</v>
      </c>
      <c r="F520" s="204" t="s">
        <v>473</v>
      </c>
      <c r="G520" s="204" t="s">
        <v>473</v>
      </c>
      <c r="H520" s="204" t="s">
        <v>470</v>
      </c>
      <c r="I520" s="204" t="s">
        <v>470</v>
      </c>
      <c r="J520" s="204" t="s">
        <v>470</v>
      </c>
      <c r="K520" s="204" t="s">
        <v>470</v>
      </c>
      <c r="L520" s="204" t="s">
        <v>470</v>
      </c>
    </row>
    <row r="521" spans="2:12" s="8" customFormat="1" ht="14.25" x14ac:dyDescent="0.25">
      <c r="B521" s="195">
        <v>25</v>
      </c>
      <c r="C521" s="198" t="s">
        <v>45</v>
      </c>
      <c r="D521" s="205" t="s">
        <v>41</v>
      </c>
      <c r="E521" s="205" t="s">
        <v>41</v>
      </c>
      <c r="F521" s="205" t="s">
        <v>41</v>
      </c>
      <c r="G521" s="205" t="s">
        <v>41</v>
      </c>
      <c r="H521" s="205" t="s">
        <v>41</v>
      </c>
      <c r="I521" s="205" t="s">
        <v>41</v>
      </c>
      <c r="J521" s="205" t="s">
        <v>41</v>
      </c>
      <c r="K521" s="205" t="s">
        <v>41</v>
      </c>
      <c r="L521" s="205" t="s">
        <v>492</v>
      </c>
    </row>
    <row r="522" spans="2:12" s="8" customFormat="1" ht="15" customHeight="1" x14ac:dyDescent="0.25">
      <c r="B522" s="195">
        <v>26</v>
      </c>
      <c r="C522" s="198" t="s">
        <v>46</v>
      </c>
      <c r="D522" s="205" t="s">
        <v>41</v>
      </c>
      <c r="E522" s="205" t="s">
        <v>41</v>
      </c>
      <c r="F522" s="205" t="s">
        <v>41</v>
      </c>
      <c r="G522" s="205" t="s">
        <v>41</v>
      </c>
      <c r="H522" s="205" t="s">
        <v>41</v>
      </c>
      <c r="I522" s="205" t="s">
        <v>41</v>
      </c>
      <c r="J522" s="205" t="s">
        <v>41</v>
      </c>
      <c r="K522" s="205" t="s">
        <v>41</v>
      </c>
      <c r="L522" s="205" t="s">
        <v>492</v>
      </c>
    </row>
    <row r="523" spans="2:12" s="8" customFormat="1" ht="45" customHeight="1" x14ac:dyDescent="0.25">
      <c r="B523" s="195">
        <v>27</v>
      </c>
      <c r="C523" s="196" t="s">
        <v>18</v>
      </c>
      <c r="D523" s="205" t="s">
        <v>41</v>
      </c>
      <c r="E523" s="204" t="s">
        <v>41</v>
      </c>
      <c r="F523" s="204" t="s">
        <v>41</v>
      </c>
      <c r="G523" s="204" t="s">
        <v>41</v>
      </c>
      <c r="H523" s="204" t="s">
        <v>41</v>
      </c>
      <c r="I523" s="204" t="s">
        <v>41</v>
      </c>
      <c r="J523" s="204" t="s">
        <v>41</v>
      </c>
      <c r="K523" s="204" t="s">
        <v>41</v>
      </c>
      <c r="L523" s="204" t="s">
        <v>492</v>
      </c>
    </row>
    <row r="524" spans="2:12" s="8" customFormat="1" ht="15" customHeight="1" x14ac:dyDescent="0.25">
      <c r="B524" s="195">
        <v>28</v>
      </c>
      <c r="C524" s="196" t="s">
        <v>61</v>
      </c>
      <c r="D524" s="205" t="s">
        <v>41</v>
      </c>
      <c r="E524" s="204" t="s">
        <v>41</v>
      </c>
      <c r="F524" s="204" t="s">
        <v>41</v>
      </c>
      <c r="G524" s="204" t="s">
        <v>41</v>
      </c>
      <c r="H524" s="204" t="s">
        <v>41</v>
      </c>
      <c r="I524" s="204" t="s">
        <v>41</v>
      </c>
      <c r="J524" s="204" t="s">
        <v>41</v>
      </c>
      <c r="K524" s="204" t="s">
        <v>41</v>
      </c>
      <c r="L524" s="204" t="s">
        <v>492</v>
      </c>
    </row>
    <row r="525" spans="2:12" s="8" customFormat="1" ht="15" customHeight="1" x14ac:dyDescent="0.25">
      <c r="B525" s="195">
        <v>29</v>
      </c>
      <c r="C525" s="196" t="s">
        <v>62</v>
      </c>
      <c r="D525" s="205" t="s">
        <v>41</v>
      </c>
      <c r="E525" s="204" t="s">
        <v>41</v>
      </c>
      <c r="F525" s="204" t="s">
        <v>41</v>
      </c>
      <c r="G525" s="204" t="s">
        <v>41</v>
      </c>
      <c r="H525" s="204" t="s">
        <v>41</v>
      </c>
      <c r="I525" s="204" t="s">
        <v>41</v>
      </c>
      <c r="J525" s="204" t="s">
        <v>41</v>
      </c>
      <c r="K525" s="204" t="s">
        <v>41</v>
      </c>
      <c r="L525" s="204" t="s">
        <v>492</v>
      </c>
    </row>
    <row r="526" spans="2:12" s="8" customFormat="1" ht="25.5" customHeight="1" x14ac:dyDescent="0.25">
      <c r="B526" s="195">
        <v>30</v>
      </c>
      <c r="C526" s="198" t="s">
        <v>19</v>
      </c>
      <c r="D526" s="204" t="s">
        <v>469</v>
      </c>
      <c r="E526" s="204" t="s">
        <v>469</v>
      </c>
      <c r="F526" s="204" t="s">
        <v>469</v>
      </c>
      <c r="G526" s="204" t="s">
        <v>469</v>
      </c>
      <c r="H526" s="204" t="s">
        <v>469</v>
      </c>
      <c r="I526" s="204" t="s">
        <v>469</v>
      </c>
      <c r="J526" s="204" t="s">
        <v>469</v>
      </c>
      <c r="K526" s="204" t="s">
        <v>469</v>
      </c>
      <c r="L526" s="205" t="s">
        <v>469</v>
      </c>
    </row>
    <row r="527" spans="2:12" s="8" customFormat="1" ht="51" x14ac:dyDescent="0.25">
      <c r="B527" s="195">
        <v>31</v>
      </c>
      <c r="C527" s="198" t="s">
        <v>63</v>
      </c>
      <c r="D527" s="204" t="s">
        <v>470</v>
      </c>
      <c r="E527" s="204" t="s">
        <v>473</v>
      </c>
      <c r="F527" s="204" t="s">
        <v>473</v>
      </c>
      <c r="G527" s="204" t="s">
        <v>473</v>
      </c>
      <c r="H527" s="204" t="s">
        <v>470</v>
      </c>
      <c r="I527" s="204" t="s">
        <v>470</v>
      </c>
      <c r="J527" s="204" t="s">
        <v>470</v>
      </c>
      <c r="K527" s="204" t="s">
        <v>470</v>
      </c>
      <c r="L527" s="204" t="s">
        <v>470</v>
      </c>
    </row>
    <row r="528" spans="2:12" s="8" customFormat="1" ht="60.75" customHeight="1" x14ac:dyDescent="0.25">
      <c r="B528" s="195">
        <v>32</v>
      </c>
      <c r="C528" s="198" t="s">
        <v>20</v>
      </c>
      <c r="D528" s="205" t="s">
        <v>41</v>
      </c>
      <c r="E528" s="205" t="s">
        <v>41</v>
      </c>
      <c r="F528" s="205" t="s">
        <v>41</v>
      </c>
      <c r="G528" s="205" t="s">
        <v>41</v>
      </c>
      <c r="H528" s="205" t="s">
        <v>41</v>
      </c>
      <c r="I528" s="205" t="s">
        <v>41</v>
      </c>
      <c r="J528" s="205" t="s">
        <v>41</v>
      </c>
      <c r="K528" s="205" t="s">
        <v>41</v>
      </c>
      <c r="L528" s="205" t="s">
        <v>41</v>
      </c>
    </row>
    <row r="529" spans="1:13" s="8" customFormat="1" ht="15" customHeight="1" x14ac:dyDescent="0.25">
      <c r="B529" s="195">
        <v>33</v>
      </c>
      <c r="C529" s="198" t="s">
        <v>21</v>
      </c>
      <c r="D529" s="205" t="s">
        <v>41</v>
      </c>
      <c r="E529" s="205" t="s">
        <v>41</v>
      </c>
      <c r="F529" s="205" t="s">
        <v>41</v>
      </c>
      <c r="G529" s="205" t="s">
        <v>41</v>
      </c>
      <c r="H529" s="205" t="s">
        <v>41</v>
      </c>
      <c r="I529" s="205" t="s">
        <v>41</v>
      </c>
      <c r="J529" s="205" t="s">
        <v>41</v>
      </c>
      <c r="K529" s="205" t="s">
        <v>41</v>
      </c>
      <c r="L529" s="205" t="s">
        <v>41</v>
      </c>
    </row>
    <row r="530" spans="1:13" s="8" customFormat="1" ht="15" customHeight="1" x14ac:dyDescent="0.25">
      <c r="B530" s="195">
        <v>34</v>
      </c>
      <c r="C530" s="196" t="s">
        <v>22</v>
      </c>
      <c r="D530" s="205" t="s">
        <v>41</v>
      </c>
      <c r="E530" s="204" t="s">
        <v>41</v>
      </c>
      <c r="F530" s="204" t="s">
        <v>41</v>
      </c>
      <c r="G530" s="204" t="s">
        <v>41</v>
      </c>
      <c r="H530" s="204" t="s">
        <v>41</v>
      </c>
      <c r="I530" s="204" t="s">
        <v>41</v>
      </c>
      <c r="J530" s="204" t="s">
        <v>41</v>
      </c>
      <c r="K530" s="204" t="s">
        <v>41</v>
      </c>
      <c r="L530" s="204" t="s">
        <v>41</v>
      </c>
    </row>
    <row r="531" spans="1:13" s="8" customFormat="1" ht="30.95" customHeight="1" x14ac:dyDescent="0.25">
      <c r="B531" s="195" t="s">
        <v>389</v>
      </c>
      <c r="C531" s="196" t="s">
        <v>390</v>
      </c>
      <c r="D531" s="45" t="s">
        <v>386</v>
      </c>
      <c r="E531" s="45" t="s">
        <v>386</v>
      </c>
      <c r="F531" s="45" t="s">
        <v>386</v>
      </c>
      <c r="G531" s="45" t="s">
        <v>386</v>
      </c>
      <c r="H531" s="45" t="s">
        <v>386</v>
      </c>
      <c r="I531" s="45" t="s">
        <v>386</v>
      </c>
      <c r="J531" s="45" t="s">
        <v>386</v>
      </c>
      <c r="K531" s="45" t="s">
        <v>386</v>
      </c>
      <c r="L531" s="45" t="s">
        <v>386</v>
      </c>
    </row>
    <row r="532" spans="1:13" s="8" customFormat="1" ht="30.95" customHeight="1" x14ac:dyDescent="0.25">
      <c r="B532" s="195">
        <v>35</v>
      </c>
      <c r="C532" s="198" t="s">
        <v>23</v>
      </c>
      <c r="D532" s="205" t="s">
        <v>42</v>
      </c>
      <c r="E532" s="205" t="s">
        <v>42</v>
      </c>
      <c r="F532" s="205" t="s">
        <v>42</v>
      </c>
      <c r="G532" s="205" t="s">
        <v>42</v>
      </c>
      <c r="H532" s="205" t="s">
        <v>42</v>
      </c>
      <c r="I532" s="205" t="s">
        <v>42</v>
      </c>
      <c r="J532" s="205" t="s">
        <v>42</v>
      </c>
      <c r="K532" s="205" t="s">
        <v>42</v>
      </c>
      <c r="L532" s="205" t="s">
        <v>42</v>
      </c>
    </row>
    <row r="533" spans="1:13" s="8" customFormat="1" ht="30" customHeight="1" x14ac:dyDescent="0.25">
      <c r="B533" s="195">
        <v>36</v>
      </c>
      <c r="C533" s="198" t="s">
        <v>64</v>
      </c>
      <c r="D533" s="205" t="s">
        <v>33</v>
      </c>
      <c r="E533" s="205" t="s">
        <v>33</v>
      </c>
      <c r="F533" s="205" t="s">
        <v>33</v>
      </c>
      <c r="G533" s="205" t="s">
        <v>33</v>
      </c>
      <c r="H533" s="205" t="s">
        <v>33</v>
      </c>
      <c r="I533" s="205" t="s">
        <v>33</v>
      </c>
      <c r="J533" s="205" t="s">
        <v>33</v>
      </c>
      <c r="K533" s="205" t="s">
        <v>33</v>
      </c>
      <c r="L533" s="205" t="s">
        <v>33</v>
      </c>
    </row>
    <row r="534" spans="1:13" s="8" customFormat="1" ht="15" customHeight="1" x14ac:dyDescent="0.25">
      <c r="B534" s="195">
        <v>37</v>
      </c>
      <c r="C534" s="198" t="s">
        <v>65</v>
      </c>
      <c r="D534" s="205" t="s">
        <v>41</v>
      </c>
      <c r="E534" s="205" t="s">
        <v>41</v>
      </c>
      <c r="F534" s="205" t="s">
        <v>41</v>
      </c>
      <c r="G534" s="205" t="s">
        <v>41</v>
      </c>
      <c r="H534" s="205" t="s">
        <v>41</v>
      </c>
      <c r="I534" s="205" t="s">
        <v>41</v>
      </c>
      <c r="J534" s="205" t="s">
        <v>41</v>
      </c>
      <c r="K534" s="205" t="s">
        <v>41</v>
      </c>
      <c r="L534" s="205" t="s">
        <v>41</v>
      </c>
    </row>
    <row r="535" spans="1:13" s="8" customFormat="1" ht="20.25" customHeight="1" x14ac:dyDescent="0.2">
      <c r="B535" s="42"/>
      <c r="C535" s="43"/>
      <c r="D535" s="22"/>
      <c r="E535" s="22"/>
      <c r="F535" s="22"/>
      <c r="G535" s="22"/>
      <c r="H535" s="22"/>
      <c r="I535" s="22"/>
      <c r="J535" s="22"/>
      <c r="K535" s="22"/>
      <c r="L535" s="22"/>
      <c r="M535" s="8" t="s">
        <v>345</v>
      </c>
    </row>
    <row r="536" spans="1:13" s="5" customFormat="1" ht="19.5" customHeight="1" x14ac:dyDescent="0.2">
      <c r="B536" s="38"/>
      <c r="C536" s="36"/>
      <c r="D536" s="22"/>
      <c r="E536" s="22"/>
      <c r="F536" s="22"/>
      <c r="G536" s="22"/>
      <c r="H536" s="22"/>
      <c r="I536" s="22"/>
      <c r="J536" s="22"/>
      <c r="K536" s="22"/>
      <c r="L536" s="22"/>
    </row>
    <row r="537" spans="1:13" s="5" customFormat="1" ht="20.100000000000001" customHeight="1" x14ac:dyDescent="0.2">
      <c r="B537" s="180" t="s">
        <v>51</v>
      </c>
      <c r="C537" s="82"/>
      <c r="D537" s="248" t="s">
        <v>534</v>
      </c>
      <c r="E537" s="248" t="s">
        <v>535</v>
      </c>
      <c r="F537" s="248" t="s">
        <v>575</v>
      </c>
      <c r="G537" s="246" t="s">
        <v>582</v>
      </c>
      <c r="H537" s="257" t="s">
        <v>616</v>
      </c>
      <c r="I537" s="258" t="s">
        <v>636</v>
      </c>
      <c r="J537" s="257" t="s">
        <v>638</v>
      </c>
      <c r="K537" s="259" t="s">
        <v>637</v>
      </c>
      <c r="L537" s="261" t="s">
        <v>645</v>
      </c>
    </row>
    <row r="538" spans="1:13" s="5" customFormat="1" ht="24.95" customHeight="1" x14ac:dyDescent="0.2">
      <c r="A538" s="16"/>
      <c r="B538" s="195">
        <v>1</v>
      </c>
      <c r="C538" s="198" t="s">
        <v>0</v>
      </c>
      <c r="D538" s="205" t="s">
        <v>48</v>
      </c>
      <c r="E538" s="205" t="s">
        <v>48</v>
      </c>
      <c r="F538" s="204" t="s">
        <v>78</v>
      </c>
      <c r="G538" s="170" t="s">
        <v>48</v>
      </c>
      <c r="H538" s="204" t="s">
        <v>78</v>
      </c>
      <c r="I538" s="204" t="s">
        <v>48</v>
      </c>
      <c r="J538" s="204" t="s">
        <v>68</v>
      </c>
      <c r="K538" s="204" t="s">
        <v>48</v>
      </c>
      <c r="L538" s="204" t="s">
        <v>48</v>
      </c>
    </row>
    <row r="539" spans="1:13" s="5" customFormat="1" ht="27.95" customHeight="1" x14ac:dyDescent="0.2">
      <c r="B539" s="195">
        <v>2</v>
      </c>
      <c r="C539" s="198" t="s">
        <v>1</v>
      </c>
      <c r="D539" s="214" t="s">
        <v>41</v>
      </c>
      <c r="E539" s="214" t="s">
        <v>41</v>
      </c>
      <c r="F539" s="204" t="s">
        <v>575</v>
      </c>
      <c r="G539" s="15" t="s">
        <v>41</v>
      </c>
      <c r="H539" s="204" t="s">
        <v>616</v>
      </c>
      <c r="I539" s="204" t="s">
        <v>41</v>
      </c>
      <c r="J539" s="204" t="s">
        <v>41</v>
      </c>
      <c r="K539" s="204" t="s">
        <v>41</v>
      </c>
      <c r="L539" s="204" t="s">
        <v>41</v>
      </c>
    </row>
    <row r="540" spans="1:13" s="5" customFormat="1" ht="27.95" customHeight="1" x14ac:dyDescent="0.2">
      <c r="B540" s="195">
        <v>3</v>
      </c>
      <c r="C540" s="198" t="s">
        <v>52</v>
      </c>
      <c r="D540" s="204" t="s">
        <v>24</v>
      </c>
      <c r="E540" s="204" t="s">
        <v>24</v>
      </c>
      <c r="F540" s="205" t="s">
        <v>24</v>
      </c>
      <c r="G540" s="15" t="s">
        <v>24</v>
      </c>
      <c r="H540" s="205" t="s">
        <v>24</v>
      </c>
      <c r="I540" s="205" t="s">
        <v>24</v>
      </c>
      <c r="J540" s="205" t="s">
        <v>24</v>
      </c>
      <c r="K540" s="205" t="s">
        <v>24</v>
      </c>
      <c r="L540" s="205" t="s">
        <v>24</v>
      </c>
    </row>
    <row r="541" spans="1:13" s="8" customFormat="1" ht="15" customHeight="1" x14ac:dyDescent="0.25">
      <c r="B541" s="195" t="s">
        <v>384</v>
      </c>
      <c r="C541" s="198" t="s">
        <v>385</v>
      </c>
      <c r="D541" s="205" t="s">
        <v>388</v>
      </c>
      <c r="E541" s="205" t="s">
        <v>388</v>
      </c>
      <c r="F541" s="205" t="s">
        <v>388</v>
      </c>
      <c r="G541" s="15" t="s">
        <v>388</v>
      </c>
      <c r="H541" s="205" t="s">
        <v>388</v>
      </c>
      <c r="I541" s="205" t="s">
        <v>388</v>
      </c>
      <c r="J541" s="205" t="s">
        <v>388</v>
      </c>
      <c r="K541" s="205" t="s">
        <v>388</v>
      </c>
      <c r="L541" s="205" t="s">
        <v>388</v>
      </c>
    </row>
    <row r="542" spans="1:13" s="8" customFormat="1" ht="15" customHeight="1" x14ac:dyDescent="0.2">
      <c r="B542" s="171" t="s">
        <v>166</v>
      </c>
      <c r="C542" s="167"/>
      <c r="D542" s="14"/>
      <c r="E542" s="14"/>
      <c r="F542" s="17"/>
      <c r="G542" s="17"/>
      <c r="H542" s="17"/>
      <c r="I542" s="17"/>
      <c r="J542" s="17"/>
      <c r="K542" s="17"/>
      <c r="L542" s="17"/>
    </row>
    <row r="543" spans="1:13" s="5" customFormat="1" ht="24.95" customHeight="1" x14ac:dyDescent="0.2">
      <c r="A543" s="16"/>
      <c r="B543" s="195">
        <v>4</v>
      </c>
      <c r="C543" s="198" t="s">
        <v>2</v>
      </c>
      <c r="D543" s="205" t="s">
        <v>25</v>
      </c>
      <c r="E543" s="205" t="s">
        <v>25</v>
      </c>
      <c r="F543" s="205" t="s">
        <v>25</v>
      </c>
      <c r="G543" s="15" t="s">
        <v>25</v>
      </c>
      <c r="H543" s="205" t="s">
        <v>25</v>
      </c>
      <c r="I543" s="205" t="s">
        <v>25</v>
      </c>
      <c r="J543" s="205" t="s">
        <v>25</v>
      </c>
      <c r="K543" s="205" t="s">
        <v>25</v>
      </c>
      <c r="L543" s="205" t="s">
        <v>25</v>
      </c>
    </row>
    <row r="544" spans="1:13" s="8" customFormat="1" ht="15" customHeight="1" x14ac:dyDescent="0.25">
      <c r="B544" s="195">
        <v>5</v>
      </c>
      <c r="C544" s="198" t="s">
        <v>3</v>
      </c>
      <c r="D544" s="205" t="s">
        <v>25</v>
      </c>
      <c r="E544" s="205" t="s">
        <v>25</v>
      </c>
      <c r="F544" s="204" t="s">
        <v>25</v>
      </c>
      <c r="G544" s="170" t="s">
        <v>25</v>
      </c>
      <c r="H544" s="205" t="s">
        <v>25</v>
      </c>
      <c r="I544" s="205" t="s">
        <v>25</v>
      </c>
      <c r="J544" s="205" t="s">
        <v>25</v>
      </c>
      <c r="K544" s="205" t="s">
        <v>25</v>
      </c>
      <c r="L544" s="205" t="s">
        <v>25</v>
      </c>
    </row>
    <row r="545" spans="1:12" s="8" customFormat="1" ht="33.75" customHeight="1" x14ac:dyDescent="0.25">
      <c r="B545" s="195">
        <v>6</v>
      </c>
      <c r="C545" s="198" t="s">
        <v>53</v>
      </c>
      <c r="D545" s="204" t="s">
        <v>49</v>
      </c>
      <c r="E545" s="204" t="s">
        <v>49</v>
      </c>
      <c r="F545" s="204" t="s">
        <v>28</v>
      </c>
      <c r="G545" s="170" t="s">
        <v>49</v>
      </c>
      <c r="H545" s="204" t="s">
        <v>28</v>
      </c>
      <c r="I545" s="204" t="s">
        <v>617</v>
      </c>
      <c r="J545" s="204" t="s">
        <v>371</v>
      </c>
      <c r="K545" s="204" t="s">
        <v>617</v>
      </c>
      <c r="L545" s="204" t="s">
        <v>617</v>
      </c>
    </row>
    <row r="546" spans="1:12" s="8" customFormat="1" ht="27.95" customHeight="1" x14ac:dyDescent="0.25">
      <c r="B546" s="195">
        <v>7</v>
      </c>
      <c r="C546" s="198" t="s">
        <v>54</v>
      </c>
      <c r="D546" s="204" t="s">
        <v>185</v>
      </c>
      <c r="E546" s="204" t="s">
        <v>185</v>
      </c>
      <c r="F546" s="204" t="s">
        <v>185</v>
      </c>
      <c r="G546" s="170" t="s">
        <v>185</v>
      </c>
      <c r="H546" s="204" t="s">
        <v>185</v>
      </c>
      <c r="I546" s="204" t="s">
        <v>185</v>
      </c>
      <c r="J546" s="204" t="s">
        <v>185</v>
      </c>
      <c r="K546" s="204" t="s">
        <v>185</v>
      </c>
      <c r="L546" s="204" t="s">
        <v>185</v>
      </c>
    </row>
    <row r="547" spans="1:12" s="8" customFormat="1" ht="27.95" customHeight="1" x14ac:dyDescent="0.25">
      <c r="B547" s="195">
        <v>8</v>
      </c>
      <c r="C547" s="198" t="s">
        <v>177</v>
      </c>
      <c r="D547" s="206">
        <v>204.08698559000001</v>
      </c>
      <c r="E547" s="206">
        <v>63.868549310000006</v>
      </c>
      <c r="F547" s="206">
        <v>251.67938443999998</v>
      </c>
      <c r="G547" s="206">
        <v>287.91841318000002</v>
      </c>
      <c r="H547" s="206">
        <v>673.64414539999996</v>
      </c>
      <c r="I547" s="206">
        <v>474.89024575999997</v>
      </c>
      <c r="J547" s="206">
        <v>1000</v>
      </c>
      <c r="K547" s="206">
        <v>371.41171120000001</v>
      </c>
      <c r="L547" s="206">
        <v>1047.97391285</v>
      </c>
    </row>
    <row r="548" spans="1:12" s="8" customFormat="1" ht="15" customHeight="1" x14ac:dyDescent="0.25">
      <c r="B548" s="172">
        <v>9</v>
      </c>
      <c r="C548" s="173" t="s">
        <v>178</v>
      </c>
      <c r="D548" s="229" t="s">
        <v>708</v>
      </c>
      <c r="E548" s="97" t="s">
        <v>709</v>
      </c>
      <c r="F548" s="97" t="s">
        <v>572</v>
      </c>
      <c r="G548" s="97" t="s">
        <v>572</v>
      </c>
      <c r="H548" s="97" t="s">
        <v>618</v>
      </c>
      <c r="I548" s="97" t="s">
        <v>619</v>
      </c>
      <c r="J548" s="19" t="s">
        <v>620</v>
      </c>
      <c r="K548" s="97" t="s">
        <v>622</v>
      </c>
      <c r="L548" s="97" t="s">
        <v>598</v>
      </c>
    </row>
    <row r="549" spans="1:12" s="8" customFormat="1" ht="15" customHeight="1" x14ac:dyDescent="0.25">
      <c r="B549" s="174"/>
      <c r="C549" s="175" t="s">
        <v>179</v>
      </c>
      <c r="D549" s="133" t="s">
        <v>710</v>
      </c>
      <c r="E549" s="133" t="s">
        <v>711</v>
      </c>
      <c r="F549" s="133" t="s">
        <v>712</v>
      </c>
      <c r="G549" s="133" t="s">
        <v>712</v>
      </c>
      <c r="H549" s="133" t="s">
        <v>618</v>
      </c>
      <c r="I549" s="133" t="s">
        <v>619</v>
      </c>
      <c r="J549" s="59" t="s">
        <v>620</v>
      </c>
      <c r="K549" s="133" t="s">
        <v>622</v>
      </c>
      <c r="L549" s="133" t="s">
        <v>668</v>
      </c>
    </row>
    <row r="550" spans="1:12" s="8" customFormat="1" ht="15" customHeight="1" x14ac:dyDescent="0.25">
      <c r="B550" s="195" t="s">
        <v>8</v>
      </c>
      <c r="C550" s="198" t="s">
        <v>4</v>
      </c>
      <c r="D550" s="205">
        <v>100</v>
      </c>
      <c r="E550" s="205">
        <v>100</v>
      </c>
      <c r="F550" s="170">
        <v>100</v>
      </c>
      <c r="G550" s="170">
        <v>100</v>
      </c>
      <c r="H550" s="205">
        <v>100</v>
      </c>
      <c r="I550" s="205">
        <v>100</v>
      </c>
      <c r="J550" s="205">
        <v>100</v>
      </c>
      <c r="K550" s="205">
        <v>100</v>
      </c>
      <c r="L550" s="205">
        <v>100</v>
      </c>
    </row>
    <row r="551" spans="1:12" s="8" customFormat="1" ht="25.5" customHeight="1" x14ac:dyDescent="0.25">
      <c r="B551" s="195" t="s">
        <v>9</v>
      </c>
      <c r="C551" s="198" t="s">
        <v>5</v>
      </c>
      <c r="D551" s="205">
        <v>100</v>
      </c>
      <c r="E551" s="205">
        <v>100</v>
      </c>
      <c r="F551" s="15">
        <v>100</v>
      </c>
      <c r="G551" s="15">
        <v>100</v>
      </c>
      <c r="H551" s="205">
        <v>100</v>
      </c>
      <c r="I551" s="205">
        <v>100</v>
      </c>
      <c r="J551" s="205">
        <v>100</v>
      </c>
      <c r="K551" s="205">
        <v>100</v>
      </c>
      <c r="L551" s="205">
        <v>100</v>
      </c>
    </row>
    <row r="552" spans="1:12" s="8" customFormat="1" ht="38.25" customHeight="1" x14ac:dyDescent="0.25">
      <c r="B552" s="195">
        <v>10</v>
      </c>
      <c r="C552" s="198" t="s">
        <v>6</v>
      </c>
      <c r="D552" s="204" t="s">
        <v>29</v>
      </c>
      <c r="E552" s="204" t="s">
        <v>29</v>
      </c>
      <c r="F552" s="204" t="s">
        <v>29</v>
      </c>
      <c r="G552" s="170" t="s">
        <v>29</v>
      </c>
      <c r="H552" s="204" t="s">
        <v>29</v>
      </c>
      <c r="I552" s="204" t="s">
        <v>29</v>
      </c>
      <c r="J552" s="204" t="s">
        <v>29</v>
      </c>
      <c r="K552" s="204" t="s">
        <v>29</v>
      </c>
      <c r="L552" s="204" t="s">
        <v>29</v>
      </c>
    </row>
    <row r="553" spans="1:12" s="8" customFormat="1" ht="48" customHeight="1" x14ac:dyDescent="0.25">
      <c r="B553" s="195">
        <v>11</v>
      </c>
      <c r="C553" s="198" t="s">
        <v>7</v>
      </c>
      <c r="D553" s="197">
        <v>43794</v>
      </c>
      <c r="E553" s="197">
        <v>43794</v>
      </c>
      <c r="F553" s="197">
        <v>43906</v>
      </c>
      <c r="G553" s="178">
        <v>43906</v>
      </c>
      <c r="H553" s="197">
        <v>44168</v>
      </c>
      <c r="I553" s="197">
        <v>44175</v>
      </c>
      <c r="J553" s="197">
        <v>44181</v>
      </c>
      <c r="K553" s="197">
        <v>44187</v>
      </c>
      <c r="L553" s="197">
        <v>44258</v>
      </c>
    </row>
    <row r="554" spans="1:12" s="8" customFormat="1" ht="15" customHeight="1" x14ac:dyDescent="0.25">
      <c r="B554" s="195">
        <v>12</v>
      </c>
      <c r="C554" s="198" t="s">
        <v>44</v>
      </c>
      <c r="D554" s="197" t="s">
        <v>31</v>
      </c>
      <c r="E554" s="197" t="s">
        <v>31</v>
      </c>
      <c r="F554" s="205" t="s">
        <v>31</v>
      </c>
      <c r="G554" s="15" t="s">
        <v>31</v>
      </c>
      <c r="H554" s="205" t="s">
        <v>31</v>
      </c>
      <c r="I554" s="205" t="s">
        <v>31</v>
      </c>
      <c r="J554" s="205" t="s">
        <v>31</v>
      </c>
      <c r="K554" s="205" t="s">
        <v>31</v>
      </c>
      <c r="L554" s="205" t="s">
        <v>31</v>
      </c>
    </row>
    <row r="555" spans="1:12" s="8" customFormat="1" ht="15" customHeight="1" x14ac:dyDescent="0.25">
      <c r="B555" s="195">
        <v>13</v>
      </c>
      <c r="C555" s="198" t="s">
        <v>55</v>
      </c>
      <c r="D555" s="197">
        <v>46903</v>
      </c>
      <c r="E555" s="197">
        <v>50451</v>
      </c>
      <c r="F555" s="197">
        <v>47560</v>
      </c>
      <c r="G555" s="178">
        <v>47560</v>
      </c>
      <c r="H555" s="197">
        <v>49646</v>
      </c>
      <c r="I555" s="197">
        <v>49646</v>
      </c>
      <c r="J555" s="197">
        <v>48015</v>
      </c>
      <c r="K555" s="197">
        <v>49646</v>
      </c>
      <c r="L555" s="197">
        <v>54066</v>
      </c>
    </row>
    <row r="556" spans="1:12" s="8" customFormat="1" ht="15" customHeight="1" x14ac:dyDescent="0.25">
      <c r="B556" s="195">
        <v>14</v>
      </c>
      <c r="C556" s="198" t="s">
        <v>506</v>
      </c>
      <c r="D556" s="205" t="s">
        <v>492</v>
      </c>
      <c r="E556" s="205" t="s">
        <v>492</v>
      </c>
      <c r="F556" s="205" t="s">
        <v>32</v>
      </c>
      <c r="G556" s="15" t="s">
        <v>32</v>
      </c>
      <c r="H556" s="205" t="s">
        <v>32</v>
      </c>
      <c r="I556" s="205" t="s">
        <v>32</v>
      </c>
      <c r="J556" s="205" t="s">
        <v>32</v>
      </c>
      <c r="K556" s="205" t="s">
        <v>32</v>
      </c>
      <c r="L556" s="205" t="s">
        <v>33</v>
      </c>
    </row>
    <row r="557" spans="1:12" s="8" customFormat="1" ht="83.25" customHeight="1" x14ac:dyDescent="0.25">
      <c r="B557" s="195">
        <v>15</v>
      </c>
      <c r="C557" s="196" t="s">
        <v>56</v>
      </c>
      <c r="D557" s="204" t="s">
        <v>328</v>
      </c>
      <c r="E557" s="204" t="s">
        <v>328</v>
      </c>
      <c r="F557" s="204" t="s">
        <v>573</v>
      </c>
      <c r="G557" s="170" t="s">
        <v>573</v>
      </c>
      <c r="H557" s="204" t="s">
        <v>631</v>
      </c>
      <c r="I557" s="204" t="s">
        <v>631</v>
      </c>
      <c r="J557" s="204" t="s">
        <v>632</v>
      </c>
      <c r="K557" s="204" t="s">
        <v>631</v>
      </c>
      <c r="L557" s="204" t="s">
        <v>492</v>
      </c>
    </row>
    <row r="558" spans="1:12" s="8" customFormat="1" ht="83.1" customHeight="1" x14ac:dyDescent="0.25">
      <c r="B558" s="195">
        <v>16</v>
      </c>
      <c r="C558" s="198" t="s">
        <v>57</v>
      </c>
      <c r="D558" s="205" t="s">
        <v>492</v>
      </c>
      <c r="E558" s="205" t="s">
        <v>492</v>
      </c>
      <c r="F558" s="234" t="s">
        <v>175</v>
      </c>
      <c r="G558" s="234" t="s">
        <v>175</v>
      </c>
      <c r="H558" s="204" t="s">
        <v>492</v>
      </c>
      <c r="I558" s="204" t="s">
        <v>492</v>
      </c>
      <c r="J558" s="204" t="s">
        <v>492</v>
      </c>
      <c r="K558" s="204" t="s">
        <v>492</v>
      </c>
      <c r="L558" s="204" t="s">
        <v>492</v>
      </c>
    </row>
    <row r="559" spans="1:12" s="8" customFormat="1" ht="51.95" customHeight="1" x14ac:dyDescent="0.2">
      <c r="B559" s="171" t="s">
        <v>58</v>
      </c>
      <c r="C559" s="167"/>
      <c r="D559" s="14"/>
      <c r="E559" s="14"/>
      <c r="F559" s="17"/>
      <c r="G559" s="17"/>
      <c r="H559" s="17"/>
      <c r="I559" s="17"/>
      <c r="J559" s="17"/>
      <c r="K559" s="17"/>
      <c r="L559" s="17"/>
    </row>
    <row r="560" spans="1:12" s="5" customFormat="1" ht="24.95" customHeight="1" x14ac:dyDescent="0.2">
      <c r="A560" s="16"/>
      <c r="B560" s="195">
        <v>17</v>
      </c>
      <c r="C560" s="198" t="s">
        <v>59</v>
      </c>
      <c r="D560" s="205" t="s">
        <v>34</v>
      </c>
      <c r="E560" s="205" t="s">
        <v>34</v>
      </c>
      <c r="F560" s="15" t="s">
        <v>71</v>
      </c>
      <c r="G560" s="15" t="s">
        <v>71</v>
      </c>
      <c r="H560" s="205" t="s">
        <v>34</v>
      </c>
      <c r="I560" s="205" t="s">
        <v>34</v>
      </c>
      <c r="J560" s="205" t="s">
        <v>35</v>
      </c>
      <c r="K560" s="205" t="s">
        <v>34</v>
      </c>
      <c r="L560" s="205" t="s">
        <v>34</v>
      </c>
    </row>
    <row r="561" spans="2:12" s="8" customFormat="1" ht="15.95" customHeight="1" x14ac:dyDescent="0.25">
      <c r="B561" s="195">
        <v>18</v>
      </c>
      <c r="C561" s="212" t="s">
        <v>12</v>
      </c>
      <c r="D561" s="210">
        <v>2.0367E-2</v>
      </c>
      <c r="E561" s="210">
        <v>2.68229E-2</v>
      </c>
      <c r="F561" s="207">
        <v>4.4999999999999998E-2</v>
      </c>
      <c r="G561" s="21">
        <v>2.6786999999999998E-2</v>
      </c>
      <c r="H561" s="207">
        <v>2.707E-2</v>
      </c>
      <c r="I561" s="207">
        <v>2.7300000000000001E-2</v>
      </c>
      <c r="J561" s="207" t="s">
        <v>625</v>
      </c>
      <c r="K561" s="207">
        <v>2.6100000000000002E-2</v>
      </c>
      <c r="L561" s="207">
        <v>3.916E-2</v>
      </c>
    </row>
    <row r="562" spans="2:12" s="11" customFormat="1" ht="25.5" customHeight="1" x14ac:dyDescent="0.25">
      <c r="B562" s="195">
        <v>19</v>
      </c>
      <c r="C562" s="198" t="s">
        <v>43</v>
      </c>
      <c r="D562" s="205" t="s">
        <v>33</v>
      </c>
      <c r="E562" s="205" t="s">
        <v>33</v>
      </c>
      <c r="F562" s="205" t="s">
        <v>33</v>
      </c>
      <c r="G562" s="15" t="s">
        <v>33</v>
      </c>
      <c r="H562" s="205" t="s">
        <v>33</v>
      </c>
      <c r="I562" s="205" t="s">
        <v>33</v>
      </c>
      <c r="J562" s="205" t="s">
        <v>33</v>
      </c>
      <c r="K562" s="205" t="s">
        <v>33</v>
      </c>
      <c r="L562" s="205" t="s">
        <v>33</v>
      </c>
    </row>
    <row r="563" spans="2:12" s="8" customFormat="1" ht="15.95" customHeight="1" x14ac:dyDescent="0.25">
      <c r="B563" s="195" t="s">
        <v>10</v>
      </c>
      <c r="C563" s="196" t="s">
        <v>13</v>
      </c>
      <c r="D563" s="204" t="s">
        <v>36</v>
      </c>
      <c r="E563" s="204" t="s">
        <v>36</v>
      </c>
      <c r="F563" s="204" t="s">
        <v>36</v>
      </c>
      <c r="G563" s="170" t="s">
        <v>36</v>
      </c>
      <c r="H563" s="205" t="s">
        <v>36</v>
      </c>
      <c r="I563" s="205" t="s">
        <v>36</v>
      </c>
      <c r="J563" s="205" t="s">
        <v>36</v>
      </c>
      <c r="K563" s="205" t="s">
        <v>36</v>
      </c>
      <c r="L563" s="205" t="s">
        <v>36</v>
      </c>
    </row>
    <row r="564" spans="2:12" s="8" customFormat="1" ht="40.5" customHeight="1" x14ac:dyDescent="0.25">
      <c r="B564" s="195" t="s">
        <v>11</v>
      </c>
      <c r="C564" s="196" t="s">
        <v>14</v>
      </c>
      <c r="D564" s="204" t="s">
        <v>36</v>
      </c>
      <c r="E564" s="204" t="s">
        <v>36</v>
      </c>
      <c r="F564" s="204" t="s">
        <v>36</v>
      </c>
      <c r="G564" s="170" t="s">
        <v>36</v>
      </c>
      <c r="H564" s="216" t="s">
        <v>36</v>
      </c>
      <c r="I564" s="216" t="s">
        <v>36</v>
      </c>
      <c r="J564" s="216" t="s">
        <v>36</v>
      </c>
      <c r="K564" s="216" t="s">
        <v>36</v>
      </c>
      <c r="L564" s="216" t="s">
        <v>36</v>
      </c>
    </row>
    <row r="565" spans="2:12" s="8" customFormat="1" ht="32.1" customHeight="1" x14ac:dyDescent="0.25">
      <c r="B565" s="195">
        <v>21</v>
      </c>
      <c r="C565" s="196" t="s">
        <v>15</v>
      </c>
      <c r="D565" s="204" t="s">
        <v>33</v>
      </c>
      <c r="E565" s="204" t="s">
        <v>33</v>
      </c>
      <c r="F565" s="205" t="s">
        <v>33</v>
      </c>
      <c r="G565" s="15" t="s">
        <v>33</v>
      </c>
      <c r="H565" s="205" t="s">
        <v>33</v>
      </c>
      <c r="I565" s="205" t="s">
        <v>33</v>
      </c>
      <c r="J565" s="205" t="s">
        <v>33</v>
      </c>
      <c r="K565" s="205" t="s">
        <v>33</v>
      </c>
      <c r="L565" s="205" t="s">
        <v>33</v>
      </c>
    </row>
    <row r="566" spans="2:12" s="8" customFormat="1" ht="15.95" customHeight="1" x14ac:dyDescent="0.25">
      <c r="B566" s="195">
        <v>22</v>
      </c>
      <c r="C566" s="198" t="s">
        <v>60</v>
      </c>
      <c r="D566" s="205" t="s">
        <v>67</v>
      </c>
      <c r="E566" s="205" t="s">
        <v>67</v>
      </c>
      <c r="F566" s="205" t="s">
        <v>67</v>
      </c>
      <c r="G566" s="15" t="s">
        <v>67</v>
      </c>
      <c r="H566" s="216" t="s">
        <v>67</v>
      </c>
      <c r="I566" s="216" t="s">
        <v>67</v>
      </c>
      <c r="J566" s="216" t="s">
        <v>67</v>
      </c>
      <c r="K566" s="216" t="s">
        <v>67</v>
      </c>
      <c r="L566" s="216" t="s">
        <v>67</v>
      </c>
    </row>
    <row r="567" spans="2:12" s="8" customFormat="1" ht="15" customHeight="1" x14ac:dyDescent="0.25">
      <c r="B567" s="195">
        <v>23</v>
      </c>
      <c r="C567" s="198" t="s">
        <v>16</v>
      </c>
      <c r="D567" s="205" t="s">
        <v>40</v>
      </c>
      <c r="E567" s="205" t="s">
        <v>40</v>
      </c>
      <c r="F567" s="205" t="s">
        <v>40</v>
      </c>
      <c r="G567" s="15" t="s">
        <v>40</v>
      </c>
      <c r="H567" s="205" t="s">
        <v>40</v>
      </c>
      <c r="I567" s="205" t="s">
        <v>40</v>
      </c>
      <c r="J567" s="205" t="s">
        <v>40</v>
      </c>
      <c r="K567" s="205" t="s">
        <v>40</v>
      </c>
      <c r="L567" s="205" t="s">
        <v>40</v>
      </c>
    </row>
    <row r="568" spans="2:12" s="8" customFormat="1" ht="38.25" x14ac:dyDescent="0.25">
      <c r="B568" s="195">
        <v>24</v>
      </c>
      <c r="C568" s="198" t="s">
        <v>17</v>
      </c>
      <c r="D568" s="204" t="s">
        <v>470</v>
      </c>
      <c r="E568" s="204" t="s">
        <v>470</v>
      </c>
      <c r="F568" s="204" t="s">
        <v>470</v>
      </c>
      <c r="G568" s="170" t="s">
        <v>470</v>
      </c>
      <c r="H568" s="204" t="s">
        <v>470</v>
      </c>
      <c r="I568" s="204" t="s">
        <v>470</v>
      </c>
      <c r="J568" s="204" t="s">
        <v>470</v>
      </c>
      <c r="K568" s="204" t="s">
        <v>470</v>
      </c>
      <c r="L568" s="204" t="s">
        <v>470</v>
      </c>
    </row>
    <row r="569" spans="2:12" s="8" customFormat="1" ht="42.75" customHeight="1" x14ac:dyDescent="0.25">
      <c r="B569" s="195">
        <v>25</v>
      </c>
      <c r="C569" s="198" t="s">
        <v>45</v>
      </c>
      <c r="D569" s="205" t="s">
        <v>492</v>
      </c>
      <c r="E569" s="205" t="s">
        <v>492</v>
      </c>
      <c r="F569" s="205" t="s">
        <v>41</v>
      </c>
      <c r="G569" s="205" t="s">
        <v>41</v>
      </c>
      <c r="H569" s="205" t="s">
        <v>41</v>
      </c>
      <c r="I569" s="205" t="s">
        <v>41</v>
      </c>
      <c r="J569" s="205" t="s">
        <v>41</v>
      </c>
      <c r="K569" s="205" t="s">
        <v>41</v>
      </c>
      <c r="L569" s="205" t="s">
        <v>41</v>
      </c>
    </row>
    <row r="570" spans="2:12" s="8" customFormat="1" ht="15" customHeight="1" x14ac:dyDescent="0.25">
      <c r="B570" s="195">
        <v>26</v>
      </c>
      <c r="C570" s="198" t="s">
        <v>46</v>
      </c>
      <c r="D570" s="205" t="s">
        <v>492</v>
      </c>
      <c r="E570" s="205" t="s">
        <v>492</v>
      </c>
      <c r="F570" s="205" t="s">
        <v>41</v>
      </c>
      <c r="G570" s="205" t="s">
        <v>41</v>
      </c>
      <c r="H570" s="205" t="s">
        <v>41</v>
      </c>
      <c r="I570" s="205" t="s">
        <v>41</v>
      </c>
      <c r="J570" s="205" t="s">
        <v>41</v>
      </c>
      <c r="K570" s="205" t="s">
        <v>41</v>
      </c>
      <c r="L570" s="205" t="s">
        <v>41</v>
      </c>
    </row>
    <row r="571" spans="2:12" s="8" customFormat="1" ht="45" customHeight="1" x14ac:dyDescent="0.25">
      <c r="B571" s="195">
        <v>27</v>
      </c>
      <c r="C571" s="196" t="s">
        <v>18</v>
      </c>
      <c r="D571" s="204" t="s">
        <v>492</v>
      </c>
      <c r="E571" s="204" t="s">
        <v>492</v>
      </c>
      <c r="F571" s="205" t="s">
        <v>41</v>
      </c>
      <c r="G571" s="205" t="s">
        <v>41</v>
      </c>
      <c r="H571" s="205" t="s">
        <v>41</v>
      </c>
      <c r="I571" s="205" t="s">
        <v>41</v>
      </c>
      <c r="J571" s="205" t="s">
        <v>41</v>
      </c>
      <c r="K571" s="205" t="s">
        <v>41</v>
      </c>
      <c r="L571" s="205" t="s">
        <v>41</v>
      </c>
    </row>
    <row r="572" spans="2:12" s="8" customFormat="1" ht="15" customHeight="1" x14ac:dyDescent="0.25">
      <c r="B572" s="195">
        <v>28</v>
      </c>
      <c r="C572" s="196" t="s">
        <v>61</v>
      </c>
      <c r="D572" s="204" t="s">
        <v>492</v>
      </c>
      <c r="E572" s="204" t="s">
        <v>492</v>
      </c>
      <c r="F572" s="205" t="s">
        <v>41</v>
      </c>
      <c r="G572" s="205" t="s">
        <v>41</v>
      </c>
      <c r="H572" s="205" t="s">
        <v>41</v>
      </c>
      <c r="I572" s="205" t="s">
        <v>41</v>
      </c>
      <c r="J572" s="205" t="s">
        <v>41</v>
      </c>
      <c r="K572" s="205" t="s">
        <v>41</v>
      </c>
      <c r="L572" s="205" t="s">
        <v>41</v>
      </c>
    </row>
    <row r="573" spans="2:12" s="8" customFormat="1" ht="15" customHeight="1" x14ac:dyDescent="0.25">
      <c r="B573" s="195">
        <v>29</v>
      </c>
      <c r="C573" s="196" t="s">
        <v>62</v>
      </c>
      <c r="D573" s="204" t="s">
        <v>492</v>
      </c>
      <c r="E573" s="204" t="s">
        <v>492</v>
      </c>
      <c r="F573" s="205" t="s">
        <v>41</v>
      </c>
      <c r="G573" s="205" t="s">
        <v>41</v>
      </c>
      <c r="H573" s="205" t="s">
        <v>41</v>
      </c>
      <c r="I573" s="205" t="s">
        <v>41</v>
      </c>
      <c r="J573" s="205" t="s">
        <v>41</v>
      </c>
      <c r="K573" s="205" t="s">
        <v>41</v>
      </c>
      <c r="L573" s="205" t="s">
        <v>41</v>
      </c>
    </row>
    <row r="574" spans="2:12" s="8" customFormat="1" ht="25.5" customHeight="1" x14ac:dyDescent="0.25">
      <c r="B574" s="195">
        <v>30</v>
      </c>
      <c r="C574" s="198" t="s">
        <v>19</v>
      </c>
      <c r="D574" s="205" t="s">
        <v>469</v>
      </c>
      <c r="E574" s="205" t="s">
        <v>469</v>
      </c>
      <c r="F574" s="204" t="s">
        <v>469</v>
      </c>
      <c r="G574" s="170" t="s">
        <v>469</v>
      </c>
      <c r="H574" s="204" t="s">
        <v>469</v>
      </c>
      <c r="I574" s="204" t="s">
        <v>469</v>
      </c>
      <c r="J574" s="204" t="s">
        <v>469</v>
      </c>
      <c r="K574" s="204" t="s">
        <v>469</v>
      </c>
      <c r="L574" s="204" t="s">
        <v>469</v>
      </c>
    </row>
    <row r="575" spans="2:12" s="8" customFormat="1" ht="38.25" x14ac:dyDescent="0.25">
      <c r="B575" s="195">
        <v>31</v>
      </c>
      <c r="C575" s="198" t="s">
        <v>63</v>
      </c>
      <c r="D575" s="204" t="s">
        <v>470</v>
      </c>
      <c r="E575" s="204" t="s">
        <v>470</v>
      </c>
      <c r="F575" s="204" t="s">
        <v>470</v>
      </c>
      <c r="G575" s="170" t="s">
        <v>470</v>
      </c>
      <c r="H575" s="216" t="s">
        <v>470</v>
      </c>
      <c r="I575" s="216" t="s">
        <v>470</v>
      </c>
      <c r="J575" s="216" t="s">
        <v>470</v>
      </c>
      <c r="K575" s="216" t="s">
        <v>470</v>
      </c>
      <c r="L575" s="216" t="s">
        <v>470</v>
      </c>
    </row>
    <row r="576" spans="2:12" s="8" customFormat="1" ht="41.25" customHeight="1" x14ac:dyDescent="0.25">
      <c r="B576" s="195">
        <v>32</v>
      </c>
      <c r="C576" s="198" t="s">
        <v>20</v>
      </c>
      <c r="D576" s="205" t="s">
        <v>41</v>
      </c>
      <c r="E576" s="205" t="s">
        <v>41</v>
      </c>
      <c r="F576" s="205" t="s">
        <v>41</v>
      </c>
      <c r="G576" s="15" t="s">
        <v>41</v>
      </c>
      <c r="H576" s="205" t="s">
        <v>41</v>
      </c>
      <c r="I576" s="205" t="s">
        <v>41</v>
      </c>
      <c r="J576" s="205" t="s">
        <v>41</v>
      </c>
      <c r="K576" s="205" t="s">
        <v>41</v>
      </c>
      <c r="L576" s="205" t="s">
        <v>41</v>
      </c>
    </row>
    <row r="577" spans="2:13" s="8" customFormat="1" ht="15" customHeight="1" x14ac:dyDescent="0.25">
      <c r="B577" s="195">
        <v>33</v>
      </c>
      <c r="C577" s="198" t="s">
        <v>21</v>
      </c>
      <c r="D577" s="205" t="s">
        <v>41</v>
      </c>
      <c r="E577" s="205" t="s">
        <v>41</v>
      </c>
      <c r="F577" s="205" t="s">
        <v>41</v>
      </c>
      <c r="G577" s="15" t="s">
        <v>41</v>
      </c>
      <c r="H577" s="205" t="s">
        <v>41</v>
      </c>
      <c r="I577" s="205" t="s">
        <v>41</v>
      </c>
      <c r="J577" s="205" t="s">
        <v>41</v>
      </c>
      <c r="K577" s="205" t="s">
        <v>41</v>
      </c>
      <c r="L577" s="205" t="s">
        <v>41</v>
      </c>
    </row>
    <row r="578" spans="2:13" s="8" customFormat="1" ht="15" customHeight="1" x14ac:dyDescent="0.25">
      <c r="B578" s="195">
        <v>34</v>
      </c>
      <c r="C578" s="196" t="s">
        <v>22</v>
      </c>
      <c r="D578" s="204" t="s">
        <v>41</v>
      </c>
      <c r="E578" s="204" t="s">
        <v>41</v>
      </c>
      <c r="F578" s="205" t="s">
        <v>41</v>
      </c>
      <c r="G578" s="15" t="s">
        <v>41</v>
      </c>
      <c r="H578" s="205" t="s">
        <v>41</v>
      </c>
      <c r="I578" s="205" t="s">
        <v>41</v>
      </c>
      <c r="J578" s="205" t="s">
        <v>41</v>
      </c>
      <c r="K578" s="205" t="s">
        <v>41</v>
      </c>
      <c r="L578" s="205" t="s">
        <v>41</v>
      </c>
    </row>
    <row r="579" spans="2:13" s="8" customFormat="1" ht="30.95" customHeight="1" x14ac:dyDescent="0.25">
      <c r="B579" s="195" t="s">
        <v>389</v>
      </c>
      <c r="C579" s="196" t="s">
        <v>390</v>
      </c>
      <c r="D579" s="45" t="s">
        <v>386</v>
      </c>
      <c r="E579" s="45" t="s">
        <v>386</v>
      </c>
      <c r="F579" s="45" t="s">
        <v>386</v>
      </c>
      <c r="G579" s="45" t="s">
        <v>386</v>
      </c>
      <c r="H579" s="45" t="s">
        <v>386</v>
      </c>
      <c r="I579" s="45" t="s">
        <v>386</v>
      </c>
      <c r="J579" s="45" t="s">
        <v>386</v>
      </c>
      <c r="K579" s="45" t="s">
        <v>386</v>
      </c>
      <c r="L579" s="45" t="s">
        <v>386</v>
      </c>
    </row>
    <row r="580" spans="2:13" s="8" customFormat="1" ht="30" customHeight="1" x14ac:dyDescent="0.25">
      <c r="B580" s="195">
        <v>35</v>
      </c>
      <c r="C580" s="198" t="s">
        <v>23</v>
      </c>
      <c r="D580" s="204" t="s">
        <v>42</v>
      </c>
      <c r="E580" s="204" t="s">
        <v>42</v>
      </c>
      <c r="F580" s="204" t="s">
        <v>42</v>
      </c>
      <c r="G580" s="170" t="s">
        <v>42</v>
      </c>
      <c r="H580" s="204" t="s">
        <v>42</v>
      </c>
      <c r="I580" s="204" t="s">
        <v>42</v>
      </c>
      <c r="J580" s="204" t="s">
        <v>42</v>
      </c>
      <c r="K580" s="204" t="s">
        <v>42</v>
      </c>
      <c r="L580" s="204" t="s">
        <v>42</v>
      </c>
    </row>
    <row r="581" spans="2:13" s="8" customFormat="1" ht="15" customHeight="1" x14ac:dyDescent="0.25">
      <c r="B581" s="195">
        <v>36</v>
      </c>
      <c r="C581" s="198" t="s">
        <v>64</v>
      </c>
      <c r="D581" s="205" t="s">
        <v>33</v>
      </c>
      <c r="E581" s="205" t="s">
        <v>33</v>
      </c>
      <c r="F581" s="205" t="s">
        <v>33</v>
      </c>
      <c r="G581" s="15" t="s">
        <v>33</v>
      </c>
      <c r="H581" s="205" t="s">
        <v>33</v>
      </c>
      <c r="I581" s="205" t="s">
        <v>33</v>
      </c>
      <c r="J581" s="205" t="s">
        <v>33</v>
      </c>
      <c r="K581" s="205" t="s">
        <v>33</v>
      </c>
      <c r="L581" s="205" t="s">
        <v>33</v>
      </c>
    </row>
    <row r="582" spans="2:13" s="8" customFormat="1" ht="42" customHeight="1" x14ac:dyDescent="0.25">
      <c r="B582" s="195">
        <v>37</v>
      </c>
      <c r="C582" s="198" t="s">
        <v>65</v>
      </c>
      <c r="D582" s="205" t="s">
        <v>41</v>
      </c>
      <c r="E582" s="205" t="s">
        <v>41</v>
      </c>
      <c r="F582" s="205" t="s">
        <v>41</v>
      </c>
      <c r="G582" s="170" t="s">
        <v>41</v>
      </c>
      <c r="H582" s="205" t="s">
        <v>41</v>
      </c>
      <c r="I582" s="205" t="s">
        <v>41</v>
      </c>
      <c r="J582" s="205" t="s">
        <v>41</v>
      </c>
      <c r="K582" s="205" t="s">
        <v>41</v>
      </c>
      <c r="L582" s="205" t="s">
        <v>41</v>
      </c>
    </row>
    <row r="583" spans="2:13" s="5" customFormat="1" ht="19.5" customHeight="1" x14ac:dyDescent="0.2">
      <c r="B583" s="42"/>
      <c r="C583" s="43"/>
      <c r="D583" s="22"/>
      <c r="E583" s="22"/>
      <c r="F583" s="22"/>
      <c r="G583" s="4"/>
      <c r="H583" s="4"/>
      <c r="I583" s="4"/>
      <c r="J583" s="4"/>
      <c r="K583" s="4"/>
      <c r="L583" s="4"/>
    </row>
    <row r="584" spans="2:13" ht="18" x14ac:dyDescent="0.25">
      <c r="B584" s="150" t="s">
        <v>478</v>
      </c>
    </row>
    <row r="586" spans="2:13" ht="18" x14ac:dyDescent="0.25">
      <c r="B586" s="161" t="s">
        <v>27</v>
      </c>
    </row>
    <row r="588" spans="2:13" x14ac:dyDescent="0.25">
      <c r="B588" s="180" t="s">
        <v>51</v>
      </c>
      <c r="C588" s="82"/>
      <c r="D588" s="244" t="s">
        <v>190</v>
      </c>
      <c r="M588" s="4"/>
    </row>
    <row r="589" spans="2:13" x14ac:dyDescent="0.25">
      <c r="B589" s="195">
        <v>1</v>
      </c>
      <c r="C589" s="198" t="s">
        <v>0</v>
      </c>
      <c r="D589" s="204" t="s">
        <v>135</v>
      </c>
      <c r="M589" s="4"/>
    </row>
    <row r="590" spans="2:13" ht="25.5" x14ac:dyDescent="0.25">
      <c r="B590" s="195">
        <v>2</v>
      </c>
      <c r="C590" s="198" t="s">
        <v>1</v>
      </c>
      <c r="D590" s="204" t="s">
        <v>134</v>
      </c>
      <c r="M590" s="4"/>
    </row>
    <row r="591" spans="2:13" ht="25.5" x14ac:dyDescent="0.25">
      <c r="B591" s="195">
        <v>3</v>
      </c>
      <c r="C591" s="198" t="s">
        <v>52</v>
      </c>
      <c r="D591" s="204" t="s">
        <v>455</v>
      </c>
      <c r="M591" s="4"/>
    </row>
    <row r="592" spans="2:13" x14ac:dyDescent="0.25">
      <c r="B592" s="195" t="s">
        <v>384</v>
      </c>
      <c r="C592" s="198" t="s">
        <v>385</v>
      </c>
      <c r="D592" s="205" t="s">
        <v>388</v>
      </c>
      <c r="M592" s="4"/>
    </row>
    <row r="593" spans="2:13" x14ac:dyDescent="0.25">
      <c r="B593" s="171" t="s">
        <v>166</v>
      </c>
      <c r="C593" s="167"/>
      <c r="D593" s="17"/>
      <c r="M593" s="4"/>
    </row>
    <row r="594" spans="2:13" x14ac:dyDescent="0.25">
      <c r="B594" s="195">
        <v>4</v>
      </c>
      <c r="C594" s="198" t="s">
        <v>2</v>
      </c>
      <c r="D594" s="205" t="s">
        <v>27</v>
      </c>
      <c r="M594" s="4"/>
    </row>
    <row r="595" spans="2:13" ht="25.5" x14ac:dyDescent="0.25">
      <c r="B595" s="195">
        <v>5</v>
      </c>
      <c r="C595" s="198" t="s">
        <v>3</v>
      </c>
      <c r="D595" s="204" t="s">
        <v>509</v>
      </c>
      <c r="M595" s="4"/>
    </row>
    <row r="596" spans="2:13" ht="25.5" x14ac:dyDescent="0.25">
      <c r="B596" s="195">
        <v>6</v>
      </c>
      <c r="C596" s="198" t="s">
        <v>53</v>
      </c>
      <c r="D596" s="204" t="s">
        <v>72</v>
      </c>
      <c r="M596" s="4"/>
    </row>
    <row r="597" spans="2:13" x14ac:dyDescent="0.25">
      <c r="B597" s="195">
        <v>7</v>
      </c>
      <c r="C597" s="198" t="s">
        <v>54</v>
      </c>
      <c r="D597" s="204" t="s">
        <v>183</v>
      </c>
      <c r="M597" s="4"/>
    </row>
    <row r="598" spans="2:13" x14ac:dyDescent="0.25">
      <c r="B598" s="195">
        <v>8</v>
      </c>
      <c r="C598" s="198" t="s">
        <v>177</v>
      </c>
      <c r="D598" s="206">
        <v>99.896771741737837</v>
      </c>
      <c r="M598" s="4"/>
    </row>
    <row r="599" spans="2:13" x14ac:dyDescent="0.25">
      <c r="B599" s="172">
        <v>9</v>
      </c>
      <c r="C599" s="173" t="s">
        <v>178</v>
      </c>
      <c r="D599" s="19" t="s">
        <v>605</v>
      </c>
      <c r="M599" s="4"/>
    </row>
    <row r="600" spans="2:13" x14ac:dyDescent="0.25">
      <c r="B600" s="174"/>
      <c r="C600" s="175" t="s">
        <v>179</v>
      </c>
      <c r="D600" s="59" t="s">
        <v>605</v>
      </c>
      <c r="M600" s="4"/>
    </row>
    <row r="601" spans="2:13" x14ac:dyDescent="0.25">
      <c r="B601" s="195" t="s">
        <v>8</v>
      </c>
      <c r="C601" s="198" t="s">
        <v>4</v>
      </c>
      <c r="D601" s="205">
        <v>100</v>
      </c>
      <c r="M601" s="4"/>
    </row>
    <row r="602" spans="2:13" x14ac:dyDescent="0.25">
      <c r="B602" s="195" t="s">
        <v>9</v>
      </c>
      <c r="C602" s="198" t="s">
        <v>5</v>
      </c>
      <c r="D602" s="205">
        <v>100</v>
      </c>
      <c r="M602" s="4"/>
    </row>
    <row r="603" spans="2:13" x14ac:dyDescent="0.25">
      <c r="B603" s="195">
        <v>10</v>
      </c>
      <c r="C603" s="198" t="s">
        <v>6</v>
      </c>
      <c r="D603" s="204" t="s">
        <v>29</v>
      </c>
      <c r="M603" s="4"/>
    </row>
    <row r="604" spans="2:13" x14ac:dyDescent="0.25">
      <c r="B604" s="195">
        <v>11</v>
      </c>
      <c r="C604" s="198" t="s">
        <v>7</v>
      </c>
      <c r="D604" s="197">
        <v>36599</v>
      </c>
      <c r="M604" s="4"/>
    </row>
    <row r="605" spans="2:13" x14ac:dyDescent="0.25">
      <c r="B605" s="195">
        <v>12</v>
      </c>
      <c r="C605" s="198" t="s">
        <v>44</v>
      </c>
      <c r="D605" s="205" t="s">
        <v>30</v>
      </c>
      <c r="M605" s="4"/>
    </row>
    <row r="606" spans="2:13" x14ac:dyDescent="0.25">
      <c r="B606" s="195">
        <v>13</v>
      </c>
      <c r="C606" s="198" t="s">
        <v>55</v>
      </c>
      <c r="D606" s="197" t="s">
        <v>66</v>
      </c>
      <c r="M606" s="4"/>
    </row>
    <row r="607" spans="2:13" x14ac:dyDescent="0.25">
      <c r="B607" s="195">
        <v>14</v>
      </c>
      <c r="C607" s="198" t="s">
        <v>506</v>
      </c>
      <c r="D607" s="205" t="s">
        <v>32</v>
      </c>
      <c r="M607" s="4"/>
    </row>
    <row r="608" spans="2:13" ht="63.75" x14ac:dyDescent="0.25">
      <c r="B608" s="195">
        <v>15</v>
      </c>
      <c r="C608" s="196" t="s">
        <v>56</v>
      </c>
      <c r="D608" s="204" t="s">
        <v>298</v>
      </c>
      <c r="M608" s="4"/>
    </row>
    <row r="609" spans="2:13" x14ac:dyDescent="0.25">
      <c r="B609" s="195">
        <v>16</v>
      </c>
      <c r="C609" s="198" t="s">
        <v>57</v>
      </c>
      <c r="D609" s="204" t="s">
        <v>170</v>
      </c>
      <c r="M609" s="4"/>
    </row>
    <row r="610" spans="2:13" x14ac:dyDescent="0.25">
      <c r="B610" s="171" t="s">
        <v>58</v>
      </c>
      <c r="C610" s="167"/>
      <c r="D610" s="17"/>
      <c r="M610" s="4"/>
    </row>
    <row r="611" spans="2:13" x14ac:dyDescent="0.25">
      <c r="B611" s="195">
        <v>17</v>
      </c>
      <c r="C611" s="198" t="s">
        <v>59</v>
      </c>
      <c r="D611" s="205" t="s">
        <v>34</v>
      </c>
      <c r="M611" s="4"/>
    </row>
    <row r="612" spans="2:13" x14ac:dyDescent="0.25">
      <c r="B612" s="195">
        <v>18</v>
      </c>
      <c r="C612" s="212" t="s">
        <v>12</v>
      </c>
      <c r="D612" s="207">
        <v>7.7539999999999998E-2</v>
      </c>
      <c r="M612" s="4"/>
    </row>
    <row r="613" spans="2:13" x14ac:dyDescent="0.25">
      <c r="B613" s="195">
        <v>19</v>
      </c>
      <c r="C613" s="198" t="s">
        <v>43</v>
      </c>
      <c r="D613" s="205" t="s">
        <v>32</v>
      </c>
      <c r="M613" s="4"/>
    </row>
    <row r="614" spans="2:13" x14ac:dyDescent="0.25">
      <c r="B614" s="195" t="s">
        <v>10</v>
      </c>
      <c r="C614" s="196" t="s">
        <v>13</v>
      </c>
      <c r="D614" s="214" t="s">
        <v>38</v>
      </c>
      <c r="M614" s="4"/>
    </row>
    <row r="615" spans="2:13" ht="25.5" x14ac:dyDescent="0.25">
      <c r="B615" s="195" t="s">
        <v>11</v>
      </c>
      <c r="C615" s="196" t="s">
        <v>14</v>
      </c>
      <c r="D615" s="214" t="s">
        <v>36</v>
      </c>
      <c r="M615" s="4"/>
    </row>
    <row r="616" spans="2:13" x14ac:dyDescent="0.25">
      <c r="B616" s="195">
        <v>21</v>
      </c>
      <c r="C616" s="196" t="s">
        <v>15</v>
      </c>
      <c r="D616" s="205" t="s">
        <v>32</v>
      </c>
      <c r="M616" s="4"/>
    </row>
    <row r="617" spans="2:13" x14ac:dyDescent="0.25">
      <c r="B617" s="195">
        <v>22</v>
      </c>
      <c r="C617" s="198" t="s">
        <v>60</v>
      </c>
      <c r="D617" s="205" t="s">
        <v>67</v>
      </c>
      <c r="M617" s="4"/>
    </row>
    <row r="618" spans="2:13" x14ac:dyDescent="0.25">
      <c r="B618" s="195">
        <v>23</v>
      </c>
      <c r="C618" s="198" t="s">
        <v>16</v>
      </c>
      <c r="D618" s="205" t="s">
        <v>40</v>
      </c>
      <c r="M618" s="4"/>
    </row>
    <row r="619" spans="2:13" ht="38.25" x14ac:dyDescent="0.25">
      <c r="B619" s="195">
        <v>24</v>
      </c>
      <c r="C619" s="198" t="s">
        <v>17</v>
      </c>
      <c r="D619" s="204" t="s">
        <v>470</v>
      </c>
      <c r="M619" s="4"/>
    </row>
    <row r="620" spans="2:13" x14ac:dyDescent="0.25">
      <c r="B620" s="195">
        <v>25</v>
      </c>
      <c r="C620" s="198" t="s">
        <v>45</v>
      </c>
      <c r="D620" s="205" t="s">
        <v>41</v>
      </c>
      <c r="M620" s="4"/>
    </row>
    <row r="621" spans="2:13" x14ac:dyDescent="0.25">
      <c r="B621" s="195">
        <v>26</v>
      </c>
      <c r="C621" s="198" t="s">
        <v>46</v>
      </c>
      <c r="D621" s="205" t="s">
        <v>41</v>
      </c>
      <c r="M621" s="4"/>
    </row>
    <row r="622" spans="2:13" x14ac:dyDescent="0.25">
      <c r="B622" s="195">
        <v>27</v>
      </c>
      <c r="C622" s="196" t="s">
        <v>18</v>
      </c>
      <c r="D622" s="205" t="s">
        <v>41</v>
      </c>
      <c r="M622" s="4"/>
    </row>
    <row r="623" spans="2:13" x14ac:dyDescent="0.25">
      <c r="B623" s="195">
        <v>28</v>
      </c>
      <c r="C623" s="196" t="s">
        <v>61</v>
      </c>
      <c r="D623" s="205" t="s">
        <v>41</v>
      </c>
      <c r="M623" s="4"/>
    </row>
    <row r="624" spans="2:13" x14ac:dyDescent="0.25">
      <c r="B624" s="195">
        <v>29</v>
      </c>
      <c r="C624" s="196" t="s">
        <v>62</v>
      </c>
      <c r="D624" s="205" t="s">
        <v>41</v>
      </c>
      <c r="M624" s="4"/>
    </row>
    <row r="625" spans="2:13" x14ac:dyDescent="0.25">
      <c r="B625" s="195">
        <v>30</v>
      </c>
      <c r="C625" s="198" t="s">
        <v>19</v>
      </c>
      <c r="D625" s="204" t="s">
        <v>469</v>
      </c>
      <c r="M625" s="4"/>
    </row>
    <row r="626" spans="2:13" ht="38.25" x14ac:dyDescent="0.25">
      <c r="B626" s="195">
        <v>31</v>
      </c>
      <c r="C626" s="198" t="s">
        <v>63</v>
      </c>
      <c r="D626" s="204" t="s">
        <v>470</v>
      </c>
      <c r="M626" s="4"/>
    </row>
    <row r="627" spans="2:13" x14ac:dyDescent="0.25">
      <c r="B627" s="195">
        <v>32</v>
      </c>
      <c r="C627" s="198" t="s">
        <v>20</v>
      </c>
      <c r="D627" s="205" t="s">
        <v>41</v>
      </c>
      <c r="M627" s="4"/>
    </row>
    <row r="628" spans="2:13" x14ac:dyDescent="0.25">
      <c r="B628" s="195">
        <v>33</v>
      </c>
      <c r="C628" s="198" t="s">
        <v>21</v>
      </c>
      <c r="D628" s="205" t="s">
        <v>41</v>
      </c>
      <c r="M628" s="4"/>
    </row>
    <row r="629" spans="2:13" x14ac:dyDescent="0.25">
      <c r="B629" s="195">
        <v>34</v>
      </c>
      <c r="C629" s="196" t="s">
        <v>22</v>
      </c>
      <c r="D629" s="205" t="s">
        <v>41</v>
      </c>
      <c r="M629" s="4"/>
    </row>
    <row r="630" spans="2:13" x14ac:dyDescent="0.25">
      <c r="B630" s="195" t="s">
        <v>389</v>
      </c>
      <c r="C630" s="196" t="s">
        <v>390</v>
      </c>
      <c r="D630" s="45" t="s">
        <v>456</v>
      </c>
      <c r="M630" s="4"/>
    </row>
    <row r="631" spans="2:13" x14ac:dyDescent="0.25">
      <c r="B631" s="195">
        <v>35</v>
      </c>
      <c r="C631" s="198" t="s">
        <v>23</v>
      </c>
      <c r="D631" s="204" t="s">
        <v>457</v>
      </c>
      <c r="M631" s="4"/>
    </row>
    <row r="632" spans="2:13" x14ac:dyDescent="0.25">
      <c r="B632" s="195">
        <v>36</v>
      </c>
      <c r="C632" s="198" t="s">
        <v>64</v>
      </c>
      <c r="D632" s="205" t="s">
        <v>32</v>
      </c>
      <c r="M632" s="4"/>
    </row>
    <row r="633" spans="2:13" x14ac:dyDescent="0.25">
      <c r="B633" s="195">
        <v>37</v>
      </c>
      <c r="C633" s="198" t="s">
        <v>65</v>
      </c>
      <c r="D633" s="205" t="s">
        <v>70</v>
      </c>
      <c r="M633" s="4"/>
    </row>
    <row r="635" spans="2:13" ht="18" x14ac:dyDescent="0.25">
      <c r="B635" s="161" t="s">
        <v>25</v>
      </c>
    </row>
    <row r="636" spans="2:13" x14ac:dyDescent="0.25">
      <c r="B636" s="26" t="s">
        <v>51</v>
      </c>
      <c r="C636" s="27"/>
      <c r="D636" s="252" t="s">
        <v>145</v>
      </c>
      <c r="E636" s="245" t="s">
        <v>495</v>
      </c>
      <c r="F636" s="245" t="s">
        <v>120</v>
      </c>
      <c r="G636" s="245" t="s">
        <v>110</v>
      </c>
      <c r="K636" s="1"/>
      <c r="L636" s="1"/>
    </row>
    <row r="637" spans="2:13" x14ac:dyDescent="0.25">
      <c r="B637" s="195">
        <v>1</v>
      </c>
      <c r="C637" s="198" t="s">
        <v>0</v>
      </c>
      <c r="D637" s="204" t="s">
        <v>68</v>
      </c>
      <c r="E637" s="205" t="s">
        <v>68</v>
      </c>
      <c r="F637" s="204" t="s">
        <v>73</v>
      </c>
      <c r="G637" s="204" t="s">
        <v>73</v>
      </c>
      <c r="H637" s="100"/>
      <c r="L637" s="1"/>
    </row>
    <row r="638" spans="2:13" ht="25.5" x14ac:dyDescent="0.25">
      <c r="B638" s="195">
        <v>2</v>
      </c>
      <c r="C638" s="198" t="s">
        <v>1</v>
      </c>
      <c r="D638" s="204" t="s">
        <v>145</v>
      </c>
      <c r="E638" s="205" t="s">
        <v>495</v>
      </c>
      <c r="F638" s="204" t="s">
        <v>120</v>
      </c>
      <c r="G638" s="204" t="s">
        <v>110</v>
      </c>
      <c r="H638" s="100"/>
      <c r="L638" s="1"/>
    </row>
    <row r="639" spans="2:13" ht="45" customHeight="1" x14ac:dyDescent="0.25">
      <c r="B639" s="195">
        <v>3</v>
      </c>
      <c r="C639" s="198" t="s">
        <v>52</v>
      </c>
      <c r="D639" s="205" t="s">
        <v>24</v>
      </c>
      <c r="E639" s="204" t="s">
        <v>24</v>
      </c>
      <c r="F639" s="204" t="s">
        <v>377</v>
      </c>
      <c r="G639" s="205" t="s">
        <v>24</v>
      </c>
      <c r="H639" s="100"/>
      <c r="L639" s="1"/>
    </row>
    <row r="640" spans="2:13" ht="45.75" customHeight="1" x14ac:dyDescent="0.25">
      <c r="B640" s="195" t="s">
        <v>384</v>
      </c>
      <c r="C640" s="198" t="s">
        <v>385</v>
      </c>
      <c r="D640" s="205" t="s">
        <v>388</v>
      </c>
      <c r="E640" s="205" t="s">
        <v>388</v>
      </c>
      <c r="F640" s="205" t="s">
        <v>460</v>
      </c>
      <c r="G640" s="205" t="s">
        <v>388</v>
      </c>
      <c r="H640" s="101"/>
      <c r="L640" s="1"/>
    </row>
    <row r="641" spans="2:12" x14ac:dyDescent="0.25">
      <c r="B641" s="171" t="s">
        <v>166</v>
      </c>
      <c r="C641" s="167"/>
      <c r="D641" s="17"/>
      <c r="E641" s="14"/>
      <c r="F641" s="17"/>
      <c r="G641" s="17"/>
      <c r="H641" s="22"/>
      <c r="L641" s="1"/>
    </row>
    <row r="642" spans="2:12" x14ac:dyDescent="0.25">
      <c r="B642" s="195">
        <v>4</v>
      </c>
      <c r="C642" s="198" t="s">
        <v>2</v>
      </c>
      <c r="D642" s="205" t="s">
        <v>25</v>
      </c>
      <c r="E642" s="205" t="s">
        <v>25</v>
      </c>
      <c r="F642" s="205" t="s">
        <v>25</v>
      </c>
      <c r="G642" s="205" t="s">
        <v>25</v>
      </c>
      <c r="H642" s="101"/>
      <c r="L642" s="1"/>
    </row>
    <row r="643" spans="2:12" ht="25.5" x14ac:dyDescent="0.25">
      <c r="B643" s="195">
        <v>5</v>
      </c>
      <c r="C643" s="198" t="s">
        <v>3</v>
      </c>
      <c r="D643" s="205" t="s">
        <v>25</v>
      </c>
      <c r="E643" s="204" t="s">
        <v>509</v>
      </c>
      <c r="F643" s="204" t="s">
        <v>509</v>
      </c>
      <c r="G643" s="204" t="s">
        <v>509</v>
      </c>
      <c r="H643" s="101"/>
      <c r="L643" s="1"/>
    </row>
    <row r="644" spans="2:12" s="4" customFormat="1" ht="29.25" customHeight="1" x14ac:dyDescent="0.2">
      <c r="B644" s="195">
        <v>6</v>
      </c>
      <c r="C644" s="198" t="s">
        <v>53</v>
      </c>
      <c r="D644" s="204" t="s">
        <v>85</v>
      </c>
      <c r="E644" s="205" t="s">
        <v>371</v>
      </c>
      <c r="F644" s="204" t="s">
        <v>72</v>
      </c>
      <c r="G644" s="204" t="s">
        <v>72</v>
      </c>
      <c r="H644" s="100"/>
    </row>
    <row r="645" spans="2:12" s="4" customFormat="1" ht="25.5" x14ac:dyDescent="0.2">
      <c r="B645" s="195">
        <v>7</v>
      </c>
      <c r="C645" s="198" t="s">
        <v>54</v>
      </c>
      <c r="D645" s="204" t="s">
        <v>185</v>
      </c>
      <c r="E645" s="204" t="s">
        <v>184</v>
      </c>
      <c r="F645" s="204" t="s">
        <v>185</v>
      </c>
      <c r="G645" s="204" t="s">
        <v>185</v>
      </c>
      <c r="H645" s="100"/>
    </row>
    <row r="646" spans="2:12" s="4" customFormat="1" ht="12.75" x14ac:dyDescent="0.2">
      <c r="B646" s="195">
        <v>8</v>
      </c>
      <c r="C646" s="198" t="s">
        <v>177</v>
      </c>
      <c r="D646" s="206">
        <v>4.5464439945509314</v>
      </c>
      <c r="E646" s="206">
        <v>150</v>
      </c>
      <c r="F646" s="206">
        <v>212.41358246820189</v>
      </c>
      <c r="G646" s="206">
        <v>4.0017030671059821</v>
      </c>
      <c r="H646" s="102"/>
    </row>
    <row r="647" spans="2:12" s="4" customFormat="1" ht="12.75" x14ac:dyDescent="0.2">
      <c r="B647" s="172">
        <v>9</v>
      </c>
      <c r="C647" s="173" t="s">
        <v>178</v>
      </c>
      <c r="D647" s="19" t="s">
        <v>713</v>
      </c>
      <c r="E647" s="88" t="s">
        <v>605</v>
      </c>
      <c r="F647" s="19" t="s">
        <v>714</v>
      </c>
      <c r="G647" s="19" t="s">
        <v>715</v>
      </c>
      <c r="H647" s="103"/>
    </row>
    <row r="648" spans="2:12" s="4" customFormat="1" ht="12.75" x14ac:dyDescent="0.2">
      <c r="B648" s="174"/>
      <c r="C648" s="175" t="s">
        <v>179</v>
      </c>
      <c r="D648" s="59" t="s">
        <v>713</v>
      </c>
      <c r="E648" s="133" t="s">
        <v>605</v>
      </c>
      <c r="F648" s="59" t="s">
        <v>716</v>
      </c>
      <c r="G648" s="256" t="s">
        <v>717</v>
      </c>
      <c r="H648" s="103"/>
    </row>
    <row r="649" spans="2:12" s="4" customFormat="1" ht="12.75" x14ac:dyDescent="0.2">
      <c r="B649" s="195" t="s">
        <v>8</v>
      </c>
      <c r="C649" s="198" t="s">
        <v>4</v>
      </c>
      <c r="D649" s="205">
        <v>99.197999999999993</v>
      </c>
      <c r="E649" s="205">
        <v>100</v>
      </c>
      <c r="F649" s="205">
        <v>98.807000000000002</v>
      </c>
      <c r="G649" s="205">
        <v>100</v>
      </c>
      <c r="H649" s="101"/>
    </row>
    <row r="650" spans="2:12" s="4" customFormat="1" ht="12.75" x14ac:dyDescent="0.2">
      <c r="B650" s="195" t="s">
        <v>9</v>
      </c>
      <c r="C650" s="198" t="s">
        <v>5</v>
      </c>
      <c r="D650" s="205">
        <v>100</v>
      </c>
      <c r="E650" s="205">
        <v>100</v>
      </c>
      <c r="F650" s="205">
        <v>100</v>
      </c>
      <c r="G650" s="205">
        <v>100</v>
      </c>
      <c r="H650" s="101"/>
    </row>
    <row r="651" spans="2:12" s="4" customFormat="1" ht="12.75" x14ac:dyDescent="0.2">
      <c r="B651" s="195">
        <v>10</v>
      </c>
      <c r="C651" s="198" t="s">
        <v>6</v>
      </c>
      <c r="D651" s="204" t="s">
        <v>29</v>
      </c>
      <c r="E651" s="204" t="s">
        <v>29</v>
      </c>
      <c r="F651" s="204" t="s">
        <v>29</v>
      </c>
      <c r="G651" s="204" t="s">
        <v>29</v>
      </c>
      <c r="H651" s="100"/>
    </row>
    <row r="652" spans="2:12" s="4" customFormat="1" ht="12.75" x14ac:dyDescent="0.2">
      <c r="B652" s="195">
        <v>11</v>
      </c>
      <c r="C652" s="198" t="s">
        <v>7</v>
      </c>
      <c r="D652" s="197">
        <v>35200</v>
      </c>
      <c r="E652" s="231">
        <v>36599</v>
      </c>
      <c r="F652" s="197">
        <v>37924</v>
      </c>
      <c r="G652" s="197">
        <v>39370</v>
      </c>
      <c r="H652" s="104"/>
    </row>
    <row r="653" spans="2:12" s="4" customFormat="1" ht="12.75" x14ac:dyDescent="0.2">
      <c r="B653" s="195">
        <v>12</v>
      </c>
      <c r="C653" s="198" t="s">
        <v>44</v>
      </c>
      <c r="D653" s="205" t="s">
        <v>31</v>
      </c>
      <c r="E653" s="197" t="s">
        <v>30</v>
      </c>
      <c r="F653" s="205" t="s">
        <v>31</v>
      </c>
      <c r="G653" s="205" t="s">
        <v>31</v>
      </c>
      <c r="H653" s="101"/>
    </row>
    <row r="654" spans="2:12" s="4" customFormat="1" ht="12.75" x14ac:dyDescent="0.2">
      <c r="B654" s="195">
        <v>13</v>
      </c>
      <c r="C654" s="198" t="s">
        <v>55</v>
      </c>
      <c r="D654" s="197">
        <v>44331</v>
      </c>
      <c r="E654" s="197" t="s">
        <v>66</v>
      </c>
      <c r="F654" s="197">
        <v>48884</v>
      </c>
      <c r="G654" s="197">
        <v>44377</v>
      </c>
      <c r="H654" s="104"/>
    </row>
    <row r="655" spans="2:12" s="4" customFormat="1" ht="12.75" x14ac:dyDescent="0.2">
      <c r="B655" s="195">
        <v>14</v>
      </c>
      <c r="C655" s="198" t="s">
        <v>506</v>
      </c>
      <c r="D655" s="205" t="s">
        <v>33</v>
      </c>
      <c r="E655" s="205" t="s">
        <v>32</v>
      </c>
      <c r="F655" s="205" t="s">
        <v>33</v>
      </c>
      <c r="G655" s="205" t="s">
        <v>33</v>
      </c>
      <c r="H655" s="100"/>
    </row>
    <row r="656" spans="2:12" s="4" customFormat="1" ht="63.75" x14ac:dyDescent="0.2">
      <c r="B656" s="195">
        <v>15</v>
      </c>
      <c r="C656" s="196" t="s">
        <v>56</v>
      </c>
      <c r="D656" s="204" t="s">
        <v>315</v>
      </c>
      <c r="E656" s="204" t="s">
        <v>298</v>
      </c>
      <c r="F656" s="204" t="s">
        <v>315</v>
      </c>
      <c r="G656" s="204" t="s">
        <v>315</v>
      </c>
      <c r="H656" s="100"/>
    </row>
    <row r="657" spans="2:8" s="4" customFormat="1" ht="12.75" x14ac:dyDescent="0.2">
      <c r="B657" s="195">
        <v>16</v>
      </c>
      <c r="C657" s="198" t="s">
        <v>57</v>
      </c>
      <c r="D657" s="204" t="s">
        <v>41</v>
      </c>
      <c r="E657" s="205" t="s">
        <v>170</v>
      </c>
      <c r="F657" s="204" t="s">
        <v>41</v>
      </c>
      <c r="G657" s="204" t="s">
        <v>41</v>
      </c>
      <c r="H657" s="100"/>
    </row>
    <row r="658" spans="2:8" s="4" customFormat="1" ht="14.25" x14ac:dyDescent="0.2">
      <c r="B658" s="171" t="s">
        <v>58</v>
      </c>
      <c r="C658" s="167"/>
      <c r="D658" s="17"/>
      <c r="E658" s="14"/>
      <c r="F658" s="17"/>
      <c r="G658" s="17"/>
      <c r="H658" s="12"/>
    </row>
    <row r="659" spans="2:8" s="4" customFormat="1" ht="12.75" x14ac:dyDescent="0.2">
      <c r="B659" s="195">
        <v>17</v>
      </c>
      <c r="C659" s="198" t="s">
        <v>59</v>
      </c>
      <c r="D659" s="205" t="s">
        <v>34</v>
      </c>
      <c r="E659" s="205" t="s">
        <v>34</v>
      </c>
      <c r="F659" s="205" t="s">
        <v>34</v>
      </c>
      <c r="G659" s="205" t="s">
        <v>34</v>
      </c>
      <c r="H659" s="101"/>
    </row>
    <row r="660" spans="2:8" s="4" customFormat="1" ht="20.100000000000001" customHeight="1" x14ac:dyDescent="0.2">
      <c r="B660" s="195">
        <v>18</v>
      </c>
      <c r="C660" s="212" t="s">
        <v>12</v>
      </c>
      <c r="D660" s="207">
        <v>9.375E-2</v>
      </c>
      <c r="E660" s="210">
        <v>7.7539999999999998E-2</v>
      </c>
      <c r="F660" s="207">
        <v>0.06</v>
      </c>
      <c r="G660" s="207">
        <v>5.3739999999999996E-2</v>
      </c>
      <c r="H660" s="105"/>
    </row>
    <row r="661" spans="2:8" s="4" customFormat="1" ht="20.100000000000001" customHeight="1" x14ac:dyDescent="0.2">
      <c r="B661" s="195">
        <v>19</v>
      </c>
      <c r="C661" s="198" t="s">
        <v>43</v>
      </c>
      <c r="D661" s="205" t="s">
        <v>33</v>
      </c>
      <c r="E661" s="205" t="s">
        <v>33</v>
      </c>
      <c r="F661" s="205" t="s">
        <v>33</v>
      </c>
      <c r="G661" s="205" t="s">
        <v>33</v>
      </c>
      <c r="H661" s="101"/>
    </row>
    <row r="662" spans="2:8" s="4" customFormat="1" ht="20.100000000000001" customHeight="1" x14ac:dyDescent="0.2">
      <c r="B662" s="195" t="s">
        <v>10</v>
      </c>
      <c r="C662" s="196" t="s">
        <v>13</v>
      </c>
      <c r="D662" s="204" t="s">
        <v>36</v>
      </c>
      <c r="E662" s="204" t="s">
        <v>36</v>
      </c>
      <c r="F662" s="204" t="s">
        <v>36</v>
      </c>
      <c r="G662" s="204" t="s">
        <v>36</v>
      </c>
      <c r="H662" s="100"/>
    </row>
    <row r="663" spans="2:8" s="4" customFormat="1" ht="34.5" customHeight="1" x14ac:dyDescent="0.2">
      <c r="B663" s="195" t="s">
        <v>11</v>
      </c>
      <c r="C663" s="196" t="s">
        <v>14</v>
      </c>
      <c r="D663" s="204" t="s">
        <v>36</v>
      </c>
      <c r="E663" s="204" t="s">
        <v>36</v>
      </c>
      <c r="F663" s="204" t="s">
        <v>36</v>
      </c>
      <c r="G663" s="204" t="s">
        <v>36</v>
      </c>
      <c r="H663" s="100"/>
    </row>
    <row r="664" spans="2:8" s="4" customFormat="1" ht="37.5" customHeight="1" x14ac:dyDescent="0.2">
      <c r="B664" s="195">
        <v>21</v>
      </c>
      <c r="C664" s="196" t="s">
        <v>15</v>
      </c>
      <c r="D664" s="205" t="s">
        <v>33</v>
      </c>
      <c r="E664" s="204" t="s">
        <v>32</v>
      </c>
      <c r="F664" s="205" t="s">
        <v>33</v>
      </c>
      <c r="G664" s="205" t="s">
        <v>33</v>
      </c>
      <c r="H664" s="101"/>
    </row>
    <row r="665" spans="2:8" s="4" customFormat="1" ht="20.100000000000001" customHeight="1" x14ac:dyDescent="0.2">
      <c r="B665" s="195">
        <v>22</v>
      </c>
      <c r="C665" s="198" t="s">
        <v>60</v>
      </c>
      <c r="D665" s="205" t="s">
        <v>67</v>
      </c>
      <c r="E665" s="205" t="s">
        <v>67</v>
      </c>
      <c r="F665" s="205" t="s">
        <v>67</v>
      </c>
      <c r="G665" s="205" t="s">
        <v>67</v>
      </c>
      <c r="H665" s="101"/>
    </row>
    <row r="666" spans="2:8" s="4" customFormat="1" ht="20.100000000000001" customHeight="1" x14ac:dyDescent="0.2">
      <c r="B666" s="195">
        <v>23</v>
      </c>
      <c r="C666" s="198" t="s">
        <v>16</v>
      </c>
      <c r="D666" s="205" t="s">
        <v>40</v>
      </c>
      <c r="E666" s="205" t="s">
        <v>40</v>
      </c>
      <c r="F666" s="205" t="s">
        <v>50</v>
      </c>
      <c r="G666" s="205" t="s">
        <v>40</v>
      </c>
      <c r="H666" s="101"/>
    </row>
    <row r="667" spans="2:8" s="4" customFormat="1" ht="38.25" x14ac:dyDescent="0.2">
      <c r="B667" s="195">
        <v>24</v>
      </c>
      <c r="C667" s="198" t="s">
        <v>17</v>
      </c>
      <c r="D667" s="204" t="s">
        <v>470</v>
      </c>
      <c r="E667" s="204" t="s">
        <v>507</v>
      </c>
      <c r="F667" s="204" t="s">
        <v>41</v>
      </c>
      <c r="G667" s="204" t="s">
        <v>470</v>
      </c>
      <c r="H667" s="100"/>
    </row>
    <row r="668" spans="2:8" s="4" customFormat="1" ht="20.100000000000001" customHeight="1" x14ac:dyDescent="0.2">
      <c r="B668" s="195">
        <v>25</v>
      </c>
      <c r="C668" s="198" t="s">
        <v>45</v>
      </c>
      <c r="D668" s="205" t="s">
        <v>41</v>
      </c>
      <c r="E668" s="205" t="s">
        <v>492</v>
      </c>
      <c r="F668" s="205" t="s">
        <v>41</v>
      </c>
      <c r="G668" s="205" t="s">
        <v>41</v>
      </c>
      <c r="H668" s="101"/>
    </row>
    <row r="669" spans="2:8" s="4" customFormat="1" ht="20.100000000000001" customHeight="1" x14ac:dyDescent="0.2">
      <c r="B669" s="195">
        <v>26</v>
      </c>
      <c r="C669" s="198" t="s">
        <v>46</v>
      </c>
      <c r="D669" s="205" t="s">
        <v>41</v>
      </c>
      <c r="E669" s="205" t="s">
        <v>492</v>
      </c>
      <c r="F669" s="205" t="s">
        <v>41</v>
      </c>
      <c r="G669" s="205" t="s">
        <v>41</v>
      </c>
      <c r="H669" s="101"/>
    </row>
    <row r="670" spans="2:8" s="4" customFormat="1" ht="20.100000000000001" customHeight="1" x14ac:dyDescent="0.2">
      <c r="B670" s="195">
        <v>27</v>
      </c>
      <c r="C670" s="196" t="s">
        <v>18</v>
      </c>
      <c r="D670" s="205" t="s">
        <v>41</v>
      </c>
      <c r="E670" s="204" t="s">
        <v>492</v>
      </c>
      <c r="F670" s="205" t="s">
        <v>41</v>
      </c>
      <c r="G670" s="205" t="s">
        <v>41</v>
      </c>
      <c r="H670" s="101"/>
    </row>
    <row r="671" spans="2:8" s="4" customFormat="1" ht="20.100000000000001" customHeight="1" x14ac:dyDescent="0.2">
      <c r="B671" s="195">
        <v>28</v>
      </c>
      <c r="C671" s="196" t="s">
        <v>61</v>
      </c>
      <c r="D671" s="205" t="s">
        <v>41</v>
      </c>
      <c r="E671" s="204" t="s">
        <v>492</v>
      </c>
      <c r="F671" s="205" t="s">
        <v>41</v>
      </c>
      <c r="G671" s="205" t="s">
        <v>41</v>
      </c>
      <c r="H671" s="101"/>
    </row>
    <row r="672" spans="2:8" s="4" customFormat="1" ht="20.100000000000001" customHeight="1" x14ac:dyDescent="0.2">
      <c r="B672" s="195">
        <v>29</v>
      </c>
      <c r="C672" s="196" t="s">
        <v>62</v>
      </c>
      <c r="D672" s="205" t="s">
        <v>41</v>
      </c>
      <c r="E672" s="204" t="s">
        <v>492</v>
      </c>
      <c r="F672" s="205" t="s">
        <v>41</v>
      </c>
      <c r="G672" s="205" t="s">
        <v>41</v>
      </c>
      <c r="H672" s="101"/>
    </row>
    <row r="673" spans="2:12" s="4" customFormat="1" ht="39" customHeight="1" x14ac:dyDescent="0.2">
      <c r="B673" s="195">
        <v>30</v>
      </c>
      <c r="C673" s="198" t="s">
        <v>19</v>
      </c>
      <c r="D673" s="204" t="s">
        <v>469</v>
      </c>
      <c r="E673" s="204" t="s">
        <v>469</v>
      </c>
      <c r="F673" s="204" t="s">
        <v>41</v>
      </c>
      <c r="G673" s="204" t="s">
        <v>469</v>
      </c>
      <c r="H673" s="100"/>
    </row>
    <row r="674" spans="2:12" s="4" customFormat="1" ht="38.25" x14ac:dyDescent="0.2">
      <c r="B674" s="195">
        <v>31</v>
      </c>
      <c r="C674" s="198" t="s">
        <v>63</v>
      </c>
      <c r="D674" s="204" t="s">
        <v>470</v>
      </c>
      <c r="E674" s="204" t="s">
        <v>507</v>
      </c>
      <c r="F674" s="205" t="s">
        <v>41</v>
      </c>
      <c r="G674" s="204" t="s">
        <v>470</v>
      </c>
      <c r="H674" s="101"/>
    </row>
    <row r="675" spans="2:12" s="4" customFormat="1" ht="20.100000000000001" customHeight="1" x14ac:dyDescent="0.2">
      <c r="B675" s="195">
        <v>32</v>
      </c>
      <c r="C675" s="198" t="s">
        <v>20</v>
      </c>
      <c r="D675" s="205" t="s">
        <v>41</v>
      </c>
      <c r="E675" s="205" t="s">
        <v>41</v>
      </c>
      <c r="F675" s="205" t="s">
        <v>41</v>
      </c>
      <c r="G675" s="205" t="s">
        <v>41</v>
      </c>
      <c r="H675" s="101"/>
    </row>
    <row r="676" spans="2:12" ht="20.100000000000001" customHeight="1" x14ac:dyDescent="0.25">
      <c r="B676" s="195">
        <v>33</v>
      </c>
      <c r="C676" s="198" t="s">
        <v>21</v>
      </c>
      <c r="D676" s="205" t="s">
        <v>41</v>
      </c>
      <c r="E676" s="205" t="s">
        <v>41</v>
      </c>
      <c r="F676" s="205" t="s">
        <v>41</v>
      </c>
      <c r="G676" s="205" t="s">
        <v>41</v>
      </c>
      <c r="H676" s="101"/>
      <c r="L676" s="1"/>
    </row>
    <row r="677" spans="2:12" ht="20.100000000000001" customHeight="1" x14ac:dyDescent="0.25">
      <c r="B677" s="195">
        <v>34</v>
      </c>
      <c r="C677" s="196" t="s">
        <v>22</v>
      </c>
      <c r="D677" s="205" t="s">
        <v>41</v>
      </c>
      <c r="E677" s="204" t="s">
        <v>41</v>
      </c>
      <c r="F677" s="205" t="s">
        <v>41</v>
      </c>
      <c r="G677" s="205" t="s">
        <v>41</v>
      </c>
      <c r="H677" s="101"/>
      <c r="L677" s="1"/>
    </row>
    <row r="678" spans="2:12" ht="45" customHeight="1" x14ac:dyDescent="0.25">
      <c r="B678" s="195" t="s">
        <v>389</v>
      </c>
      <c r="C678" s="196" t="s">
        <v>390</v>
      </c>
      <c r="D678" s="45" t="s">
        <v>386</v>
      </c>
      <c r="E678" s="45" t="s">
        <v>386</v>
      </c>
      <c r="F678" s="45" t="s">
        <v>386</v>
      </c>
      <c r="G678" s="45" t="s">
        <v>386</v>
      </c>
      <c r="H678" s="149"/>
      <c r="L678" s="1"/>
    </row>
    <row r="679" spans="2:12" ht="20.100000000000001" customHeight="1" x14ac:dyDescent="0.25">
      <c r="B679" s="195">
        <v>35</v>
      </c>
      <c r="C679" s="198" t="s">
        <v>23</v>
      </c>
      <c r="D679" s="204" t="s">
        <v>42</v>
      </c>
      <c r="E679" s="204" t="s">
        <v>459</v>
      </c>
      <c r="F679" s="204" t="s">
        <v>42</v>
      </c>
      <c r="G679" s="204" t="s">
        <v>42</v>
      </c>
      <c r="H679" s="100"/>
      <c r="L679" s="1"/>
    </row>
    <row r="680" spans="2:12" ht="20.100000000000001" customHeight="1" x14ac:dyDescent="0.25">
      <c r="B680" s="195">
        <v>36</v>
      </c>
      <c r="C680" s="198" t="s">
        <v>64</v>
      </c>
      <c r="D680" s="205" t="s">
        <v>33</v>
      </c>
      <c r="E680" s="205" t="s">
        <v>32</v>
      </c>
      <c r="F680" s="205" t="s">
        <v>32</v>
      </c>
      <c r="G680" s="205" t="s">
        <v>32</v>
      </c>
      <c r="H680" s="101"/>
      <c r="L680" s="1"/>
    </row>
    <row r="681" spans="2:12" ht="45" customHeight="1" x14ac:dyDescent="0.25">
      <c r="B681" s="195">
        <v>37</v>
      </c>
      <c r="C681" s="198" t="s">
        <v>65</v>
      </c>
      <c r="D681" s="205" t="s">
        <v>41</v>
      </c>
      <c r="E681" s="205" t="s">
        <v>70</v>
      </c>
      <c r="F681" s="204" t="s">
        <v>290</v>
      </c>
      <c r="G681" s="204" t="s">
        <v>290</v>
      </c>
      <c r="H681" s="101"/>
      <c r="L681" s="1"/>
    </row>
    <row r="682" spans="2:12" ht="26.25" customHeight="1" x14ac:dyDescent="0.25"/>
    <row r="683" spans="2:12" ht="18" x14ac:dyDescent="0.25">
      <c r="B683" s="150" t="s">
        <v>479</v>
      </c>
    </row>
    <row r="685" spans="2:12" ht="18" x14ac:dyDescent="0.25">
      <c r="B685" s="159" t="s">
        <v>395</v>
      </c>
      <c r="C685" s="154"/>
      <c r="D685" s="155"/>
      <c r="E685" s="154"/>
      <c r="F685" s="154"/>
      <c r="G685" s="154"/>
      <c r="H685" s="154"/>
      <c r="I685" s="154"/>
      <c r="J685" s="154"/>
      <c r="K685" s="154"/>
      <c r="L685" s="154"/>
    </row>
    <row r="686" spans="2:12" x14ac:dyDescent="0.25">
      <c r="B686" s="26" t="s">
        <v>51</v>
      </c>
      <c r="C686" s="27"/>
      <c r="D686" s="247" t="s">
        <v>419</v>
      </c>
      <c r="E686" s="247" t="s">
        <v>403</v>
      </c>
      <c r="F686" s="247" t="s">
        <v>415</v>
      </c>
      <c r="G686" s="247" t="s">
        <v>405</v>
      </c>
      <c r="H686" s="247" t="s">
        <v>398</v>
      </c>
      <c r="I686" s="247" t="s">
        <v>427</v>
      </c>
      <c r="J686" s="247" t="s">
        <v>429</v>
      </c>
      <c r="K686" s="247" t="s">
        <v>440</v>
      </c>
      <c r="L686" s="247" t="s">
        <v>414</v>
      </c>
    </row>
    <row r="687" spans="2:12" x14ac:dyDescent="0.25">
      <c r="B687" s="195">
        <v>1</v>
      </c>
      <c r="C687" s="198" t="s">
        <v>0</v>
      </c>
      <c r="D687" s="204" t="s">
        <v>396</v>
      </c>
      <c r="E687" s="204" t="s">
        <v>396</v>
      </c>
      <c r="F687" s="204" t="s">
        <v>396</v>
      </c>
      <c r="G687" s="204" t="s">
        <v>396</v>
      </c>
      <c r="H687" s="204" t="s">
        <v>396</v>
      </c>
      <c r="I687" s="204" t="s">
        <v>396</v>
      </c>
      <c r="J687" s="204" t="s">
        <v>396</v>
      </c>
      <c r="K687" s="204" t="s">
        <v>396</v>
      </c>
      <c r="L687" s="204" t="s">
        <v>396</v>
      </c>
    </row>
    <row r="688" spans="2:12" x14ac:dyDescent="0.25">
      <c r="B688" s="195">
        <v>2</v>
      </c>
      <c r="C688" s="198" t="s">
        <v>1</v>
      </c>
      <c r="D688" s="204" t="s">
        <v>419</v>
      </c>
      <c r="E688" s="204" t="s">
        <v>403</v>
      </c>
      <c r="F688" s="204" t="s">
        <v>415</v>
      </c>
      <c r="G688" s="204" t="s">
        <v>405</v>
      </c>
      <c r="H688" s="204" t="s">
        <v>398</v>
      </c>
      <c r="I688" s="204" t="s">
        <v>427</v>
      </c>
      <c r="J688" s="204" t="s">
        <v>429</v>
      </c>
      <c r="K688" s="204" t="s">
        <v>440</v>
      </c>
      <c r="L688" s="204" t="s">
        <v>414</v>
      </c>
    </row>
    <row r="689" spans="2:13" ht="38.25" x14ac:dyDescent="0.25">
      <c r="B689" s="195">
        <v>3</v>
      </c>
      <c r="C689" s="198" t="s">
        <v>52</v>
      </c>
      <c r="D689" s="204" t="s">
        <v>423</v>
      </c>
      <c r="E689" s="204" t="s">
        <v>24</v>
      </c>
      <c r="F689" s="204" t="s">
        <v>24</v>
      </c>
      <c r="G689" s="204" t="s">
        <v>407</v>
      </c>
      <c r="H689" s="204" t="s">
        <v>407</v>
      </c>
      <c r="I689" s="204" t="s">
        <v>423</v>
      </c>
      <c r="J689" s="204" t="s">
        <v>423</v>
      </c>
      <c r="K689" s="204" t="s">
        <v>408</v>
      </c>
      <c r="L689" s="204" t="s">
        <v>408</v>
      </c>
    </row>
    <row r="690" spans="2:13" ht="38.25" x14ac:dyDescent="0.25">
      <c r="B690" s="195" t="s">
        <v>384</v>
      </c>
      <c r="C690" s="196" t="s">
        <v>409</v>
      </c>
      <c r="D690" s="197" t="s">
        <v>386</v>
      </c>
      <c r="E690" s="197" t="s">
        <v>388</v>
      </c>
      <c r="F690" s="197" t="s">
        <v>388</v>
      </c>
      <c r="G690" s="197" t="s">
        <v>386</v>
      </c>
      <c r="H690" s="197" t="s">
        <v>386</v>
      </c>
      <c r="I690" s="197" t="s">
        <v>386</v>
      </c>
      <c r="J690" s="197" t="s">
        <v>386</v>
      </c>
      <c r="K690" s="197" t="s">
        <v>388</v>
      </c>
      <c r="L690" s="197" t="s">
        <v>388</v>
      </c>
    </row>
    <row r="691" spans="2:13" x14ac:dyDescent="0.25">
      <c r="B691" s="171" t="s">
        <v>166</v>
      </c>
      <c r="C691" s="167"/>
      <c r="D691" s="197"/>
      <c r="E691" s="197"/>
      <c r="F691" s="197"/>
      <c r="G691" s="197"/>
      <c r="H691" s="197"/>
      <c r="I691" s="197"/>
      <c r="J691" s="197"/>
      <c r="K691" s="197"/>
      <c r="L691" s="197"/>
    </row>
    <row r="692" spans="2:13" s="4" customFormat="1" x14ac:dyDescent="0.25">
      <c r="B692" s="195">
        <v>4</v>
      </c>
      <c r="C692" s="198" t="s">
        <v>2</v>
      </c>
      <c r="D692" s="205" t="s">
        <v>41</v>
      </c>
      <c r="E692" s="205" t="s">
        <v>41</v>
      </c>
      <c r="F692" s="205" t="s">
        <v>41</v>
      </c>
      <c r="G692" s="205" t="s">
        <v>41</v>
      </c>
      <c r="H692" s="205" t="s">
        <v>41</v>
      </c>
      <c r="I692" s="205" t="s">
        <v>41</v>
      </c>
      <c r="J692" s="197" t="s">
        <v>388</v>
      </c>
      <c r="K692" s="205" t="s">
        <v>41</v>
      </c>
      <c r="L692" s="205" t="s">
        <v>41</v>
      </c>
      <c r="M692" s="1"/>
    </row>
    <row r="693" spans="2:13" s="4" customFormat="1" x14ac:dyDescent="0.25">
      <c r="B693" s="195">
        <v>5</v>
      </c>
      <c r="C693" s="198" t="s">
        <v>3</v>
      </c>
      <c r="D693" s="205" t="s">
        <v>41</v>
      </c>
      <c r="E693" s="205" t="s">
        <v>41</v>
      </c>
      <c r="F693" s="205" t="s">
        <v>41</v>
      </c>
      <c r="G693" s="205" t="s">
        <v>41</v>
      </c>
      <c r="H693" s="205" t="s">
        <v>41</v>
      </c>
      <c r="I693" s="205" t="s">
        <v>41</v>
      </c>
      <c r="J693" s="197" t="s">
        <v>388</v>
      </c>
      <c r="K693" s="205" t="s">
        <v>41</v>
      </c>
      <c r="L693" s="205" t="s">
        <v>41</v>
      </c>
      <c r="M693" s="1"/>
    </row>
    <row r="694" spans="2:13" s="4" customFormat="1" x14ac:dyDescent="0.25">
      <c r="B694" s="195">
        <v>6</v>
      </c>
      <c r="C694" s="198" t="s">
        <v>53</v>
      </c>
      <c r="D694" s="197" t="s">
        <v>28</v>
      </c>
      <c r="E694" s="197" t="s">
        <v>28</v>
      </c>
      <c r="F694" s="197" t="s">
        <v>28</v>
      </c>
      <c r="G694" s="197" t="s">
        <v>28</v>
      </c>
      <c r="H694" s="197" t="s">
        <v>28</v>
      </c>
      <c r="I694" s="197" t="s">
        <v>28</v>
      </c>
      <c r="J694" s="197" t="s">
        <v>28</v>
      </c>
      <c r="K694" s="197" t="s">
        <v>28</v>
      </c>
      <c r="L694" s="197" t="s">
        <v>28</v>
      </c>
      <c r="M694" s="1"/>
    </row>
    <row r="695" spans="2:13" s="4" customFormat="1" x14ac:dyDescent="0.25">
      <c r="B695" s="195">
        <v>7</v>
      </c>
      <c r="C695" s="198" t="s">
        <v>54</v>
      </c>
      <c r="D695" s="216" t="s">
        <v>42</v>
      </c>
      <c r="E695" s="216" t="s">
        <v>42</v>
      </c>
      <c r="F695" s="216" t="s">
        <v>42</v>
      </c>
      <c r="G695" s="216" t="s">
        <v>42</v>
      </c>
      <c r="H695" s="216" t="s">
        <v>42</v>
      </c>
      <c r="I695" s="216" t="s">
        <v>42</v>
      </c>
      <c r="J695" s="216" t="s">
        <v>42</v>
      </c>
      <c r="K695" s="216" t="s">
        <v>42</v>
      </c>
      <c r="L695" s="216" t="s">
        <v>42</v>
      </c>
      <c r="M695" s="1"/>
    </row>
    <row r="696" spans="2:13" s="4" customFormat="1" x14ac:dyDescent="0.25">
      <c r="B696" s="195">
        <v>8</v>
      </c>
      <c r="C696" s="198" t="s">
        <v>465</v>
      </c>
      <c r="D696" s="206">
        <v>0</v>
      </c>
      <c r="E696" s="206" t="s">
        <v>633</v>
      </c>
      <c r="F696" s="206">
        <v>671.1285724899999</v>
      </c>
      <c r="G696" s="206">
        <v>126.29642871000001</v>
      </c>
      <c r="H696" s="206" t="s">
        <v>533</v>
      </c>
      <c r="I696" s="206">
        <v>0</v>
      </c>
      <c r="J696" s="206">
        <v>955.89975492000008</v>
      </c>
      <c r="K696" s="206">
        <v>853.80739989999995</v>
      </c>
      <c r="L696" s="206">
        <v>898.56165263000003</v>
      </c>
      <c r="M696" s="1"/>
    </row>
    <row r="697" spans="2:13" s="4" customFormat="1" x14ac:dyDescent="0.25">
      <c r="B697" s="172">
        <v>9</v>
      </c>
      <c r="C697" s="173" t="s">
        <v>178</v>
      </c>
      <c r="D697" s="19" t="s">
        <v>568</v>
      </c>
      <c r="E697" s="19" t="s">
        <v>630</v>
      </c>
      <c r="F697" s="19" t="s">
        <v>718</v>
      </c>
      <c r="G697" s="19" t="s">
        <v>719</v>
      </c>
      <c r="H697" s="19" t="s">
        <v>615</v>
      </c>
      <c r="I697" s="19" t="s">
        <v>598</v>
      </c>
      <c r="J697" s="19" t="s">
        <v>720</v>
      </c>
      <c r="K697" s="19" t="s">
        <v>721</v>
      </c>
      <c r="L697" s="19" t="s">
        <v>721</v>
      </c>
      <c r="M697" s="1"/>
    </row>
    <row r="698" spans="2:13" s="4" customFormat="1" x14ac:dyDescent="0.25">
      <c r="B698" s="174"/>
      <c r="C698" s="175" t="s">
        <v>179</v>
      </c>
      <c r="D698" s="59" t="s">
        <v>696</v>
      </c>
      <c r="E698" s="59" t="s">
        <v>722</v>
      </c>
      <c r="F698" s="59" t="s">
        <v>593</v>
      </c>
      <c r="G698" s="59" t="s">
        <v>723</v>
      </c>
      <c r="H698" s="59" t="s">
        <v>724</v>
      </c>
      <c r="I698" s="59" t="s">
        <v>668</v>
      </c>
      <c r="J698" s="59" t="s">
        <v>725</v>
      </c>
      <c r="K698" s="59" t="s">
        <v>726</v>
      </c>
      <c r="L698" s="59" t="s">
        <v>726</v>
      </c>
      <c r="M698" s="1"/>
    </row>
    <row r="699" spans="2:13" s="4" customFormat="1" x14ac:dyDescent="0.25">
      <c r="B699" s="195" t="s">
        <v>8</v>
      </c>
      <c r="C699" s="198" t="s">
        <v>4</v>
      </c>
      <c r="D699" s="218">
        <v>100</v>
      </c>
      <c r="E699" s="218">
        <v>100</v>
      </c>
      <c r="F699" s="218">
        <v>99</v>
      </c>
      <c r="G699" s="218">
        <v>100</v>
      </c>
      <c r="H699" s="218">
        <v>100</v>
      </c>
      <c r="I699" s="218">
        <v>100</v>
      </c>
      <c r="J699" s="218">
        <v>99</v>
      </c>
      <c r="K699" s="218">
        <v>100</v>
      </c>
      <c r="L699" s="218">
        <v>99</v>
      </c>
      <c r="M699" s="1"/>
    </row>
    <row r="700" spans="2:13" s="4" customFormat="1" x14ac:dyDescent="0.25">
      <c r="B700" s="195" t="s">
        <v>9</v>
      </c>
      <c r="C700" s="198" t="s">
        <v>5</v>
      </c>
      <c r="D700" s="218">
        <v>100</v>
      </c>
      <c r="E700" s="218">
        <v>100</v>
      </c>
      <c r="F700" s="218">
        <v>100</v>
      </c>
      <c r="G700" s="218">
        <v>100</v>
      </c>
      <c r="H700" s="218">
        <v>100</v>
      </c>
      <c r="I700" s="218">
        <v>100</v>
      </c>
      <c r="J700" s="218">
        <v>100</v>
      </c>
      <c r="K700" s="218">
        <v>100</v>
      </c>
      <c r="L700" s="218">
        <v>100</v>
      </c>
      <c r="M700" s="1"/>
    </row>
    <row r="701" spans="2:13" s="4" customFormat="1" x14ac:dyDescent="0.25">
      <c r="B701" s="195">
        <v>10</v>
      </c>
      <c r="C701" s="198" t="s">
        <v>6</v>
      </c>
      <c r="D701" s="216" t="s">
        <v>29</v>
      </c>
      <c r="E701" s="216" t="s">
        <v>29</v>
      </c>
      <c r="F701" s="216" t="s">
        <v>29</v>
      </c>
      <c r="G701" s="216" t="s">
        <v>29</v>
      </c>
      <c r="H701" s="216" t="s">
        <v>29</v>
      </c>
      <c r="I701" s="216" t="s">
        <v>29</v>
      </c>
      <c r="J701" s="216" t="s">
        <v>29</v>
      </c>
      <c r="K701" s="216" t="s">
        <v>29</v>
      </c>
      <c r="L701" s="216" t="s">
        <v>29</v>
      </c>
      <c r="M701" s="1"/>
    </row>
    <row r="702" spans="2:13" s="4" customFormat="1" x14ac:dyDescent="0.25">
      <c r="B702" s="195">
        <v>11</v>
      </c>
      <c r="C702" s="198" t="s">
        <v>7</v>
      </c>
      <c r="D702" s="216">
        <v>42557</v>
      </c>
      <c r="E702" s="216">
        <v>42683</v>
      </c>
      <c r="F702" s="216">
        <v>42683</v>
      </c>
      <c r="G702" s="216">
        <v>42719</v>
      </c>
      <c r="H702" s="216">
        <v>42719</v>
      </c>
      <c r="I702" s="216">
        <v>42746</v>
      </c>
      <c r="J702" s="216">
        <v>42746</v>
      </c>
      <c r="K702" s="216">
        <v>42907</v>
      </c>
      <c r="L702" s="216">
        <v>42990</v>
      </c>
      <c r="M702" s="1"/>
    </row>
    <row r="703" spans="2:13" s="4" customFormat="1" x14ac:dyDescent="0.25">
      <c r="B703" s="195">
        <v>12</v>
      </c>
      <c r="C703" s="198" t="s">
        <v>44</v>
      </c>
      <c r="D703" s="216" t="s">
        <v>31</v>
      </c>
      <c r="E703" s="216" t="s">
        <v>31</v>
      </c>
      <c r="F703" s="216" t="s">
        <v>31</v>
      </c>
      <c r="G703" s="216" t="s">
        <v>31</v>
      </c>
      <c r="H703" s="216" t="s">
        <v>31</v>
      </c>
      <c r="I703" s="216" t="s">
        <v>31</v>
      </c>
      <c r="J703" s="216" t="s">
        <v>31</v>
      </c>
      <c r="K703" s="216" t="s">
        <v>31</v>
      </c>
      <c r="L703" s="216" t="s">
        <v>31</v>
      </c>
      <c r="M703" s="1"/>
    </row>
    <row r="704" spans="2:13" s="4" customFormat="1" x14ac:dyDescent="0.25">
      <c r="B704" s="195">
        <v>13</v>
      </c>
      <c r="C704" s="198" t="s">
        <v>55</v>
      </c>
      <c r="D704" s="216">
        <v>44383</v>
      </c>
      <c r="E704" s="216">
        <v>44509</v>
      </c>
      <c r="F704" s="216">
        <v>45239</v>
      </c>
      <c r="G704" s="216">
        <v>46371</v>
      </c>
      <c r="H704" s="216">
        <v>44545</v>
      </c>
      <c r="I704" s="216">
        <v>44572</v>
      </c>
      <c r="J704" s="216">
        <v>46398</v>
      </c>
      <c r="K704" s="216">
        <v>45464</v>
      </c>
      <c r="L704" s="216">
        <v>46642</v>
      </c>
      <c r="M704" s="1"/>
    </row>
    <row r="705" spans="2:13" s="4" customFormat="1" x14ac:dyDescent="0.25">
      <c r="B705" s="195">
        <v>14</v>
      </c>
      <c r="C705" s="198" t="s">
        <v>562</v>
      </c>
      <c r="D705" s="205" t="s">
        <v>33</v>
      </c>
      <c r="E705" s="205" t="s">
        <v>33</v>
      </c>
      <c r="F705" s="205" t="s">
        <v>33</v>
      </c>
      <c r="G705" s="205" t="s">
        <v>33</v>
      </c>
      <c r="H705" s="205" t="s">
        <v>33</v>
      </c>
      <c r="I705" s="205" t="s">
        <v>33</v>
      </c>
      <c r="J705" s="205" t="s">
        <v>33</v>
      </c>
      <c r="K705" s="205" t="s">
        <v>33</v>
      </c>
      <c r="L705" s="205" t="s">
        <v>33</v>
      </c>
      <c r="M705" s="1"/>
    </row>
    <row r="706" spans="2:13" s="4" customFormat="1" x14ac:dyDescent="0.25">
      <c r="B706" s="195">
        <v>15</v>
      </c>
      <c r="C706" s="196" t="s">
        <v>56</v>
      </c>
      <c r="D706" s="216" t="s">
        <v>388</v>
      </c>
      <c r="E706" s="216" t="s">
        <v>388</v>
      </c>
      <c r="F706" s="216" t="s">
        <v>388</v>
      </c>
      <c r="G706" s="216" t="s">
        <v>388</v>
      </c>
      <c r="H706" s="216" t="s">
        <v>388</v>
      </c>
      <c r="I706" s="216" t="s">
        <v>388</v>
      </c>
      <c r="J706" s="216" t="s">
        <v>388</v>
      </c>
      <c r="K706" s="216" t="s">
        <v>388</v>
      </c>
      <c r="L706" s="216" t="s">
        <v>388</v>
      </c>
      <c r="M706" s="1"/>
    </row>
    <row r="707" spans="2:13" s="4" customFormat="1" x14ac:dyDescent="0.25">
      <c r="B707" s="195">
        <v>16</v>
      </c>
      <c r="C707" s="198" t="s">
        <v>57</v>
      </c>
      <c r="D707" s="216" t="s">
        <v>388</v>
      </c>
      <c r="E707" s="216" t="s">
        <v>388</v>
      </c>
      <c r="F707" s="216" t="s">
        <v>388</v>
      </c>
      <c r="G707" s="216" t="s">
        <v>388</v>
      </c>
      <c r="H707" s="216" t="s">
        <v>388</v>
      </c>
      <c r="I707" s="216" t="s">
        <v>388</v>
      </c>
      <c r="J707" s="216" t="s">
        <v>388</v>
      </c>
      <c r="K707" s="216" t="s">
        <v>388</v>
      </c>
      <c r="L707" s="216" t="s">
        <v>388</v>
      </c>
      <c r="M707" s="1"/>
    </row>
    <row r="708" spans="2:13" s="4" customFormat="1" x14ac:dyDescent="0.25">
      <c r="B708" s="162"/>
      <c r="C708" s="156"/>
      <c r="D708" s="164"/>
      <c r="E708" s="164"/>
      <c r="F708" s="164"/>
      <c r="G708" s="164"/>
      <c r="H708" s="164"/>
      <c r="I708" s="164"/>
      <c r="J708" s="164"/>
      <c r="K708" s="164"/>
      <c r="L708" s="164"/>
      <c r="M708" s="1"/>
    </row>
    <row r="709" spans="2:13" s="4" customFormat="1" x14ac:dyDescent="0.25">
      <c r="B709" s="180" t="s">
        <v>58</v>
      </c>
      <c r="C709" s="167"/>
      <c r="D709" s="163"/>
      <c r="E709" s="163"/>
      <c r="F709" s="163"/>
      <c r="G709" s="163"/>
      <c r="H709" s="160"/>
      <c r="I709" s="160"/>
      <c r="J709" s="163"/>
      <c r="K709" s="163"/>
      <c r="L709" s="160"/>
      <c r="M709" s="1"/>
    </row>
    <row r="710" spans="2:13" s="4" customFormat="1" x14ac:dyDescent="0.25">
      <c r="B710" s="195">
        <v>17</v>
      </c>
      <c r="C710" s="198" t="s">
        <v>59</v>
      </c>
      <c r="D710" s="216" t="s">
        <v>34</v>
      </c>
      <c r="E710" s="216" t="s">
        <v>34</v>
      </c>
      <c r="F710" s="216" t="s">
        <v>34</v>
      </c>
      <c r="G710" s="216" t="s">
        <v>34</v>
      </c>
      <c r="H710" s="216" t="s">
        <v>34</v>
      </c>
      <c r="I710" s="216" t="s">
        <v>34</v>
      </c>
      <c r="J710" s="216" t="s">
        <v>34</v>
      </c>
      <c r="K710" s="216" t="s">
        <v>35</v>
      </c>
      <c r="L710" s="216" t="s">
        <v>34</v>
      </c>
      <c r="M710" s="1"/>
    </row>
    <row r="711" spans="2:13" s="4" customFormat="1" ht="20.100000000000001" customHeight="1" x14ac:dyDescent="0.25">
      <c r="B711" s="195">
        <v>18</v>
      </c>
      <c r="C711" s="212" t="s">
        <v>12</v>
      </c>
      <c r="D711" s="219">
        <v>3.1E-2</v>
      </c>
      <c r="E711" s="219">
        <v>7.4999999999999997E-3</v>
      </c>
      <c r="F711" s="219">
        <v>0.01</v>
      </c>
      <c r="G711" s="219">
        <v>1.047E-2</v>
      </c>
      <c r="H711" s="220">
        <v>6.1500000000000001E-3</v>
      </c>
      <c r="I711" s="220">
        <v>0.03</v>
      </c>
      <c r="J711" s="219">
        <v>3.7499999999999999E-2</v>
      </c>
      <c r="K711" s="219" t="s">
        <v>449</v>
      </c>
      <c r="L711" s="220">
        <v>2.2499999999999999E-2</v>
      </c>
      <c r="M711" s="1"/>
    </row>
    <row r="712" spans="2:13" s="4" customFormat="1" ht="20.100000000000001" customHeight="1" x14ac:dyDescent="0.25">
      <c r="B712" s="195">
        <v>19</v>
      </c>
      <c r="C712" s="198" t="s">
        <v>43</v>
      </c>
      <c r="D712" s="216" t="s">
        <v>33</v>
      </c>
      <c r="E712" s="216" t="s">
        <v>33</v>
      </c>
      <c r="F712" s="216" t="s">
        <v>33</v>
      </c>
      <c r="G712" s="216" t="s">
        <v>33</v>
      </c>
      <c r="H712" s="216" t="s">
        <v>33</v>
      </c>
      <c r="I712" s="216" t="s">
        <v>33</v>
      </c>
      <c r="J712" s="216" t="s">
        <v>33</v>
      </c>
      <c r="K712" s="216" t="s">
        <v>33</v>
      </c>
      <c r="L712" s="216" t="s">
        <v>33</v>
      </c>
      <c r="M712" s="1"/>
    </row>
    <row r="713" spans="2:13" s="4" customFormat="1" ht="20.100000000000001" customHeight="1" x14ac:dyDescent="0.25">
      <c r="B713" s="195" t="s">
        <v>10</v>
      </c>
      <c r="C713" s="196" t="s">
        <v>13</v>
      </c>
      <c r="D713" s="216" t="s">
        <v>36</v>
      </c>
      <c r="E713" s="216" t="s">
        <v>36</v>
      </c>
      <c r="F713" s="216" t="s">
        <v>36</v>
      </c>
      <c r="G713" s="216" t="s">
        <v>36</v>
      </c>
      <c r="H713" s="216" t="s">
        <v>36</v>
      </c>
      <c r="I713" s="216" t="s">
        <v>36</v>
      </c>
      <c r="J713" s="216" t="s">
        <v>36</v>
      </c>
      <c r="K713" s="216" t="s">
        <v>36</v>
      </c>
      <c r="L713" s="216" t="s">
        <v>36</v>
      </c>
      <c r="M713" s="1"/>
    </row>
    <row r="714" spans="2:13" s="4" customFormat="1" ht="33" customHeight="1" x14ac:dyDescent="0.25">
      <c r="B714" s="195" t="s">
        <v>11</v>
      </c>
      <c r="C714" s="196" t="s">
        <v>14</v>
      </c>
      <c r="D714" s="216" t="s">
        <v>36</v>
      </c>
      <c r="E714" s="216" t="s">
        <v>36</v>
      </c>
      <c r="F714" s="216" t="s">
        <v>36</v>
      </c>
      <c r="G714" s="216" t="s">
        <v>36</v>
      </c>
      <c r="H714" s="216" t="s">
        <v>36</v>
      </c>
      <c r="I714" s="216" t="s">
        <v>36</v>
      </c>
      <c r="J714" s="216" t="s">
        <v>36</v>
      </c>
      <c r="K714" s="216" t="s">
        <v>36</v>
      </c>
      <c r="L714" s="216" t="s">
        <v>36</v>
      </c>
      <c r="M714" s="1"/>
    </row>
    <row r="715" spans="2:13" s="4" customFormat="1" ht="36.75" customHeight="1" x14ac:dyDescent="0.25">
      <c r="B715" s="195">
        <v>21</v>
      </c>
      <c r="C715" s="196" t="s">
        <v>15</v>
      </c>
      <c r="D715" s="216" t="s">
        <v>33</v>
      </c>
      <c r="E715" s="216" t="s">
        <v>33</v>
      </c>
      <c r="F715" s="216" t="s">
        <v>33</v>
      </c>
      <c r="G715" s="216" t="s">
        <v>33</v>
      </c>
      <c r="H715" s="216" t="s">
        <v>33</v>
      </c>
      <c r="I715" s="216" t="s">
        <v>33</v>
      </c>
      <c r="J715" s="216" t="s">
        <v>33</v>
      </c>
      <c r="K715" s="216" t="s">
        <v>33</v>
      </c>
      <c r="L715" s="216" t="s">
        <v>33</v>
      </c>
      <c r="M715" s="1"/>
    </row>
    <row r="716" spans="2:13" s="4" customFormat="1" ht="20.100000000000001" customHeight="1" x14ac:dyDescent="0.25">
      <c r="B716" s="195">
        <v>22</v>
      </c>
      <c r="C716" s="198" t="s">
        <v>60</v>
      </c>
      <c r="D716" s="216" t="s">
        <v>67</v>
      </c>
      <c r="E716" s="216" t="s">
        <v>67</v>
      </c>
      <c r="F716" s="216" t="s">
        <v>67</v>
      </c>
      <c r="G716" s="216" t="s">
        <v>67</v>
      </c>
      <c r="H716" s="216" t="s">
        <v>67</v>
      </c>
      <c r="I716" s="216" t="s">
        <v>67</v>
      </c>
      <c r="J716" s="216" t="s">
        <v>67</v>
      </c>
      <c r="K716" s="216" t="s">
        <v>67</v>
      </c>
      <c r="L716" s="216" t="s">
        <v>67</v>
      </c>
      <c r="M716" s="1"/>
    </row>
    <row r="717" spans="2:13" s="4" customFormat="1" ht="20.100000000000001" customHeight="1" x14ac:dyDescent="0.25">
      <c r="B717" s="195">
        <v>23</v>
      </c>
      <c r="C717" s="198" t="s">
        <v>16</v>
      </c>
      <c r="D717" s="216" t="s">
        <v>40</v>
      </c>
      <c r="E717" s="216" t="s">
        <v>40</v>
      </c>
      <c r="F717" s="216" t="s">
        <v>40</v>
      </c>
      <c r="G717" s="216" t="s">
        <v>40</v>
      </c>
      <c r="H717" s="216" t="s">
        <v>40</v>
      </c>
      <c r="I717" s="216" t="s">
        <v>40</v>
      </c>
      <c r="J717" s="216" t="s">
        <v>40</v>
      </c>
      <c r="K717" s="216" t="s">
        <v>40</v>
      </c>
      <c r="L717" s="216" t="s">
        <v>40</v>
      </c>
      <c r="M717" s="1"/>
    </row>
    <row r="718" spans="2:13" s="4" customFormat="1" ht="51" x14ac:dyDescent="0.25">
      <c r="B718" s="195">
        <v>24</v>
      </c>
      <c r="C718" s="198" t="s">
        <v>17</v>
      </c>
      <c r="D718" s="204" t="s">
        <v>473</v>
      </c>
      <c r="E718" s="204" t="s">
        <v>470</v>
      </c>
      <c r="F718" s="204" t="s">
        <v>470</v>
      </c>
      <c r="G718" s="204" t="s">
        <v>473</v>
      </c>
      <c r="H718" s="204" t="s">
        <v>473</v>
      </c>
      <c r="I718" s="204" t="s">
        <v>473</v>
      </c>
      <c r="J718" s="204" t="s">
        <v>473</v>
      </c>
      <c r="K718" s="204" t="s">
        <v>470</v>
      </c>
      <c r="L718" s="204" t="s">
        <v>470</v>
      </c>
      <c r="M718" s="1"/>
    </row>
    <row r="719" spans="2:13" s="4" customFormat="1" x14ac:dyDescent="0.25">
      <c r="B719" s="195">
        <v>25</v>
      </c>
      <c r="C719" s="198" t="s">
        <v>45</v>
      </c>
      <c r="D719" s="216" t="s">
        <v>466</v>
      </c>
      <c r="E719" s="216" t="s">
        <v>466</v>
      </c>
      <c r="F719" s="216" t="s">
        <v>466</v>
      </c>
      <c r="G719" s="216" t="s">
        <v>466</v>
      </c>
      <c r="H719" s="216" t="s">
        <v>466</v>
      </c>
      <c r="I719" s="216" t="s">
        <v>466</v>
      </c>
      <c r="J719" s="216" t="s">
        <v>466</v>
      </c>
      <c r="K719" s="216" t="s">
        <v>466</v>
      </c>
      <c r="L719" s="216" t="s">
        <v>466</v>
      </c>
      <c r="M719" s="1"/>
    </row>
    <row r="720" spans="2:13" s="4" customFormat="1" ht="25.5" x14ac:dyDescent="0.25">
      <c r="B720" s="195">
        <v>26</v>
      </c>
      <c r="C720" s="198" t="s">
        <v>46</v>
      </c>
      <c r="D720" s="216" t="s">
        <v>467</v>
      </c>
      <c r="E720" s="216" t="s">
        <v>467</v>
      </c>
      <c r="F720" s="216" t="s">
        <v>467</v>
      </c>
      <c r="G720" s="216" t="s">
        <v>467</v>
      </c>
      <c r="H720" s="216" t="s">
        <v>467</v>
      </c>
      <c r="I720" s="216" t="s">
        <v>467</v>
      </c>
      <c r="J720" s="216" t="s">
        <v>467</v>
      </c>
      <c r="K720" s="216" t="s">
        <v>467</v>
      </c>
      <c r="L720" s="216" t="s">
        <v>467</v>
      </c>
      <c r="M720" s="1"/>
    </row>
    <row r="721" spans="2:13" s="4" customFormat="1" ht="25.5" x14ac:dyDescent="0.25">
      <c r="B721" s="195">
        <v>27</v>
      </c>
      <c r="C721" s="196" t="s">
        <v>18</v>
      </c>
      <c r="D721" s="216" t="s">
        <v>468</v>
      </c>
      <c r="E721" s="216" t="s">
        <v>468</v>
      </c>
      <c r="F721" s="216" t="s">
        <v>468</v>
      </c>
      <c r="G721" s="216" t="s">
        <v>468</v>
      </c>
      <c r="H721" s="216" t="s">
        <v>468</v>
      </c>
      <c r="I721" s="216" t="s">
        <v>468</v>
      </c>
      <c r="J721" s="216" t="s">
        <v>468</v>
      </c>
      <c r="K721" s="216" t="s">
        <v>468</v>
      </c>
      <c r="L721" s="216" t="s">
        <v>468</v>
      </c>
      <c r="M721" s="1"/>
    </row>
    <row r="722" spans="2:13" s="4" customFormat="1" x14ac:dyDescent="0.25">
      <c r="B722" s="195">
        <v>28</v>
      </c>
      <c r="C722" s="196" t="s">
        <v>61</v>
      </c>
      <c r="D722" s="216" t="s">
        <v>26</v>
      </c>
      <c r="E722" s="216" t="s">
        <v>26</v>
      </c>
      <c r="F722" s="216" t="s">
        <v>26</v>
      </c>
      <c r="G722" s="216" t="s">
        <v>26</v>
      </c>
      <c r="H722" s="216" t="s">
        <v>26</v>
      </c>
      <c r="I722" s="216" t="s">
        <v>26</v>
      </c>
      <c r="J722" s="216" t="s">
        <v>26</v>
      </c>
      <c r="K722" s="216" t="s">
        <v>26</v>
      </c>
      <c r="L722" s="216" t="s">
        <v>26</v>
      </c>
      <c r="M722" s="1"/>
    </row>
    <row r="723" spans="2:13" s="4" customFormat="1" ht="20.100000000000001" customHeight="1" x14ac:dyDescent="0.25">
      <c r="B723" s="195">
        <v>29</v>
      </c>
      <c r="C723" s="196" t="s">
        <v>62</v>
      </c>
      <c r="D723" s="216" t="s">
        <v>396</v>
      </c>
      <c r="E723" s="216" t="s">
        <v>396</v>
      </c>
      <c r="F723" s="216" t="s">
        <v>396</v>
      </c>
      <c r="G723" s="216" t="s">
        <v>396</v>
      </c>
      <c r="H723" s="216" t="s">
        <v>396</v>
      </c>
      <c r="I723" s="216" t="s">
        <v>396</v>
      </c>
      <c r="J723" s="216" t="s">
        <v>396</v>
      </c>
      <c r="K723" s="216" t="s">
        <v>396</v>
      </c>
      <c r="L723" s="216" t="s">
        <v>396</v>
      </c>
      <c r="M723" s="1"/>
    </row>
    <row r="724" spans="2:13" ht="37.5" customHeight="1" x14ac:dyDescent="0.25">
      <c r="B724" s="195">
        <v>30</v>
      </c>
      <c r="C724" s="198" t="s">
        <v>19</v>
      </c>
      <c r="D724" s="216" t="s">
        <v>469</v>
      </c>
      <c r="E724" s="216" t="s">
        <v>469</v>
      </c>
      <c r="F724" s="216" t="s">
        <v>469</v>
      </c>
      <c r="G724" s="216" t="s">
        <v>469</v>
      </c>
      <c r="H724" s="216" t="s">
        <v>469</v>
      </c>
      <c r="I724" s="216" t="s">
        <v>469</v>
      </c>
      <c r="J724" s="216" t="s">
        <v>469</v>
      </c>
      <c r="K724" s="216" t="s">
        <v>469</v>
      </c>
      <c r="L724" s="216" t="s">
        <v>469</v>
      </c>
    </row>
    <row r="725" spans="2:13" ht="72" customHeight="1" x14ac:dyDescent="0.25">
      <c r="B725" s="195">
        <v>31</v>
      </c>
      <c r="C725" s="198" t="s">
        <v>63</v>
      </c>
      <c r="D725" s="204" t="s">
        <v>473</v>
      </c>
      <c r="E725" s="204" t="s">
        <v>470</v>
      </c>
      <c r="F725" s="204" t="s">
        <v>470</v>
      </c>
      <c r="G725" s="204" t="s">
        <v>473</v>
      </c>
      <c r="H725" s="204" t="s">
        <v>473</v>
      </c>
      <c r="I725" s="204" t="s">
        <v>473</v>
      </c>
      <c r="J725" s="204" t="s">
        <v>473</v>
      </c>
      <c r="K725" s="204" t="s">
        <v>470</v>
      </c>
      <c r="L725" s="204" t="s">
        <v>470</v>
      </c>
    </row>
    <row r="726" spans="2:13" ht="121.5" customHeight="1" x14ac:dyDescent="0.25">
      <c r="B726" s="195">
        <v>32</v>
      </c>
      <c r="C726" s="198" t="s">
        <v>20</v>
      </c>
      <c r="D726" s="216" t="s">
        <v>466</v>
      </c>
      <c r="E726" s="216" t="s">
        <v>466</v>
      </c>
      <c r="F726" s="216" t="s">
        <v>466</v>
      </c>
      <c r="G726" s="216" t="s">
        <v>466</v>
      </c>
      <c r="H726" s="216" t="s">
        <v>466</v>
      </c>
      <c r="I726" s="216" t="s">
        <v>466</v>
      </c>
      <c r="J726" s="216" t="s">
        <v>466</v>
      </c>
      <c r="K726" s="216" t="s">
        <v>466</v>
      </c>
      <c r="L726" s="216" t="s">
        <v>466</v>
      </c>
    </row>
    <row r="727" spans="2:13" ht="20.100000000000001" customHeight="1" x14ac:dyDescent="0.25">
      <c r="B727" s="195">
        <v>33</v>
      </c>
      <c r="C727" s="198" t="s">
        <v>21</v>
      </c>
      <c r="D727" s="216" t="s">
        <v>263</v>
      </c>
      <c r="E727" s="216" t="s">
        <v>263</v>
      </c>
      <c r="F727" s="216" t="s">
        <v>263</v>
      </c>
      <c r="G727" s="216" t="s">
        <v>263</v>
      </c>
      <c r="H727" s="216" t="s">
        <v>263</v>
      </c>
      <c r="I727" s="216" t="s">
        <v>263</v>
      </c>
      <c r="J727" s="216" t="s">
        <v>263</v>
      </c>
      <c r="K727" s="216" t="s">
        <v>263</v>
      </c>
      <c r="L727" s="216" t="s">
        <v>263</v>
      </c>
    </row>
    <row r="728" spans="2:13" ht="20.100000000000001" customHeight="1" x14ac:dyDescent="0.25">
      <c r="B728" s="195">
        <v>34</v>
      </c>
      <c r="C728" s="196" t="s">
        <v>22</v>
      </c>
      <c r="D728" s="216" t="s">
        <v>388</v>
      </c>
      <c r="E728" s="216" t="s">
        <v>388</v>
      </c>
      <c r="F728" s="216" t="s">
        <v>388</v>
      </c>
      <c r="G728" s="216" t="s">
        <v>388</v>
      </c>
      <c r="H728" s="216" t="s">
        <v>388</v>
      </c>
      <c r="I728" s="216" t="s">
        <v>388</v>
      </c>
      <c r="J728" s="216" t="s">
        <v>388</v>
      </c>
      <c r="K728" s="216" t="s">
        <v>388</v>
      </c>
      <c r="L728" s="216" t="s">
        <v>388</v>
      </c>
    </row>
    <row r="729" spans="2:13" ht="31.5" customHeight="1" x14ac:dyDescent="0.25">
      <c r="B729" s="195" t="s">
        <v>389</v>
      </c>
      <c r="C729" s="196" t="s">
        <v>390</v>
      </c>
      <c r="D729" s="216" t="s">
        <v>391</v>
      </c>
      <c r="E729" s="216" t="s">
        <v>391</v>
      </c>
      <c r="F729" s="216" t="s">
        <v>391</v>
      </c>
      <c r="G729" s="216" t="s">
        <v>391</v>
      </c>
      <c r="H729" s="216" t="s">
        <v>391</v>
      </c>
      <c r="I729" s="216" t="s">
        <v>391</v>
      </c>
      <c r="J729" s="216" t="s">
        <v>391</v>
      </c>
      <c r="K729" s="216" t="s">
        <v>391</v>
      </c>
      <c r="L729" s="216" t="s">
        <v>391</v>
      </c>
    </row>
    <row r="730" spans="2:13" ht="20.100000000000001" customHeight="1" x14ac:dyDescent="0.25">
      <c r="B730" s="195">
        <v>35</v>
      </c>
      <c r="C730" s="198" t="s">
        <v>23</v>
      </c>
      <c r="D730" s="216" t="s">
        <v>388</v>
      </c>
      <c r="E730" s="216" t="s">
        <v>388</v>
      </c>
      <c r="F730" s="216" t="s">
        <v>388</v>
      </c>
      <c r="G730" s="216" t="s">
        <v>388</v>
      </c>
      <c r="H730" s="216" t="s">
        <v>388</v>
      </c>
      <c r="I730" s="216" t="s">
        <v>388</v>
      </c>
      <c r="J730" s="216" t="s">
        <v>388</v>
      </c>
      <c r="K730" s="216" t="s">
        <v>388</v>
      </c>
      <c r="L730" s="216" t="s">
        <v>388</v>
      </c>
    </row>
    <row r="731" spans="2:13" ht="20.100000000000001" customHeight="1" x14ac:dyDescent="0.25">
      <c r="B731" s="195">
        <v>36</v>
      </c>
      <c r="C731" s="198" t="s">
        <v>64</v>
      </c>
      <c r="D731" s="216" t="s">
        <v>33</v>
      </c>
      <c r="E731" s="216" t="s">
        <v>33</v>
      </c>
      <c r="F731" s="216" t="s">
        <v>33</v>
      </c>
      <c r="G731" s="216" t="s">
        <v>33</v>
      </c>
      <c r="H731" s="216" t="s">
        <v>33</v>
      </c>
      <c r="I731" s="216" t="s">
        <v>33</v>
      </c>
      <c r="J731" s="216" t="s">
        <v>33</v>
      </c>
      <c r="K731" s="216" t="s">
        <v>33</v>
      </c>
      <c r="L731" s="216" t="s">
        <v>33</v>
      </c>
    </row>
    <row r="732" spans="2:13" ht="20.100000000000001" customHeight="1" x14ac:dyDescent="0.25">
      <c r="B732" s="195">
        <v>37</v>
      </c>
      <c r="C732" s="198" t="s">
        <v>65</v>
      </c>
      <c r="D732" s="216" t="s">
        <v>388</v>
      </c>
      <c r="E732" s="216" t="s">
        <v>388</v>
      </c>
      <c r="F732" s="216" t="s">
        <v>388</v>
      </c>
      <c r="G732" s="216" t="s">
        <v>388</v>
      </c>
      <c r="H732" s="216" t="s">
        <v>388</v>
      </c>
      <c r="I732" s="216" t="s">
        <v>388</v>
      </c>
      <c r="J732" s="216" t="s">
        <v>388</v>
      </c>
      <c r="K732" s="216" t="s">
        <v>388</v>
      </c>
      <c r="L732" s="216" t="s">
        <v>388</v>
      </c>
    </row>
    <row r="733" spans="2:13" ht="20.100000000000001" customHeight="1" x14ac:dyDescent="0.25">
      <c r="B733" s="154"/>
      <c r="C733" s="154"/>
      <c r="D733" s="1"/>
      <c r="E733" s="68"/>
      <c r="F733" s="1"/>
      <c r="G733" s="73"/>
      <c r="H733" s="1"/>
      <c r="I733" s="1"/>
      <c r="J733" s="1"/>
      <c r="K733" s="1"/>
      <c r="L733" s="1"/>
    </row>
    <row r="734" spans="2:13" x14ac:dyDescent="0.25">
      <c r="B734" s="154"/>
      <c r="C734" s="154"/>
      <c r="D734" s="1"/>
      <c r="E734" s="68"/>
      <c r="F734" s="1"/>
      <c r="G734" s="73"/>
      <c r="H734" s="1"/>
      <c r="I734" s="1"/>
      <c r="J734" s="1"/>
      <c r="K734" s="1"/>
      <c r="L734" s="1"/>
    </row>
    <row r="735" spans="2:13" x14ac:dyDescent="0.25">
      <c r="B735" s="26" t="s">
        <v>51</v>
      </c>
      <c r="C735" s="27"/>
      <c r="D735" s="247" t="s">
        <v>421</v>
      </c>
      <c r="E735" s="247" t="s">
        <v>437</v>
      </c>
      <c r="F735" s="247" t="s">
        <v>418</v>
      </c>
      <c r="G735" s="247" t="s">
        <v>416</v>
      </c>
      <c r="H735" s="247" t="s">
        <v>420</v>
      </c>
      <c r="I735" s="245" t="s">
        <v>434</v>
      </c>
      <c r="J735" s="247" t="s">
        <v>397</v>
      </c>
      <c r="K735" s="247" t="s">
        <v>400</v>
      </c>
      <c r="L735" s="247" t="s">
        <v>404</v>
      </c>
    </row>
    <row r="736" spans="2:13" x14ac:dyDescent="0.25">
      <c r="B736" s="195">
        <v>1</v>
      </c>
      <c r="C736" s="198" t="s">
        <v>0</v>
      </c>
      <c r="D736" s="204" t="s">
        <v>396</v>
      </c>
      <c r="E736" s="204" t="s">
        <v>396</v>
      </c>
      <c r="F736" s="204" t="s">
        <v>396</v>
      </c>
      <c r="G736" s="204" t="s">
        <v>396</v>
      </c>
      <c r="H736" s="204" t="s">
        <v>396</v>
      </c>
      <c r="I736" s="204" t="s">
        <v>396</v>
      </c>
      <c r="J736" s="204" t="s">
        <v>396</v>
      </c>
      <c r="K736" s="204" t="s">
        <v>396</v>
      </c>
      <c r="L736" s="204" t="s">
        <v>396</v>
      </c>
    </row>
    <row r="737" spans="2:16" x14ac:dyDescent="0.25">
      <c r="B737" s="195">
        <v>2</v>
      </c>
      <c r="C737" s="198" t="s">
        <v>1</v>
      </c>
      <c r="D737" s="204" t="s">
        <v>421</v>
      </c>
      <c r="E737" s="204" t="s">
        <v>437</v>
      </c>
      <c r="F737" s="204" t="s">
        <v>418</v>
      </c>
      <c r="G737" s="204" t="s">
        <v>416</v>
      </c>
      <c r="H737" s="204" t="s">
        <v>420</v>
      </c>
      <c r="I737" s="204" t="s">
        <v>434</v>
      </c>
      <c r="J737" s="204" t="s">
        <v>397</v>
      </c>
      <c r="K737" s="204" t="s">
        <v>400</v>
      </c>
      <c r="L737" s="204" t="s">
        <v>404</v>
      </c>
    </row>
    <row r="738" spans="2:16" ht="38.25" x14ac:dyDescent="0.25">
      <c r="B738" s="195">
        <v>3</v>
      </c>
      <c r="C738" s="198" t="s">
        <v>52</v>
      </c>
      <c r="D738" s="204" t="s">
        <v>424</v>
      </c>
      <c r="E738" s="204" t="s">
        <v>424</v>
      </c>
      <c r="F738" s="204" t="s">
        <v>408</v>
      </c>
      <c r="G738" s="204" t="s">
        <v>423</v>
      </c>
      <c r="H738" s="204" t="s">
        <v>423</v>
      </c>
      <c r="I738" s="204" t="s">
        <v>424</v>
      </c>
      <c r="J738" s="204" t="s">
        <v>407</v>
      </c>
      <c r="K738" s="204" t="s">
        <v>407</v>
      </c>
      <c r="L738" s="204" t="s">
        <v>408</v>
      </c>
    </row>
    <row r="739" spans="2:16" ht="38.25" x14ac:dyDescent="0.25">
      <c r="B739" s="195" t="s">
        <v>384</v>
      </c>
      <c r="C739" s="196" t="s">
        <v>409</v>
      </c>
      <c r="D739" s="197" t="s">
        <v>386</v>
      </c>
      <c r="E739" s="197" t="s">
        <v>386</v>
      </c>
      <c r="F739" s="197" t="s">
        <v>388</v>
      </c>
      <c r="G739" s="197" t="s">
        <v>386</v>
      </c>
      <c r="H739" s="197" t="s">
        <v>386</v>
      </c>
      <c r="I739" s="197" t="s">
        <v>386</v>
      </c>
      <c r="J739" s="197" t="s">
        <v>386</v>
      </c>
      <c r="K739" s="197" t="s">
        <v>386</v>
      </c>
      <c r="L739" s="197" t="s">
        <v>388</v>
      </c>
    </row>
    <row r="740" spans="2:16" s="4" customFormat="1" x14ac:dyDescent="0.25">
      <c r="B740" s="171" t="s">
        <v>166</v>
      </c>
      <c r="C740" s="167"/>
      <c r="D740" s="197"/>
      <c r="E740" s="197"/>
      <c r="F740" s="197"/>
      <c r="G740" s="197"/>
      <c r="H740" s="197"/>
      <c r="I740" s="197"/>
      <c r="J740" s="197"/>
      <c r="K740" s="197"/>
      <c r="L740" s="197"/>
      <c r="P740" s="1"/>
    </row>
    <row r="741" spans="2:16" s="4" customFormat="1" x14ac:dyDescent="0.25">
      <c r="B741" s="195">
        <v>4</v>
      </c>
      <c r="C741" s="198" t="s">
        <v>2</v>
      </c>
      <c r="D741" s="205" t="s">
        <v>41</v>
      </c>
      <c r="E741" s="197" t="s">
        <v>388</v>
      </c>
      <c r="F741" s="197" t="s">
        <v>388</v>
      </c>
      <c r="G741" s="197" t="s">
        <v>388</v>
      </c>
      <c r="H741" s="197" t="s">
        <v>388</v>
      </c>
      <c r="I741" s="197" t="s">
        <v>388</v>
      </c>
      <c r="J741" s="197" t="s">
        <v>388</v>
      </c>
      <c r="K741" s="197" t="s">
        <v>388</v>
      </c>
      <c r="L741" s="197" t="s">
        <v>388</v>
      </c>
      <c r="P741" s="1"/>
    </row>
    <row r="742" spans="2:16" s="4" customFormat="1" x14ac:dyDescent="0.25">
      <c r="B742" s="195">
        <v>5</v>
      </c>
      <c r="C742" s="198" t="s">
        <v>3</v>
      </c>
      <c r="D742" s="205" t="s">
        <v>41</v>
      </c>
      <c r="E742" s="197" t="s">
        <v>388</v>
      </c>
      <c r="F742" s="197" t="s">
        <v>388</v>
      </c>
      <c r="G742" s="197" t="s">
        <v>388</v>
      </c>
      <c r="H742" s="197" t="s">
        <v>388</v>
      </c>
      <c r="I742" s="197" t="s">
        <v>388</v>
      </c>
      <c r="J742" s="197" t="s">
        <v>388</v>
      </c>
      <c r="K742" s="197" t="s">
        <v>388</v>
      </c>
      <c r="L742" s="197" t="s">
        <v>388</v>
      </c>
      <c r="P742" s="1"/>
    </row>
    <row r="743" spans="2:16" s="4" customFormat="1" x14ac:dyDescent="0.25">
      <c r="B743" s="195">
        <v>6</v>
      </c>
      <c r="C743" s="198" t="s">
        <v>53</v>
      </c>
      <c r="D743" s="197" t="s">
        <v>28</v>
      </c>
      <c r="E743" s="197" t="s">
        <v>28</v>
      </c>
      <c r="F743" s="197" t="s">
        <v>28</v>
      </c>
      <c r="G743" s="197" t="s">
        <v>28</v>
      </c>
      <c r="H743" s="197" t="s">
        <v>28</v>
      </c>
      <c r="I743" s="197" t="s">
        <v>28</v>
      </c>
      <c r="J743" s="197" t="s">
        <v>28</v>
      </c>
      <c r="K743" s="197" t="s">
        <v>28</v>
      </c>
      <c r="L743" s="197" t="s">
        <v>28</v>
      </c>
      <c r="P743" s="1"/>
    </row>
    <row r="744" spans="2:16" s="4" customFormat="1" x14ac:dyDescent="0.25">
      <c r="B744" s="195">
        <v>7</v>
      </c>
      <c r="C744" s="198" t="s">
        <v>54</v>
      </c>
      <c r="D744" s="216" t="s">
        <v>42</v>
      </c>
      <c r="E744" s="216" t="s">
        <v>42</v>
      </c>
      <c r="F744" s="216" t="s">
        <v>42</v>
      </c>
      <c r="G744" s="216" t="s">
        <v>42</v>
      </c>
      <c r="H744" s="216" t="s">
        <v>42</v>
      </c>
      <c r="I744" s="216" t="s">
        <v>42</v>
      </c>
      <c r="J744" s="216" t="s">
        <v>42</v>
      </c>
      <c r="K744" s="216" t="s">
        <v>42</v>
      </c>
      <c r="L744" s="216" t="s">
        <v>42</v>
      </c>
      <c r="P744" s="1"/>
    </row>
    <row r="745" spans="2:16" s="4" customFormat="1" x14ac:dyDescent="0.25">
      <c r="B745" s="195">
        <v>8</v>
      </c>
      <c r="C745" s="198" t="s">
        <v>465</v>
      </c>
      <c r="D745" s="206">
        <v>230.05022563</v>
      </c>
      <c r="E745" s="206">
        <v>137.93051388999999</v>
      </c>
      <c r="F745" s="206">
        <v>992.41158352000002</v>
      </c>
      <c r="G745" s="206">
        <v>1678.0379482999999</v>
      </c>
      <c r="H745" s="206">
        <v>1348.7136793099999</v>
      </c>
      <c r="I745" s="206">
        <v>267.49295039999998</v>
      </c>
      <c r="J745" s="206">
        <v>248.74404530000001</v>
      </c>
      <c r="K745" s="206">
        <v>51.09748347</v>
      </c>
      <c r="L745" s="206">
        <v>1077.5330760300001</v>
      </c>
      <c r="P745" s="1"/>
    </row>
    <row r="746" spans="2:16" s="4" customFormat="1" x14ac:dyDescent="0.25">
      <c r="B746" s="172">
        <v>9</v>
      </c>
      <c r="C746" s="173" t="s">
        <v>178</v>
      </c>
      <c r="D746" s="19" t="s">
        <v>727</v>
      </c>
      <c r="E746" s="19" t="s">
        <v>728</v>
      </c>
      <c r="F746" s="19" t="s">
        <v>620</v>
      </c>
      <c r="G746" s="19" t="s">
        <v>729</v>
      </c>
      <c r="H746" s="19" t="s">
        <v>730</v>
      </c>
      <c r="I746" s="19" t="s">
        <v>731</v>
      </c>
      <c r="J746" s="19" t="s">
        <v>732</v>
      </c>
      <c r="K746" s="19" t="s">
        <v>733</v>
      </c>
      <c r="L746" s="19" t="s">
        <v>734</v>
      </c>
      <c r="P746" s="1"/>
    </row>
    <row r="747" spans="2:16" s="4" customFormat="1" x14ac:dyDescent="0.25">
      <c r="B747" s="174"/>
      <c r="C747" s="175" t="s">
        <v>179</v>
      </c>
      <c r="D747" s="59" t="s">
        <v>735</v>
      </c>
      <c r="E747" s="59" t="s">
        <v>736</v>
      </c>
      <c r="F747" s="59" t="s">
        <v>620</v>
      </c>
      <c r="G747" s="59" t="s">
        <v>737</v>
      </c>
      <c r="H747" s="59" t="s">
        <v>738</v>
      </c>
      <c r="I747" s="59" t="s">
        <v>739</v>
      </c>
      <c r="J747" s="59" t="s">
        <v>739</v>
      </c>
      <c r="K747" s="59" t="s">
        <v>740</v>
      </c>
      <c r="L747" s="59" t="s">
        <v>741</v>
      </c>
      <c r="P747" s="1"/>
    </row>
    <row r="748" spans="2:16" s="4" customFormat="1" x14ac:dyDescent="0.25">
      <c r="B748" s="195" t="s">
        <v>8</v>
      </c>
      <c r="C748" s="198" t="s">
        <v>4</v>
      </c>
      <c r="D748" s="218">
        <v>100</v>
      </c>
      <c r="E748" s="218">
        <v>100</v>
      </c>
      <c r="F748" s="218">
        <v>99</v>
      </c>
      <c r="G748" s="218">
        <v>100</v>
      </c>
      <c r="H748" s="218">
        <v>100</v>
      </c>
      <c r="I748" s="218">
        <v>99</v>
      </c>
      <c r="J748" s="218">
        <v>100</v>
      </c>
      <c r="K748" s="218">
        <v>100</v>
      </c>
      <c r="L748" s="218">
        <v>99</v>
      </c>
      <c r="P748" s="1"/>
    </row>
    <row r="749" spans="2:16" s="4" customFormat="1" x14ac:dyDescent="0.25">
      <c r="B749" s="195" t="s">
        <v>9</v>
      </c>
      <c r="C749" s="198" t="s">
        <v>5</v>
      </c>
      <c r="D749" s="218">
        <v>100</v>
      </c>
      <c r="E749" s="218">
        <v>100</v>
      </c>
      <c r="F749" s="218">
        <v>100</v>
      </c>
      <c r="G749" s="218">
        <v>100</v>
      </c>
      <c r="H749" s="218">
        <v>100</v>
      </c>
      <c r="I749" s="218">
        <v>100</v>
      </c>
      <c r="J749" s="218">
        <v>100</v>
      </c>
      <c r="K749" s="218">
        <v>100</v>
      </c>
      <c r="L749" s="218">
        <v>100</v>
      </c>
      <c r="P749" s="1"/>
    </row>
    <row r="750" spans="2:16" s="4" customFormat="1" x14ac:dyDescent="0.25">
      <c r="B750" s="195">
        <v>10</v>
      </c>
      <c r="C750" s="198" t="s">
        <v>6</v>
      </c>
      <c r="D750" s="216" t="s">
        <v>29</v>
      </c>
      <c r="E750" s="216" t="s">
        <v>29</v>
      </c>
      <c r="F750" s="216" t="s">
        <v>29</v>
      </c>
      <c r="G750" s="216" t="s">
        <v>29</v>
      </c>
      <c r="H750" s="216" t="s">
        <v>29</v>
      </c>
      <c r="I750" s="216" t="s">
        <v>29</v>
      </c>
      <c r="J750" s="216" t="s">
        <v>29</v>
      </c>
      <c r="K750" s="216" t="s">
        <v>29</v>
      </c>
      <c r="L750" s="216" t="s">
        <v>29</v>
      </c>
      <c r="P750" s="1"/>
    </row>
    <row r="751" spans="2:16" s="4" customFormat="1" x14ac:dyDescent="0.25">
      <c r="B751" s="195">
        <v>11</v>
      </c>
      <c r="C751" s="198" t="s">
        <v>7</v>
      </c>
      <c r="D751" s="216">
        <v>42998</v>
      </c>
      <c r="E751" s="216">
        <v>42998</v>
      </c>
      <c r="F751" s="216">
        <v>43024</v>
      </c>
      <c r="G751" s="216">
        <v>43046</v>
      </c>
      <c r="H751" s="216">
        <v>43046</v>
      </c>
      <c r="I751" s="216">
        <v>43061</v>
      </c>
      <c r="J751" s="216">
        <v>43083</v>
      </c>
      <c r="K751" s="216">
        <v>43083</v>
      </c>
      <c r="L751" s="216">
        <v>43115</v>
      </c>
      <c r="P751" s="1"/>
    </row>
    <row r="752" spans="2:16" s="4" customFormat="1" x14ac:dyDescent="0.25">
      <c r="B752" s="195">
        <v>12</v>
      </c>
      <c r="C752" s="198" t="s">
        <v>44</v>
      </c>
      <c r="D752" s="216" t="s">
        <v>31</v>
      </c>
      <c r="E752" s="216" t="s">
        <v>31</v>
      </c>
      <c r="F752" s="216" t="s">
        <v>31</v>
      </c>
      <c r="G752" s="216" t="s">
        <v>31</v>
      </c>
      <c r="H752" s="216" t="s">
        <v>31</v>
      </c>
      <c r="I752" s="216" t="s">
        <v>31</v>
      </c>
      <c r="J752" s="216" t="s">
        <v>31</v>
      </c>
      <c r="K752" s="216" t="s">
        <v>31</v>
      </c>
      <c r="L752" s="216" t="s">
        <v>31</v>
      </c>
      <c r="P752" s="1"/>
    </row>
    <row r="753" spans="2:16" s="4" customFormat="1" x14ac:dyDescent="0.25">
      <c r="B753" s="195">
        <v>13</v>
      </c>
      <c r="C753" s="198" t="s">
        <v>55</v>
      </c>
      <c r="D753" s="216">
        <v>45005</v>
      </c>
      <c r="E753" s="216">
        <v>45005</v>
      </c>
      <c r="F753" s="216">
        <v>45581</v>
      </c>
      <c r="G753" s="216">
        <v>45237</v>
      </c>
      <c r="H753" s="216">
        <v>47064</v>
      </c>
      <c r="I753" s="216">
        <v>46713</v>
      </c>
      <c r="J753" s="216">
        <v>45274</v>
      </c>
      <c r="K753" s="216">
        <v>46735</v>
      </c>
      <c r="L753" s="216">
        <v>45306</v>
      </c>
      <c r="P753" s="1"/>
    </row>
    <row r="754" spans="2:16" s="4" customFormat="1" x14ac:dyDescent="0.25">
      <c r="B754" s="195">
        <v>14</v>
      </c>
      <c r="C754" s="198" t="s">
        <v>562</v>
      </c>
      <c r="D754" s="205" t="s">
        <v>33</v>
      </c>
      <c r="E754" s="205" t="s">
        <v>33</v>
      </c>
      <c r="F754" s="205" t="s">
        <v>33</v>
      </c>
      <c r="G754" s="205" t="s">
        <v>32</v>
      </c>
      <c r="H754" s="205" t="s">
        <v>32</v>
      </c>
      <c r="I754" s="205" t="s">
        <v>33</v>
      </c>
      <c r="J754" s="205" t="s">
        <v>33</v>
      </c>
      <c r="K754" s="205" t="s">
        <v>33</v>
      </c>
      <c r="L754" s="205" t="s">
        <v>32</v>
      </c>
      <c r="P754" s="1"/>
    </row>
    <row r="755" spans="2:16" s="4" customFormat="1" ht="38.25" x14ac:dyDescent="0.25">
      <c r="B755" s="195">
        <v>15</v>
      </c>
      <c r="C755" s="196" t="s">
        <v>56</v>
      </c>
      <c r="D755" s="216" t="s">
        <v>388</v>
      </c>
      <c r="E755" s="216" t="s">
        <v>388</v>
      </c>
      <c r="F755" s="216" t="s">
        <v>388</v>
      </c>
      <c r="G755" s="216" t="s">
        <v>425</v>
      </c>
      <c r="H755" s="216" t="s">
        <v>426</v>
      </c>
      <c r="I755" s="216" t="s">
        <v>388</v>
      </c>
      <c r="J755" s="216" t="s">
        <v>388</v>
      </c>
      <c r="K755" s="216" t="s">
        <v>388</v>
      </c>
      <c r="L755" s="216" t="s">
        <v>412</v>
      </c>
      <c r="P755" s="1"/>
    </row>
    <row r="756" spans="2:16" s="4" customFormat="1" x14ac:dyDescent="0.25">
      <c r="B756" s="195">
        <v>16</v>
      </c>
      <c r="C756" s="198" t="s">
        <v>57</v>
      </c>
      <c r="D756" s="216" t="s">
        <v>388</v>
      </c>
      <c r="E756" s="216" t="s">
        <v>388</v>
      </c>
      <c r="F756" s="216" t="s">
        <v>388</v>
      </c>
      <c r="G756" s="216" t="s">
        <v>388</v>
      </c>
      <c r="H756" s="216" t="s">
        <v>388</v>
      </c>
      <c r="I756" s="216" t="s">
        <v>388</v>
      </c>
      <c r="J756" s="216" t="s">
        <v>388</v>
      </c>
      <c r="K756" s="216" t="s">
        <v>388</v>
      </c>
      <c r="L756" s="216" t="s">
        <v>388</v>
      </c>
      <c r="P756" s="1"/>
    </row>
    <row r="757" spans="2:16" s="4" customFormat="1" x14ac:dyDescent="0.25">
      <c r="B757" s="162"/>
      <c r="C757" s="156"/>
      <c r="D757" s="164"/>
      <c r="E757" s="164"/>
      <c r="F757" s="164"/>
      <c r="G757" s="164"/>
      <c r="H757" s="164"/>
      <c r="I757" s="164"/>
      <c r="J757" s="164"/>
      <c r="K757" s="164"/>
      <c r="L757" s="164"/>
      <c r="P757" s="1"/>
    </row>
    <row r="758" spans="2:16" s="4" customFormat="1" x14ac:dyDescent="0.25">
      <c r="B758" s="180" t="s">
        <v>58</v>
      </c>
      <c r="C758" s="167"/>
      <c r="D758" s="163"/>
      <c r="E758" s="160"/>
      <c r="F758" s="163"/>
      <c r="G758" s="163"/>
      <c r="H758" s="163"/>
      <c r="I758" s="163"/>
      <c r="J758" s="160"/>
      <c r="K758" s="163"/>
      <c r="L758" s="163"/>
      <c r="P758" s="1"/>
    </row>
    <row r="759" spans="2:16" s="4" customFormat="1" x14ac:dyDescent="0.25">
      <c r="B759" s="195">
        <v>17</v>
      </c>
      <c r="C759" s="198" t="s">
        <v>59</v>
      </c>
      <c r="D759" s="216" t="s">
        <v>34</v>
      </c>
      <c r="E759" s="216" t="s">
        <v>35</v>
      </c>
      <c r="F759" s="216" t="s">
        <v>34</v>
      </c>
      <c r="G759" s="216" t="s">
        <v>34</v>
      </c>
      <c r="H759" s="216" t="s">
        <v>34</v>
      </c>
      <c r="I759" s="216" t="s">
        <v>34</v>
      </c>
      <c r="J759" s="216" t="s">
        <v>34</v>
      </c>
      <c r="K759" s="216" t="s">
        <v>34</v>
      </c>
      <c r="L759" s="216" t="s">
        <v>34</v>
      </c>
      <c r="P759" s="1"/>
    </row>
    <row r="760" spans="2:16" s="4" customFormat="1" ht="20.100000000000001" customHeight="1" x14ac:dyDescent="0.25">
      <c r="B760" s="195">
        <v>18</v>
      </c>
      <c r="C760" s="212" t="s">
        <v>12</v>
      </c>
      <c r="D760" s="219">
        <v>3.6499999999999998E-2</v>
      </c>
      <c r="E760" s="220" t="s">
        <v>446</v>
      </c>
      <c r="F760" s="219">
        <v>2.2499999999999999E-2</v>
      </c>
      <c r="G760" s="219">
        <v>2.9069999999999999E-2</v>
      </c>
      <c r="H760" s="219">
        <v>3.5740000000000001E-2</v>
      </c>
      <c r="I760" s="219">
        <v>4.2500000000000003E-2</v>
      </c>
      <c r="J760" s="220">
        <v>4.8199999999999996E-3</v>
      </c>
      <c r="K760" s="219">
        <v>7.2300000000000003E-3</v>
      </c>
      <c r="L760" s="219">
        <v>6.2500000000000003E-3</v>
      </c>
      <c r="P760" s="1"/>
    </row>
    <row r="761" spans="2:16" s="4" customFormat="1" ht="20.100000000000001" customHeight="1" x14ac:dyDescent="0.25">
      <c r="B761" s="195">
        <v>19</v>
      </c>
      <c r="C761" s="198" t="s">
        <v>43</v>
      </c>
      <c r="D761" s="216" t="s">
        <v>33</v>
      </c>
      <c r="E761" s="216" t="s">
        <v>33</v>
      </c>
      <c r="F761" s="216" t="s">
        <v>33</v>
      </c>
      <c r="G761" s="216" t="s">
        <v>33</v>
      </c>
      <c r="H761" s="216" t="s">
        <v>33</v>
      </c>
      <c r="I761" s="216" t="s">
        <v>33</v>
      </c>
      <c r="J761" s="216" t="s">
        <v>33</v>
      </c>
      <c r="K761" s="216" t="s">
        <v>33</v>
      </c>
      <c r="L761" s="216" t="s">
        <v>33</v>
      </c>
      <c r="P761" s="1"/>
    </row>
    <row r="762" spans="2:16" s="4" customFormat="1" ht="20.100000000000001" customHeight="1" x14ac:dyDescent="0.25">
      <c r="B762" s="195" t="s">
        <v>10</v>
      </c>
      <c r="C762" s="196" t="s">
        <v>13</v>
      </c>
      <c r="D762" s="216" t="s">
        <v>36</v>
      </c>
      <c r="E762" s="216" t="s">
        <v>36</v>
      </c>
      <c r="F762" s="216" t="s">
        <v>36</v>
      </c>
      <c r="G762" s="216" t="s">
        <v>36</v>
      </c>
      <c r="H762" s="216" t="s">
        <v>36</v>
      </c>
      <c r="I762" s="216" t="s">
        <v>36</v>
      </c>
      <c r="J762" s="216" t="s">
        <v>36</v>
      </c>
      <c r="K762" s="216" t="s">
        <v>36</v>
      </c>
      <c r="L762" s="216" t="s">
        <v>36</v>
      </c>
      <c r="P762" s="1"/>
    </row>
    <row r="763" spans="2:16" s="4" customFormat="1" ht="34.5" customHeight="1" x14ac:dyDescent="0.25">
      <c r="B763" s="195" t="s">
        <v>11</v>
      </c>
      <c r="C763" s="196" t="s">
        <v>14</v>
      </c>
      <c r="D763" s="216" t="s">
        <v>36</v>
      </c>
      <c r="E763" s="216" t="s">
        <v>36</v>
      </c>
      <c r="F763" s="216" t="s">
        <v>36</v>
      </c>
      <c r="G763" s="216" t="s">
        <v>36</v>
      </c>
      <c r="H763" s="216" t="s">
        <v>36</v>
      </c>
      <c r="I763" s="216" t="s">
        <v>36</v>
      </c>
      <c r="J763" s="216" t="s">
        <v>36</v>
      </c>
      <c r="K763" s="216" t="s">
        <v>36</v>
      </c>
      <c r="L763" s="216" t="s">
        <v>36</v>
      </c>
      <c r="P763" s="1"/>
    </row>
    <row r="764" spans="2:16" s="4" customFormat="1" ht="33" customHeight="1" x14ac:dyDescent="0.25">
      <c r="B764" s="195">
        <v>21</v>
      </c>
      <c r="C764" s="196" t="s">
        <v>15</v>
      </c>
      <c r="D764" s="216" t="s">
        <v>33</v>
      </c>
      <c r="E764" s="216" t="s">
        <v>33</v>
      </c>
      <c r="F764" s="216" t="s">
        <v>33</v>
      </c>
      <c r="G764" s="216" t="s">
        <v>33</v>
      </c>
      <c r="H764" s="216" t="s">
        <v>33</v>
      </c>
      <c r="I764" s="216" t="s">
        <v>33</v>
      </c>
      <c r="J764" s="216" t="s">
        <v>33</v>
      </c>
      <c r="K764" s="216" t="s">
        <v>33</v>
      </c>
      <c r="L764" s="216" t="s">
        <v>33</v>
      </c>
      <c r="P764" s="1"/>
    </row>
    <row r="765" spans="2:16" s="4" customFormat="1" ht="20.100000000000001" customHeight="1" x14ac:dyDescent="0.25">
      <c r="B765" s="195">
        <v>22</v>
      </c>
      <c r="C765" s="198" t="s">
        <v>60</v>
      </c>
      <c r="D765" s="216" t="s">
        <v>67</v>
      </c>
      <c r="E765" s="216" t="s">
        <v>67</v>
      </c>
      <c r="F765" s="216" t="s">
        <v>67</v>
      </c>
      <c r="G765" s="216" t="s">
        <v>67</v>
      </c>
      <c r="H765" s="216" t="s">
        <v>67</v>
      </c>
      <c r="I765" s="216" t="s">
        <v>67</v>
      </c>
      <c r="J765" s="216" t="s">
        <v>67</v>
      </c>
      <c r="K765" s="216" t="s">
        <v>67</v>
      </c>
      <c r="L765" s="216" t="s">
        <v>67</v>
      </c>
      <c r="P765" s="1"/>
    </row>
    <row r="766" spans="2:16" s="4" customFormat="1" ht="20.100000000000001" customHeight="1" x14ac:dyDescent="0.25">
      <c r="B766" s="195">
        <v>23</v>
      </c>
      <c r="C766" s="198" t="s">
        <v>16</v>
      </c>
      <c r="D766" s="216" t="s">
        <v>40</v>
      </c>
      <c r="E766" s="216" t="s">
        <v>40</v>
      </c>
      <c r="F766" s="216" t="s">
        <v>40</v>
      </c>
      <c r="G766" s="216" t="s">
        <v>40</v>
      </c>
      <c r="H766" s="216" t="s">
        <v>40</v>
      </c>
      <c r="I766" s="216" t="s">
        <v>40</v>
      </c>
      <c r="J766" s="216" t="s">
        <v>40</v>
      </c>
      <c r="K766" s="216" t="s">
        <v>40</v>
      </c>
      <c r="L766" s="216" t="s">
        <v>40</v>
      </c>
      <c r="P766" s="1"/>
    </row>
    <row r="767" spans="2:16" s="4" customFormat="1" ht="51" x14ac:dyDescent="0.25">
      <c r="B767" s="195">
        <v>24</v>
      </c>
      <c r="C767" s="198" t="s">
        <v>17</v>
      </c>
      <c r="D767" s="204" t="s">
        <v>473</v>
      </c>
      <c r="E767" s="204" t="s">
        <v>473</v>
      </c>
      <c r="F767" s="204" t="s">
        <v>470</v>
      </c>
      <c r="G767" s="204" t="s">
        <v>473</v>
      </c>
      <c r="H767" s="204" t="s">
        <v>473</v>
      </c>
      <c r="I767" s="204" t="s">
        <v>473</v>
      </c>
      <c r="J767" s="204" t="s">
        <v>473</v>
      </c>
      <c r="K767" s="204" t="s">
        <v>473</v>
      </c>
      <c r="L767" s="204" t="s">
        <v>470</v>
      </c>
      <c r="P767" s="1"/>
    </row>
    <row r="768" spans="2:16" s="4" customFormat="1" x14ac:dyDescent="0.25">
      <c r="B768" s="195">
        <v>25</v>
      </c>
      <c r="C768" s="198" t="s">
        <v>45</v>
      </c>
      <c r="D768" s="216" t="s">
        <v>466</v>
      </c>
      <c r="E768" s="216" t="s">
        <v>466</v>
      </c>
      <c r="F768" s="216" t="s">
        <v>466</v>
      </c>
      <c r="G768" s="216" t="s">
        <v>466</v>
      </c>
      <c r="H768" s="216" t="s">
        <v>466</v>
      </c>
      <c r="I768" s="216" t="s">
        <v>466</v>
      </c>
      <c r="J768" s="216" t="s">
        <v>466</v>
      </c>
      <c r="K768" s="216" t="s">
        <v>466</v>
      </c>
      <c r="L768" s="216" t="s">
        <v>466</v>
      </c>
      <c r="P768" s="1"/>
    </row>
    <row r="769" spans="2:16" s="4" customFormat="1" ht="25.5" x14ac:dyDescent="0.25">
      <c r="B769" s="195">
        <v>26</v>
      </c>
      <c r="C769" s="198" t="s">
        <v>46</v>
      </c>
      <c r="D769" s="216" t="s">
        <v>467</v>
      </c>
      <c r="E769" s="216" t="s">
        <v>467</v>
      </c>
      <c r="F769" s="216" t="s">
        <v>467</v>
      </c>
      <c r="G769" s="216" t="s">
        <v>467</v>
      </c>
      <c r="H769" s="216" t="s">
        <v>467</v>
      </c>
      <c r="I769" s="216" t="s">
        <v>467</v>
      </c>
      <c r="J769" s="216" t="s">
        <v>467</v>
      </c>
      <c r="K769" s="216" t="s">
        <v>467</v>
      </c>
      <c r="L769" s="216" t="s">
        <v>467</v>
      </c>
      <c r="P769" s="1"/>
    </row>
    <row r="770" spans="2:16" s="4" customFormat="1" ht="25.5" x14ac:dyDescent="0.25">
      <c r="B770" s="195">
        <v>27</v>
      </c>
      <c r="C770" s="196" t="s">
        <v>18</v>
      </c>
      <c r="D770" s="216" t="s">
        <v>468</v>
      </c>
      <c r="E770" s="216" t="s">
        <v>468</v>
      </c>
      <c r="F770" s="216" t="s">
        <v>468</v>
      </c>
      <c r="G770" s="216" t="s">
        <v>468</v>
      </c>
      <c r="H770" s="216" t="s">
        <v>468</v>
      </c>
      <c r="I770" s="216" t="s">
        <v>468</v>
      </c>
      <c r="J770" s="216" t="s">
        <v>468</v>
      </c>
      <c r="K770" s="216" t="s">
        <v>468</v>
      </c>
      <c r="L770" s="216" t="s">
        <v>468</v>
      </c>
      <c r="P770" s="1"/>
    </row>
    <row r="771" spans="2:16" s="4" customFormat="1" x14ac:dyDescent="0.25">
      <c r="B771" s="195">
        <v>28</v>
      </c>
      <c r="C771" s="196" t="s">
        <v>61</v>
      </c>
      <c r="D771" s="216" t="s">
        <v>26</v>
      </c>
      <c r="E771" s="216" t="s">
        <v>26</v>
      </c>
      <c r="F771" s="216" t="s">
        <v>26</v>
      </c>
      <c r="G771" s="216" t="s">
        <v>26</v>
      </c>
      <c r="H771" s="216" t="s">
        <v>26</v>
      </c>
      <c r="I771" s="216" t="s">
        <v>26</v>
      </c>
      <c r="J771" s="216" t="s">
        <v>26</v>
      </c>
      <c r="K771" s="216" t="s">
        <v>26</v>
      </c>
      <c r="L771" s="216" t="s">
        <v>26</v>
      </c>
      <c r="P771" s="1"/>
    </row>
    <row r="772" spans="2:16" x14ac:dyDescent="0.25">
      <c r="B772" s="195">
        <v>29</v>
      </c>
      <c r="C772" s="196" t="s">
        <v>62</v>
      </c>
      <c r="D772" s="216" t="s">
        <v>396</v>
      </c>
      <c r="E772" s="216" t="s">
        <v>396</v>
      </c>
      <c r="F772" s="216" t="s">
        <v>396</v>
      </c>
      <c r="G772" s="216" t="s">
        <v>396</v>
      </c>
      <c r="H772" s="216" t="s">
        <v>396</v>
      </c>
      <c r="I772" s="216" t="s">
        <v>396</v>
      </c>
      <c r="J772" s="216" t="s">
        <v>396</v>
      </c>
      <c r="K772" s="216" t="s">
        <v>396</v>
      </c>
      <c r="L772" s="216" t="s">
        <v>396</v>
      </c>
    </row>
    <row r="773" spans="2:16" ht="39" customHeight="1" x14ac:dyDescent="0.25">
      <c r="B773" s="195">
        <v>30</v>
      </c>
      <c r="C773" s="198" t="s">
        <v>19</v>
      </c>
      <c r="D773" s="216" t="s">
        <v>469</v>
      </c>
      <c r="E773" s="216" t="s">
        <v>469</v>
      </c>
      <c r="F773" s="216" t="s">
        <v>469</v>
      </c>
      <c r="G773" s="216" t="s">
        <v>469</v>
      </c>
      <c r="H773" s="216" t="s">
        <v>469</v>
      </c>
      <c r="I773" s="216" t="s">
        <v>469</v>
      </c>
      <c r="J773" s="216" t="s">
        <v>469</v>
      </c>
      <c r="K773" s="216" t="s">
        <v>469</v>
      </c>
      <c r="L773" s="216" t="s">
        <v>469</v>
      </c>
    </row>
    <row r="774" spans="2:16" ht="53.25" customHeight="1" x14ac:dyDescent="0.25">
      <c r="B774" s="195">
        <v>31</v>
      </c>
      <c r="C774" s="198" t="s">
        <v>63</v>
      </c>
      <c r="D774" s="204" t="s">
        <v>473</v>
      </c>
      <c r="E774" s="204" t="s">
        <v>473</v>
      </c>
      <c r="F774" s="204" t="s">
        <v>470</v>
      </c>
      <c r="G774" s="204" t="s">
        <v>473</v>
      </c>
      <c r="H774" s="204" t="s">
        <v>473</v>
      </c>
      <c r="I774" s="204" t="s">
        <v>473</v>
      </c>
      <c r="J774" s="204" t="s">
        <v>473</v>
      </c>
      <c r="K774" s="204" t="s">
        <v>473</v>
      </c>
      <c r="L774" s="204" t="s">
        <v>470</v>
      </c>
    </row>
    <row r="775" spans="2:16" x14ac:dyDescent="0.25">
      <c r="B775" s="195">
        <v>32</v>
      </c>
      <c r="C775" s="198" t="s">
        <v>20</v>
      </c>
      <c r="D775" s="216" t="s">
        <v>466</v>
      </c>
      <c r="E775" s="216" t="s">
        <v>466</v>
      </c>
      <c r="F775" s="216" t="s">
        <v>466</v>
      </c>
      <c r="G775" s="216" t="s">
        <v>466</v>
      </c>
      <c r="H775" s="216" t="s">
        <v>466</v>
      </c>
      <c r="I775" s="216" t="s">
        <v>466</v>
      </c>
      <c r="J775" s="216" t="s">
        <v>466</v>
      </c>
      <c r="K775" s="216" t="s">
        <v>466</v>
      </c>
      <c r="L775" s="216" t="s">
        <v>466</v>
      </c>
    </row>
    <row r="776" spans="2:16" ht="20.100000000000001" customHeight="1" x14ac:dyDescent="0.25">
      <c r="B776" s="195">
        <v>33</v>
      </c>
      <c r="C776" s="198" t="s">
        <v>21</v>
      </c>
      <c r="D776" s="216" t="s">
        <v>263</v>
      </c>
      <c r="E776" s="216" t="s">
        <v>263</v>
      </c>
      <c r="F776" s="216" t="s">
        <v>263</v>
      </c>
      <c r="G776" s="216" t="s">
        <v>263</v>
      </c>
      <c r="H776" s="216" t="s">
        <v>263</v>
      </c>
      <c r="I776" s="216" t="s">
        <v>263</v>
      </c>
      <c r="J776" s="216" t="s">
        <v>263</v>
      </c>
      <c r="K776" s="216" t="s">
        <v>263</v>
      </c>
      <c r="L776" s="216" t="s">
        <v>263</v>
      </c>
    </row>
    <row r="777" spans="2:16" ht="20.100000000000001" customHeight="1" x14ac:dyDescent="0.25">
      <c r="B777" s="195">
        <v>34</v>
      </c>
      <c r="C777" s="196" t="s">
        <v>22</v>
      </c>
      <c r="D777" s="216" t="s">
        <v>388</v>
      </c>
      <c r="E777" s="216" t="s">
        <v>388</v>
      </c>
      <c r="F777" s="216" t="s">
        <v>388</v>
      </c>
      <c r="G777" s="216" t="s">
        <v>388</v>
      </c>
      <c r="H777" s="216" t="s">
        <v>388</v>
      </c>
      <c r="I777" s="216" t="s">
        <v>388</v>
      </c>
      <c r="J777" s="216" t="s">
        <v>388</v>
      </c>
      <c r="K777" s="216" t="s">
        <v>388</v>
      </c>
      <c r="L777" s="216" t="s">
        <v>388</v>
      </c>
    </row>
    <row r="778" spans="2:16" ht="34.5" customHeight="1" x14ac:dyDescent="0.25">
      <c r="B778" s="195" t="s">
        <v>389</v>
      </c>
      <c r="C778" s="196" t="s">
        <v>390</v>
      </c>
      <c r="D778" s="216" t="s">
        <v>391</v>
      </c>
      <c r="E778" s="216" t="s">
        <v>391</v>
      </c>
      <c r="F778" s="216" t="s">
        <v>391</v>
      </c>
      <c r="G778" s="216" t="s">
        <v>391</v>
      </c>
      <c r="H778" s="216" t="s">
        <v>391</v>
      </c>
      <c r="I778" s="216" t="s">
        <v>391</v>
      </c>
      <c r="J778" s="216" t="s">
        <v>391</v>
      </c>
      <c r="K778" s="216" t="s">
        <v>391</v>
      </c>
      <c r="L778" s="216" t="s">
        <v>391</v>
      </c>
    </row>
    <row r="779" spans="2:16" ht="20.100000000000001" customHeight="1" x14ac:dyDescent="0.25">
      <c r="B779" s="195">
        <v>35</v>
      </c>
      <c r="C779" s="198" t="s">
        <v>23</v>
      </c>
      <c r="D779" s="216" t="s">
        <v>388</v>
      </c>
      <c r="E779" s="216" t="s">
        <v>388</v>
      </c>
      <c r="F779" s="216" t="s">
        <v>388</v>
      </c>
      <c r="G779" s="216" t="s">
        <v>388</v>
      </c>
      <c r="H779" s="216" t="s">
        <v>388</v>
      </c>
      <c r="I779" s="216" t="s">
        <v>388</v>
      </c>
      <c r="J779" s="216" t="s">
        <v>388</v>
      </c>
      <c r="K779" s="216" t="s">
        <v>388</v>
      </c>
      <c r="L779" s="216" t="s">
        <v>388</v>
      </c>
    </row>
    <row r="780" spans="2:16" ht="20.100000000000001" customHeight="1" x14ac:dyDescent="0.25">
      <c r="B780" s="195">
        <v>36</v>
      </c>
      <c r="C780" s="198" t="s">
        <v>64</v>
      </c>
      <c r="D780" s="216" t="s">
        <v>33</v>
      </c>
      <c r="E780" s="216" t="s">
        <v>33</v>
      </c>
      <c r="F780" s="216" t="s">
        <v>33</v>
      </c>
      <c r="G780" s="216" t="s">
        <v>33</v>
      </c>
      <c r="H780" s="216" t="s">
        <v>33</v>
      </c>
      <c r="I780" s="216" t="s">
        <v>33</v>
      </c>
      <c r="J780" s="216" t="s">
        <v>33</v>
      </c>
      <c r="K780" s="216" t="s">
        <v>33</v>
      </c>
      <c r="L780" s="216" t="s">
        <v>33</v>
      </c>
    </row>
    <row r="781" spans="2:16" ht="20.100000000000001" customHeight="1" x14ac:dyDescent="0.25">
      <c r="B781" s="195">
        <v>37</v>
      </c>
      <c r="C781" s="198" t="s">
        <v>65</v>
      </c>
      <c r="D781" s="216" t="s">
        <v>388</v>
      </c>
      <c r="E781" s="216" t="s">
        <v>388</v>
      </c>
      <c r="F781" s="216" t="s">
        <v>388</v>
      </c>
      <c r="G781" s="216" t="s">
        <v>388</v>
      </c>
      <c r="H781" s="216" t="s">
        <v>388</v>
      </c>
      <c r="I781" s="216" t="s">
        <v>388</v>
      </c>
      <c r="J781" s="216" t="s">
        <v>388</v>
      </c>
      <c r="K781" s="216" t="s">
        <v>388</v>
      </c>
      <c r="L781" s="216" t="s">
        <v>388</v>
      </c>
    </row>
    <row r="782" spans="2:16" ht="20.100000000000001" customHeight="1" x14ac:dyDescent="0.25">
      <c r="B782" s="154"/>
      <c r="C782" s="154"/>
      <c r="D782" s="1"/>
      <c r="E782" s="68"/>
      <c r="F782" s="1"/>
      <c r="G782" s="73"/>
      <c r="H782" s="1"/>
      <c r="I782" s="1"/>
      <c r="J782" s="1"/>
      <c r="K782" s="1"/>
      <c r="L782" s="1"/>
    </row>
    <row r="783" spans="2:16" x14ac:dyDescent="0.25">
      <c r="B783" s="154"/>
      <c r="C783" s="154"/>
      <c r="D783" s="1"/>
      <c r="E783" s="68"/>
      <c r="F783" s="1"/>
      <c r="G783" s="73"/>
      <c r="H783" s="1"/>
      <c r="I783" s="1"/>
      <c r="J783" s="1"/>
      <c r="K783" s="1"/>
      <c r="L783" s="1"/>
    </row>
    <row r="784" spans="2:16" x14ac:dyDescent="0.25">
      <c r="B784" s="26" t="s">
        <v>51</v>
      </c>
      <c r="C784" s="27"/>
      <c r="D784" s="247" t="s">
        <v>417</v>
      </c>
      <c r="E784" s="247" t="s">
        <v>428</v>
      </c>
      <c r="F784" s="247" t="s">
        <v>402</v>
      </c>
      <c r="G784" s="247" t="s">
        <v>433</v>
      </c>
      <c r="H784" s="247" t="s">
        <v>438</v>
      </c>
      <c r="I784" s="247" t="s">
        <v>436</v>
      </c>
      <c r="J784" s="247" t="s">
        <v>431</v>
      </c>
      <c r="K784" s="247" t="s">
        <v>422</v>
      </c>
      <c r="L784" s="247" t="s">
        <v>435</v>
      </c>
    </row>
    <row r="785" spans="2:12" x14ac:dyDescent="0.25">
      <c r="B785" s="195">
        <v>1</v>
      </c>
      <c r="C785" s="198" t="s">
        <v>0</v>
      </c>
      <c r="D785" s="204" t="s">
        <v>396</v>
      </c>
      <c r="E785" s="204" t="s">
        <v>396</v>
      </c>
      <c r="F785" s="204" t="s">
        <v>396</v>
      </c>
      <c r="G785" s="204" t="s">
        <v>396</v>
      </c>
      <c r="H785" s="204" t="s">
        <v>396</v>
      </c>
      <c r="I785" s="204" t="s">
        <v>396</v>
      </c>
      <c r="J785" s="204" t="s">
        <v>396</v>
      </c>
      <c r="K785" s="204" t="s">
        <v>396</v>
      </c>
      <c r="L785" s="204" t="s">
        <v>396</v>
      </c>
    </row>
    <row r="786" spans="2:12" x14ac:dyDescent="0.25">
      <c r="B786" s="195">
        <v>2</v>
      </c>
      <c r="C786" s="198" t="s">
        <v>1</v>
      </c>
      <c r="D786" s="204" t="s">
        <v>417</v>
      </c>
      <c r="E786" s="204" t="s">
        <v>428</v>
      </c>
      <c r="F786" s="204" t="s">
        <v>402</v>
      </c>
      <c r="G786" s="204" t="s">
        <v>433</v>
      </c>
      <c r="H786" s="204" t="s">
        <v>438</v>
      </c>
      <c r="I786" s="204" t="s">
        <v>436</v>
      </c>
      <c r="J786" s="204" t="s">
        <v>431</v>
      </c>
      <c r="K786" s="204" t="s">
        <v>422</v>
      </c>
      <c r="L786" s="204" t="s">
        <v>435</v>
      </c>
    </row>
    <row r="787" spans="2:12" ht="38.25" x14ac:dyDescent="0.25">
      <c r="B787" s="195">
        <v>3</v>
      </c>
      <c r="C787" s="198" t="s">
        <v>52</v>
      </c>
      <c r="D787" s="204" t="s">
        <v>408</v>
      </c>
      <c r="E787" s="204" t="s">
        <v>408</v>
      </c>
      <c r="F787" s="204" t="s">
        <v>408</v>
      </c>
      <c r="G787" s="204" t="s">
        <v>424</v>
      </c>
      <c r="H787" s="204" t="s">
        <v>424</v>
      </c>
      <c r="I787" s="204" t="s">
        <v>423</v>
      </c>
      <c r="J787" s="204" t="s">
        <v>423</v>
      </c>
      <c r="K787" s="204" t="s">
        <v>424</v>
      </c>
      <c r="L787" s="204" t="s">
        <v>424</v>
      </c>
    </row>
    <row r="788" spans="2:12" s="4" customFormat="1" ht="38.25" x14ac:dyDescent="0.2">
      <c r="B788" s="195" t="s">
        <v>384</v>
      </c>
      <c r="C788" s="196" t="s">
        <v>409</v>
      </c>
      <c r="D788" s="197" t="s">
        <v>388</v>
      </c>
      <c r="E788" s="197" t="s">
        <v>388</v>
      </c>
      <c r="F788" s="197" t="s">
        <v>388</v>
      </c>
      <c r="G788" s="197" t="s">
        <v>386</v>
      </c>
      <c r="H788" s="197" t="s">
        <v>386</v>
      </c>
      <c r="I788" s="197" t="s">
        <v>386</v>
      </c>
      <c r="J788" s="197" t="s">
        <v>386</v>
      </c>
      <c r="K788" s="197" t="s">
        <v>386</v>
      </c>
      <c r="L788" s="197" t="s">
        <v>386</v>
      </c>
    </row>
    <row r="789" spans="2:12" s="4" customFormat="1" ht="48" customHeight="1" x14ac:dyDescent="0.2">
      <c r="B789" s="171" t="s">
        <v>166</v>
      </c>
      <c r="C789" s="167"/>
      <c r="D789" s="233"/>
      <c r="E789" s="233"/>
      <c r="F789" s="233"/>
      <c r="G789" s="233"/>
      <c r="H789" s="233"/>
      <c r="I789" s="233"/>
      <c r="J789" s="233"/>
      <c r="K789" s="233"/>
      <c r="L789" s="233"/>
    </row>
    <row r="790" spans="2:12" s="4" customFormat="1" ht="12.75" x14ac:dyDescent="0.2">
      <c r="B790" s="195">
        <v>4</v>
      </c>
      <c r="C790" s="198" t="s">
        <v>2</v>
      </c>
      <c r="D790" s="197" t="s">
        <v>388</v>
      </c>
      <c r="E790" s="197" t="s">
        <v>388</v>
      </c>
      <c r="F790" s="197" t="s">
        <v>388</v>
      </c>
      <c r="G790" s="197" t="s">
        <v>388</v>
      </c>
      <c r="H790" s="197" t="s">
        <v>388</v>
      </c>
      <c r="I790" s="197" t="s">
        <v>388</v>
      </c>
      <c r="J790" s="197" t="s">
        <v>388</v>
      </c>
      <c r="K790" s="197" t="s">
        <v>388</v>
      </c>
      <c r="L790" s="197" t="s">
        <v>388</v>
      </c>
    </row>
    <row r="791" spans="2:12" s="4" customFormat="1" ht="12.75" x14ac:dyDescent="0.2">
      <c r="B791" s="195">
        <v>5</v>
      </c>
      <c r="C791" s="198" t="s">
        <v>3</v>
      </c>
      <c r="D791" s="197" t="s">
        <v>388</v>
      </c>
      <c r="E791" s="197" t="s">
        <v>388</v>
      </c>
      <c r="F791" s="197" t="s">
        <v>388</v>
      </c>
      <c r="G791" s="197" t="s">
        <v>388</v>
      </c>
      <c r="H791" s="197" t="s">
        <v>388</v>
      </c>
      <c r="I791" s="197" t="s">
        <v>388</v>
      </c>
      <c r="J791" s="197" t="s">
        <v>388</v>
      </c>
      <c r="K791" s="197" t="s">
        <v>388</v>
      </c>
      <c r="L791" s="197" t="s">
        <v>388</v>
      </c>
    </row>
    <row r="792" spans="2:12" s="4" customFormat="1" ht="12.75" x14ac:dyDescent="0.2">
      <c r="B792" s="195">
        <v>6</v>
      </c>
      <c r="C792" s="198" t="s">
        <v>53</v>
      </c>
      <c r="D792" s="197" t="s">
        <v>28</v>
      </c>
      <c r="E792" s="197" t="s">
        <v>28</v>
      </c>
      <c r="F792" s="197" t="s">
        <v>28</v>
      </c>
      <c r="G792" s="197" t="s">
        <v>28</v>
      </c>
      <c r="H792" s="197" t="s">
        <v>28</v>
      </c>
      <c r="I792" s="197" t="s">
        <v>28</v>
      </c>
      <c r="J792" s="197" t="s">
        <v>28</v>
      </c>
      <c r="K792" s="197" t="s">
        <v>28</v>
      </c>
      <c r="L792" s="197" t="s">
        <v>28</v>
      </c>
    </row>
    <row r="793" spans="2:12" s="4" customFormat="1" ht="12.75" x14ac:dyDescent="0.2">
      <c r="B793" s="195">
        <v>7</v>
      </c>
      <c r="C793" s="198" t="s">
        <v>54</v>
      </c>
      <c r="D793" s="216" t="s">
        <v>42</v>
      </c>
      <c r="E793" s="216" t="s">
        <v>42</v>
      </c>
      <c r="F793" s="216" t="s">
        <v>42</v>
      </c>
      <c r="G793" s="216" t="s">
        <v>42</v>
      </c>
      <c r="H793" s="216" t="s">
        <v>42</v>
      </c>
      <c r="I793" s="216" t="s">
        <v>42</v>
      </c>
      <c r="J793" s="216" t="s">
        <v>42</v>
      </c>
      <c r="K793" s="216" t="s">
        <v>42</v>
      </c>
      <c r="L793" s="216" t="s">
        <v>42</v>
      </c>
    </row>
    <row r="794" spans="2:12" s="4" customFormat="1" ht="12.75" x14ac:dyDescent="0.2">
      <c r="B794" s="195">
        <v>8</v>
      </c>
      <c r="C794" s="198" t="s">
        <v>465</v>
      </c>
      <c r="D794" s="206">
        <v>86.869065860000006</v>
      </c>
      <c r="E794" s="206">
        <v>302.34345633999999</v>
      </c>
      <c r="F794" s="206">
        <v>69.521011420000008</v>
      </c>
      <c r="G794" s="206">
        <v>252.42521545000002</v>
      </c>
      <c r="H794" s="206">
        <v>179.18612615999999</v>
      </c>
      <c r="I794" s="206">
        <v>1191.0744131900001</v>
      </c>
      <c r="J794" s="206">
        <v>1181.4188241200002</v>
      </c>
      <c r="K794" s="206">
        <v>145.95201444</v>
      </c>
      <c r="L794" s="206">
        <v>91.083353860000003</v>
      </c>
    </row>
    <row r="795" spans="2:12" s="4" customFormat="1" ht="12.75" x14ac:dyDescent="0.2">
      <c r="B795" s="172">
        <v>9</v>
      </c>
      <c r="C795" s="173" t="s">
        <v>178</v>
      </c>
      <c r="D795" s="19" t="s">
        <v>742</v>
      </c>
      <c r="E795" s="19" t="s">
        <v>743</v>
      </c>
      <c r="F795" s="19" t="s">
        <v>709</v>
      </c>
      <c r="G795" s="19" t="s">
        <v>744</v>
      </c>
      <c r="H795" s="19" t="s">
        <v>745</v>
      </c>
      <c r="I795" s="19" t="s">
        <v>598</v>
      </c>
      <c r="J795" s="19" t="s">
        <v>598</v>
      </c>
      <c r="K795" s="19" t="s">
        <v>728</v>
      </c>
      <c r="L795" s="19" t="s">
        <v>746</v>
      </c>
    </row>
    <row r="796" spans="2:12" s="4" customFormat="1" ht="12.75" x14ac:dyDescent="0.2">
      <c r="B796" s="174"/>
      <c r="C796" s="175" t="s">
        <v>179</v>
      </c>
      <c r="D796" s="59" t="s">
        <v>747</v>
      </c>
      <c r="E796" s="59" t="s">
        <v>748</v>
      </c>
      <c r="F796" s="59" t="s">
        <v>711</v>
      </c>
      <c r="G796" s="59" t="s">
        <v>749</v>
      </c>
      <c r="H796" s="59" t="s">
        <v>750</v>
      </c>
      <c r="I796" s="59" t="s">
        <v>668</v>
      </c>
      <c r="J796" s="59" t="s">
        <v>668</v>
      </c>
      <c r="K796" s="59" t="s">
        <v>736</v>
      </c>
      <c r="L796" s="59" t="s">
        <v>751</v>
      </c>
    </row>
    <row r="797" spans="2:12" s="4" customFormat="1" ht="12.75" x14ac:dyDescent="0.2">
      <c r="B797" s="195" t="s">
        <v>8</v>
      </c>
      <c r="C797" s="198" t="s">
        <v>4</v>
      </c>
      <c r="D797" s="218">
        <v>100</v>
      </c>
      <c r="E797" s="218">
        <v>100</v>
      </c>
      <c r="F797" s="218">
        <v>100</v>
      </c>
      <c r="G797" s="218">
        <v>100</v>
      </c>
      <c r="H797" s="218">
        <v>100</v>
      </c>
      <c r="I797" s="218">
        <v>100</v>
      </c>
      <c r="J797" s="218">
        <v>100</v>
      </c>
      <c r="K797" s="218">
        <v>100</v>
      </c>
      <c r="L797" s="218">
        <v>100</v>
      </c>
    </row>
    <row r="798" spans="2:12" s="4" customFormat="1" ht="12.75" x14ac:dyDescent="0.2">
      <c r="B798" s="195" t="s">
        <v>9</v>
      </c>
      <c r="C798" s="198" t="s">
        <v>5</v>
      </c>
      <c r="D798" s="218">
        <v>100</v>
      </c>
      <c r="E798" s="218">
        <v>100</v>
      </c>
      <c r="F798" s="218">
        <v>100</v>
      </c>
      <c r="G798" s="218">
        <v>100</v>
      </c>
      <c r="H798" s="218">
        <v>100</v>
      </c>
      <c r="I798" s="218">
        <v>100</v>
      </c>
      <c r="J798" s="218">
        <v>100</v>
      </c>
      <c r="K798" s="218">
        <v>100</v>
      </c>
      <c r="L798" s="218">
        <v>100</v>
      </c>
    </row>
    <row r="799" spans="2:12" s="4" customFormat="1" ht="12.75" x14ac:dyDescent="0.2">
      <c r="B799" s="195">
        <v>10</v>
      </c>
      <c r="C799" s="198" t="s">
        <v>6</v>
      </c>
      <c r="D799" s="216" t="s">
        <v>29</v>
      </c>
      <c r="E799" s="216" t="s">
        <v>29</v>
      </c>
      <c r="F799" s="216" t="s">
        <v>29</v>
      </c>
      <c r="G799" s="216" t="s">
        <v>29</v>
      </c>
      <c r="H799" s="216" t="s">
        <v>29</v>
      </c>
      <c r="I799" s="216" t="s">
        <v>29</v>
      </c>
      <c r="J799" s="216" t="s">
        <v>29</v>
      </c>
      <c r="K799" s="216" t="s">
        <v>29</v>
      </c>
      <c r="L799" s="216" t="s">
        <v>29</v>
      </c>
    </row>
    <row r="800" spans="2:12" s="4" customFormat="1" ht="12.75" x14ac:dyDescent="0.2">
      <c r="B800" s="195">
        <v>11</v>
      </c>
      <c r="C800" s="198" t="s">
        <v>7</v>
      </c>
      <c r="D800" s="216">
        <v>43124</v>
      </c>
      <c r="E800" s="216">
        <v>43132</v>
      </c>
      <c r="F800" s="216">
        <v>43145</v>
      </c>
      <c r="G800" s="216">
        <v>43166</v>
      </c>
      <c r="H800" s="216">
        <v>43166</v>
      </c>
      <c r="I800" s="216">
        <v>43181</v>
      </c>
      <c r="J800" s="216">
        <v>43228</v>
      </c>
      <c r="K800" s="216">
        <v>43243</v>
      </c>
      <c r="L800" s="216" t="s">
        <v>464</v>
      </c>
    </row>
    <row r="801" spans="2:12" s="4" customFormat="1" ht="12.75" x14ac:dyDescent="0.2">
      <c r="B801" s="195">
        <v>12</v>
      </c>
      <c r="C801" s="198" t="s">
        <v>44</v>
      </c>
      <c r="D801" s="216" t="s">
        <v>31</v>
      </c>
      <c r="E801" s="216" t="s">
        <v>31</v>
      </c>
      <c r="F801" s="216" t="s">
        <v>31</v>
      </c>
      <c r="G801" s="216" t="s">
        <v>31</v>
      </c>
      <c r="H801" s="216" t="s">
        <v>31</v>
      </c>
      <c r="I801" s="216" t="s">
        <v>31</v>
      </c>
      <c r="J801" s="216" t="s">
        <v>31</v>
      </c>
      <c r="K801" s="216" t="s">
        <v>31</v>
      </c>
      <c r="L801" s="216" t="s">
        <v>31</v>
      </c>
    </row>
    <row r="802" spans="2:12" s="4" customFormat="1" ht="12.75" x14ac:dyDescent="0.2">
      <c r="B802" s="195">
        <v>13</v>
      </c>
      <c r="C802" s="198" t="s">
        <v>55</v>
      </c>
      <c r="D802" s="216">
        <v>46776</v>
      </c>
      <c r="E802" s="216">
        <v>45691</v>
      </c>
      <c r="F802" s="216">
        <v>50451</v>
      </c>
      <c r="G802" s="216">
        <v>45723</v>
      </c>
      <c r="H802" s="216">
        <v>45723</v>
      </c>
      <c r="I802" s="216">
        <v>46834</v>
      </c>
      <c r="J802" s="216">
        <v>45785</v>
      </c>
      <c r="K802" s="216">
        <v>45253</v>
      </c>
      <c r="L802" s="216">
        <v>46896</v>
      </c>
    </row>
    <row r="803" spans="2:12" s="4" customFormat="1" ht="12.75" x14ac:dyDescent="0.2">
      <c r="B803" s="195">
        <v>14</v>
      </c>
      <c r="C803" s="198" t="s">
        <v>562</v>
      </c>
      <c r="D803" s="216" t="s">
        <v>33</v>
      </c>
      <c r="E803" s="216" t="s">
        <v>33</v>
      </c>
      <c r="F803" s="216" t="s">
        <v>33</v>
      </c>
      <c r="G803" s="216" t="s">
        <v>33</v>
      </c>
      <c r="H803" s="216" t="s">
        <v>33</v>
      </c>
      <c r="I803" s="216" t="s">
        <v>33</v>
      </c>
      <c r="J803" s="216" t="s">
        <v>33</v>
      </c>
      <c r="K803" s="216" t="s">
        <v>33</v>
      </c>
      <c r="L803" s="216" t="s">
        <v>33</v>
      </c>
    </row>
    <row r="804" spans="2:12" s="4" customFormat="1" ht="12.75" x14ac:dyDescent="0.2">
      <c r="B804" s="195">
        <v>15</v>
      </c>
      <c r="C804" s="196" t="s">
        <v>56</v>
      </c>
      <c r="D804" s="216" t="s">
        <v>388</v>
      </c>
      <c r="E804" s="216" t="s">
        <v>388</v>
      </c>
      <c r="F804" s="216" t="s">
        <v>388</v>
      </c>
      <c r="G804" s="216" t="s">
        <v>388</v>
      </c>
      <c r="H804" s="216" t="s">
        <v>388</v>
      </c>
      <c r="I804" s="216" t="s">
        <v>388</v>
      </c>
      <c r="J804" s="216" t="s">
        <v>388</v>
      </c>
      <c r="K804" s="216" t="s">
        <v>388</v>
      </c>
      <c r="L804" s="216" t="s">
        <v>388</v>
      </c>
    </row>
    <row r="805" spans="2:12" s="4" customFormat="1" ht="12.75" x14ac:dyDescent="0.2">
      <c r="B805" s="195">
        <v>16</v>
      </c>
      <c r="C805" s="198" t="s">
        <v>57</v>
      </c>
      <c r="D805" s="216" t="s">
        <v>388</v>
      </c>
      <c r="E805" s="216" t="s">
        <v>388</v>
      </c>
      <c r="F805" s="216" t="s">
        <v>388</v>
      </c>
      <c r="G805" s="216" t="s">
        <v>388</v>
      </c>
      <c r="H805" s="216" t="s">
        <v>388</v>
      </c>
      <c r="I805" s="216" t="s">
        <v>388</v>
      </c>
      <c r="J805" s="216" t="s">
        <v>388</v>
      </c>
      <c r="K805" s="216" t="s">
        <v>388</v>
      </c>
      <c r="L805" s="216" t="s">
        <v>388</v>
      </c>
    </row>
    <row r="806" spans="2:12" s="4" customFormat="1" ht="12.75" x14ac:dyDescent="0.2">
      <c r="B806" s="162"/>
      <c r="C806" s="156"/>
      <c r="D806" s="164"/>
      <c r="E806" s="164"/>
      <c r="F806" s="164"/>
      <c r="G806" s="164"/>
      <c r="H806" s="164"/>
      <c r="I806" s="164"/>
      <c r="J806" s="164"/>
      <c r="K806" s="164"/>
      <c r="L806" s="164"/>
    </row>
    <row r="807" spans="2:12" s="4" customFormat="1" ht="12.75" x14ac:dyDescent="0.2">
      <c r="B807" s="180" t="s">
        <v>58</v>
      </c>
      <c r="C807" s="167"/>
      <c r="D807" s="163"/>
      <c r="E807" s="160"/>
      <c r="F807" s="163"/>
      <c r="G807" s="163"/>
      <c r="H807" s="160"/>
      <c r="I807" s="163"/>
      <c r="J807" s="163"/>
      <c r="K807" s="163"/>
      <c r="L807" s="163"/>
    </row>
    <row r="808" spans="2:12" s="4" customFormat="1" ht="12.75" x14ac:dyDescent="0.2">
      <c r="B808" s="195">
        <v>17</v>
      </c>
      <c r="C808" s="198" t="s">
        <v>59</v>
      </c>
      <c r="D808" s="216" t="s">
        <v>34</v>
      </c>
      <c r="E808" s="216" t="s">
        <v>34</v>
      </c>
      <c r="F808" s="216" t="s">
        <v>34</v>
      </c>
      <c r="G808" s="216" t="s">
        <v>34</v>
      </c>
      <c r="H808" s="216" t="s">
        <v>35</v>
      </c>
      <c r="I808" s="216" t="s">
        <v>34</v>
      </c>
      <c r="J808" s="216" t="s">
        <v>34</v>
      </c>
      <c r="K808" s="216" t="s">
        <v>34</v>
      </c>
      <c r="L808" s="216" t="s">
        <v>34</v>
      </c>
    </row>
    <row r="809" spans="2:12" s="4" customFormat="1" ht="20.100000000000001" customHeight="1" x14ac:dyDescent="0.2">
      <c r="B809" s="195">
        <v>18</v>
      </c>
      <c r="C809" s="212" t="s">
        <v>12</v>
      </c>
      <c r="D809" s="219">
        <v>2.9399999999999999E-2</v>
      </c>
      <c r="E809" s="220">
        <v>3.5000000000000003E-2</v>
      </c>
      <c r="F809" s="219">
        <v>9.9500000000000005E-3</v>
      </c>
      <c r="G809" s="219">
        <v>0.04</v>
      </c>
      <c r="H809" s="220" t="s">
        <v>447</v>
      </c>
      <c r="I809" s="219">
        <v>4.3749999999999997E-2</v>
      </c>
      <c r="J809" s="219">
        <v>4.4499999999999998E-2</v>
      </c>
      <c r="K809" s="219">
        <v>3.9E-2</v>
      </c>
      <c r="L809" s="219">
        <v>4.7500000000000001E-2</v>
      </c>
    </row>
    <row r="810" spans="2:12" s="4" customFormat="1" ht="20.100000000000001" customHeight="1" x14ac:dyDescent="0.2">
      <c r="B810" s="195">
        <v>19</v>
      </c>
      <c r="C810" s="198" t="s">
        <v>43</v>
      </c>
      <c r="D810" s="216" t="s">
        <v>33</v>
      </c>
      <c r="E810" s="216" t="s">
        <v>33</v>
      </c>
      <c r="F810" s="216" t="s">
        <v>33</v>
      </c>
      <c r="G810" s="216" t="s">
        <v>33</v>
      </c>
      <c r="H810" s="216" t="s">
        <v>33</v>
      </c>
      <c r="I810" s="216" t="s">
        <v>33</v>
      </c>
      <c r="J810" s="216" t="s">
        <v>33</v>
      </c>
      <c r="K810" s="216" t="s">
        <v>33</v>
      </c>
      <c r="L810" s="216" t="s">
        <v>33</v>
      </c>
    </row>
    <row r="811" spans="2:12" s="4" customFormat="1" ht="20.100000000000001" customHeight="1" x14ac:dyDescent="0.2">
      <c r="B811" s="195" t="s">
        <v>10</v>
      </c>
      <c r="C811" s="196" t="s">
        <v>13</v>
      </c>
      <c r="D811" s="216" t="s">
        <v>36</v>
      </c>
      <c r="E811" s="216" t="s">
        <v>36</v>
      </c>
      <c r="F811" s="216" t="s">
        <v>36</v>
      </c>
      <c r="G811" s="216" t="s">
        <v>36</v>
      </c>
      <c r="H811" s="216" t="s">
        <v>36</v>
      </c>
      <c r="I811" s="216" t="s">
        <v>36</v>
      </c>
      <c r="J811" s="216" t="s">
        <v>36</v>
      </c>
      <c r="K811" s="216" t="s">
        <v>36</v>
      </c>
      <c r="L811" s="216" t="s">
        <v>36</v>
      </c>
    </row>
    <row r="812" spans="2:12" s="4" customFormat="1" ht="20.100000000000001" customHeight="1" x14ac:dyDescent="0.2">
      <c r="B812" s="195" t="s">
        <v>11</v>
      </c>
      <c r="C812" s="196" t="s">
        <v>14</v>
      </c>
      <c r="D812" s="216" t="s">
        <v>36</v>
      </c>
      <c r="E812" s="216" t="s">
        <v>36</v>
      </c>
      <c r="F812" s="216" t="s">
        <v>36</v>
      </c>
      <c r="G812" s="216" t="s">
        <v>36</v>
      </c>
      <c r="H812" s="216" t="s">
        <v>36</v>
      </c>
      <c r="I812" s="216" t="s">
        <v>36</v>
      </c>
      <c r="J812" s="216" t="s">
        <v>36</v>
      </c>
      <c r="K812" s="216" t="s">
        <v>36</v>
      </c>
      <c r="L812" s="216" t="s">
        <v>36</v>
      </c>
    </row>
    <row r="813" spans="2:12" s="4" customFormat="1" ht="33" customHeight="1" x14ac:dyDescent="0.2">
      <c r="B813" s="195">
        <v>21</v>
      </c>
      <c r="C813" s="196" t="s">
        <v>15</v>
      </c>
      <c r="D813" s="216" t="s">
        <v>33</v>
      </c>
      <c r="E813" s="216" t="s">
        <v>33</v>
      </c>
      <c r="F813" s="216" t="s">
        <v>33</v>
      </c>
      <c r="G813" s="216" t="s">
        <v>33</v>
      </c>
      <c r="H813" s="216" t="s">
        <v>33</v>
      </c>
      <c r="I813" s="216" t="s">
        <v>33</v>
      </c>
      <c r="J813" s="216" t="s">
        <v>33</v>
      </c>
      <c r="K813" s="216" t="s">
        <v>33</v>
      </c>
      <c r="L813" s="216" t="s">
        <v>33</v>
      </c>
    </row>
    <row r="814" spans="2:12" s="4" customFormat="1" ht="20.100000000000001" customHeight="1" x14ac:dyDescent="0.2">
      <c r="B814" s="195">
        <v>22</v>
      </c>
      <c r="C814" s="198" t="s">
        <v>60</v>
      </c>
      <c r="D814" s="216" t="s">
        <v>67</v>
      </c>
      <c r="E814" s="216" t="s">
        <v>67</v>
      </c>
      <c r="F814" s="216" t="s">
        <v>67</v>
      </c>
      <c r="G814" s="216" t="s">
        <v>67</v>
      </c>
      <c r="H814" s="216" t="s">
        <v>67</v>
      </c>
      <c r="I814" s="216" t="s">
        <v>67</v>
      </c>
      <c r="J814" s="216" t="s">
        <v>67</v>
      </c>
      <c r="K814" s="216" t="s">
        <v>67</v>
      </c>
      <c r="L814" s="216" t="s">
        <v>67</v>
      </c>
    </row>
    <row r="815" spans="2:12" s="4" customFormat="1" ht="20.100000000000001" customHeight="1" x14ac:dyDescent="0.2">
      <c r="B815" s="195">
        <v>23</v>
      </c>
      <c r="C815" s="198" t="s">
        <v>16</v>
      </c>
      <c r="D815" s="216" t="s">
        <v>40</v>
      </c>
      <c r="E815" s="216" t="s">
        <v>40</v>
      </c>
      <c r="F815" s="216" t="s">
        <v>40</v>
      </c>
      <c r="G815" s="216" t="s">
        <v>40</v>
      </c>
      <c r="H815" s="216" t="s">
        <v>40</v>
      </c>
      <c r="I815" s="216" t="s">
        <v>40</v>
      </c>
      <c r="J815" s="216" t="s">
        <v>40</v>
      </c>
      <c r="K815" s="216" t="s">
        <v>40</v>
      </c>
      <c r="L815" s="216" t="s">
        <v>40</v>
      </c>
    </row>
    <row r="816" spans="2:12" s="4" customFormat="1" ht="51" x14ac:dyDescent="0.2">
      <c r="B816" s="195">
        <v>24</v>
      </c>
      <c r="C816" s="198" t="s">
        <v>17</v>
      </c>
      <c r="D816" s="204" t="s">
        <v>470</v>
      </c>
      <c r="E816" s="204" t="s">
        <v>470</v>
      </c>
      <c r="F816" s="204" t="s">
        <v>470</v>
      </c>
      <c r="G816" s="204" t="s">
        <v>473</v>
      </c>
      <c r="H816" s="204" t="s">
        <v>473</v>
      </c>
      <c r="I816" s="204" t="s">
        <v>473</v>
      </c>
      <c r="J816" s="204" t="s">
        <v>473</v>
      </c>
      <c r="K816" s="204" t="s">
        <v>473</v>
      </c>
      <c r="L816" s="204" t="s">
        <v>473</v>
      </c>
    </row>
    <row r="817" spans="2:12" s="4" customFormat="1" ht="12.75" x14ac:dyDescent="0.2">
      <c r="B817" s="195">
        <v>25</v>
      </c>
      <c r="C817" s="198" t="s">
        <v>45</v>
      </c>
      <c r="D817" s="216" t="s">
        <v>466</v>
      </c>
      <c r="E817" s="216" t="s">
        <v>466</v>
      </c>
      <c r="F817" s="216" t="s">
        <v>466</v>
      </c>
      <c r="G817" s="216" t="s">
        <v>466</v>
      </c>
      <c r="H817" s="216" t="s">
        <v>466</v>
      </c>
      <c r="I817" s="216" t="s">
        <v>466</v>
      </c>
      <c r="J817" s="216" t="s">
        <v>466</v>
      </c>
      <c r="K817" s="216" t="s">
        <v>466</v>
      </c>
      <c r="L817" s="216" t="s">
        <v>466</v>
      </c>
    </row>
    <row r="818" spans="2:12" s="4" customFormat="1" ht="25.5" x14ac:dyDescent="0.2">
      <c r="B818" s="195">
        <v>26</v>
      </c>
      <c r="C818" s="198" t="s">
        <v>46</v>
      </c>
      <c r="D818" s="216" t="s">
        <v>467</v>
      </c>
      <c r="E818" s="216" t="s">
        <v>467</v>
      </c>
      <c r="F818" s="216" t="s">
        <v>467</v>
      </c>
      <c r="G818" s="216" t="s">
        <v>467</v>
      </c>
      <c r="H818" s="216" t="s">
        <v>467</v>
      </c>
      <c r="I818" s="216" t="s">
        <v>467</v>
      </c>
      <c r="J818" s="216" t="s">
        <v>467</v>
      </c>
      <c r="K818" s="216" t="s">
        <v>467</v>
      </c>
      <c r="L818" s="216" t="s">
        <v>467</v>
      </c>
    </row>
    <row r="819" spans="2:12" s="4" customFormat="1" ht="25.5" x14ac:dyDescent="0.2">
      <c r="B819" s="195">
        <v>27</v>
      </c>
      <c r="C819" s="196" t="s">
        <v>18</v>
      </c>
      <c r="D819" s="216" t="s">
        <v>468</v>
      </c>
      <c r="E819" s="216" t="s">
        <v>468</v>
      </c>
      <c r="F819" s="216" t="s">
        <v>468</v>
      </c>
      <c r="G819" s="216" t="s">
        <v>468</v>
      </c>
      <c r="H819" s="216" t="s">
        <v>468</v>
      </c>
      <c r="I819" s="216" t="s">
        <v>468</v>
      </c>
      <c r="J819" s="216" t="s">
        <v>468</v>
      </c>
      <c r="K819" s="216" t="s">
        <v>468</v>
      </c>
      <c r="L819" s="216" t="s">
        <v>468</v>
      </c>
    </row>
    <row r="820" spans="2:12" x14ac:dyDescent="0.25">
      <c r="B820" s="195">
        <v>28</v>
      </c>
      <c r="C820" s="196" t="s">
        <v>61</v>
      </c>
      <c r="D820" s="216" t="s">
        <v>26</v>
      </c>
      <c r="E820" s="216" t="s">
        <v>26</v>
      </c>
      <c r="F820" s="216" t="s">
        <v>26</v>
      </c>
      <c r="G820" s="216" t="s">
        <v>26</v>
      </c>
      <c r="H820" s="216" t="s">
        <v>26</v>
      </c>
      <c r="I820" s="216" t="s">
        <v>26</v>
      </c>
      <c r="J820" s="216" t="s">
        <v>26</v>
      </c>
      <c r="K820" s="216" t="s">
        <v>26</v>
      </c>
      <c r="L820" s="216" t="s">
        <v>26</v>
      </c>
    </row>
    <row r="821" spans="2:12" ht="20.100000000000001" customHeight="1" x14ac:dyDescent="0.25">
      <c r="B821" s="195">
        <v>29</v>
      </c>
      <c r="C821" s="196" t="s">
        <v>62</v>
      </c>
      <c r="D821" s="216" t="s">
        <v>396</v>
      </c>
      <c r="E821" s="216" t="s">
        <v>396</v>
      </c>
      <c r="F821" s="216" t="s">
        <v>396</v>
      </c>
      <c r="G821" s="216" t="s">
        <v>396</v>
      </c>
      <c r="H821" s="216" t="s">
        <v>396</v>
      </c>
      <c r="I821" s="216" t="s">
        <v>396</v>
      </c>
      <c r="J821" s="216" t="s">
        <v>396</v>
      </c>
      <c r="K821" s="216" t="s">
        <v>396</v>
      </c>
      <c r="L821" s="216" t="s">
        <v>396</v>
      </c>
    </row>
    <row r="822" spans="2:12" ht="30.75" customHeight="1" x14ac:dyDescent="0.25">
      <c r="B822" s="195">
        <v>30</v>
      </c>
      <c r="C822" s="198" t="s">
        <v>19</v>
      </c>
      <c r="D822" s="216" t="s">
        <v>469</v>
      </c>
      <c r="E822" s="216" t="s">
        <v>469</v>
      </c>
      <c r="F822" s="216" t="s">
        <v>469</v>
      </c>
      <c r="G822" s="216" t="s">
        <v>469</v>
      </c>
      <c r="H822" s="216" t="s">
        <v>469</v>
      </c>
      <c r="I822" s="216" t="s">
        <v>469</v>
      </c>
      <c r="J822" s="216" t="s">
        <v>469</v>
      </c>
      <c r="K822" s="216" t="s">
        <v>469</v>
      </c>
      <c r="L822" s="216" t="s">
        <v>469</v>
      </c>
    </row>
    <row r="823" spans="2:12" ht="51" x14ac:dyDescent="0.25">
      <c r="B823" s="195">
        <v>31</v>
      </c>
      <c r="C823" s="198" t="s">
        <v>63</v>
      </c>
      <c r="D823" s="204" t="s">
        <v>470</v>
      </c>
      <c r="E823" s="204" t="s">
        <v>470</v>
      </c>
      <c r="F823" s="204" t="s">
        <v>470</v>
      </c>
      <c r="G823" s="204" t="s">
        <v>473</v>
      </c>
      <c r="H823" s="204" t="s">
        <v>473</v>
      </c>
      <c r="I823" s="204" t="s">
        <v>473</v>
      </c>
      <c r="J823" s="204" t="s">
        <v>473</v>
      </c>
      <c r="K823" s="204" t="s">
        <v>473</v>
      </c>
      <c r="L823" s="204" t="s">
        <v>473</v>
      </c>
    </row>
    <row r="824" spans="2:12" x14ac:dyDescent="0.25">
      <c r="B824" s="195">
        <v>32</v>
      </c>
      <c r="C824" s="198" t="s">
        <v>20</v>
      </c>
      <c r="D824" s="216" t="s">
        <v>466</v>
      </c>
      <c r="E824" s="216" t="s">
        <v>466</v>
      </c>
      <c r="F824" s="216" t="s">
        <v>466</v>
      </c>
      <c r="G824" s="216" t="s">
        <v>466</v>
      </c>
      <c r="H824" s="216" t="s">
        <v>466</v>
      </c>
      <c r="I824" s="216" t="s">
        <v>466</v>
      </c>
      <c r="J824" s="216" t="s">
        <v>466</v>
      </c>
      <c r="K824" s="216" t="s">
        <v>466</v>
      </c>
      <c r="L824" s="216" t="s">
        <v>466</v>
      </c>
    </row>
    <row r="825" spans="2:12" ht="20.100000000000001" customHeight="1" x14ac:dyDescent="0.25">
      <c r="B825" s="195">
        <v>33</v>
      </c>
      <c r="C825" s="198" t="s">
        <v>21</v>
      </c>
      <c r="D825" s="216" t="s">
        <v>263</v>
      </c>
      <c r="E825" s="216" t="s">
        <v>263</v>
      </c>
      <c r="F825" s="216" t="s">
        <v>263</v>
      </c>
      <c r="G825" s="216" t="s">
        <v>263</v>
      </c>
      <c r="H825" s="216" t="s">
        <v>263</v>
      </c>
      <c r="I825" s="216" t="s">
        <v>263</v>
      </c>
      <c r="J825" s="216" t="s">
        <v>263</v>
      </c>
      <c r="K825" s="216" t="s">
        <v>263</v>
      </c>
      <c r="L825" s="216" t="s">
        <v>263</v>
      </c>
    </row>
    <row r="826" spans="2:12" ht="20.100000000000001" customHeight="1" x14ac:dyDescent="0.25">
      <c r="B826" s="195">
        <v>34</v>
      </c>
      <c r="C826" s="196" t="s">
        <v>22</v>
      </c>
      <c r="D826" s="216" t="s">
        <v>388</v>
      </c>
      <c r="E826" s="216" t="s">
        <v>388</v>
      </c>
      <c r="F826" s="216" t="s">
        <v>388</v>
      </c>
      <c r="G826" s="216" t="s">
        <v>388</v>
      </c>
      <c r="H826" s="216" t="s">
        <v>388</v>
      </c>
      <c r="I826" s="216" t="s">
        <v>388</v>
      </c>
      <c r="J826" s="216" t="s">
        <v>388</v>
      </c>
      <c r="K826" s="216" t="s">
        <v>388</v>
      </c>
      <c r="L826" s="216" t="s">
        <v>388</v>
      </c>
    </row>
    <row r="827" spans="2:12" ht="30" customHeight="1" x14ac:dyDescent="0.25">
      <c r="B827" s="195" t="s">
        <v>389</v>
      </c>
      <c r="C827" s="196" t="s">
        <v>390</v>
      </c>
      <c r="D827" s="216" t="s">
        <v>391</v>
      </c>
      <c r="E827" s="216" t="s">
        <v>391</v>
      </c>
      <c r="F827" s="216" t="s">
        <v>391</v>
      </c>
      <c r="G827" s="216" t="s">
        <v>391</v>
      </c>
      <c r="H827" s="216" t="s">
        <v>391</v>
      </c>
      <c r="I827" s="216" t="s">
        <v>391</v>
      </c>
      <c r="J827" s="216" t="s">
        <v>391</v>
      </c>
      <c r="K827" s="216" t="s">
        <v>391</v>
      </c>
      <c r="L827" s="216" t="s">
        <v>391</v>
      </c>
    </row>
    <row r="828" spans="2:12" ht="20.100000000000001" customHeight="1" x14ac:dyDescent="0.25">
      <c r="B828" s="195">
        <v>35</v>
      </c>
      <c r="C828" s="198" t="s">
        <v>23</v>
      </c>
      <c r="D828" s="216" t="s">
        <v>388</v>
      </c>
      <c r="E828" s="216" t="s">
        <v>388</v>
      </c>
      <c r="F828" s="216" t="s">
        <v>388</v>
      </c>
      <c r="G828" s="216" t="s">
        <v>388</v>
      </c>
      <c r="H828" s="216" t="s">
        <v>388</v>
      </c>
      <c r="I828" s="216" t="s">
        <v>388</v>
      </c>
      <c r="J828" s="216" t="s">
        <v>388</v>
      </c>
      <c r="K828" s="216" t="s">
        <v>388</v>
      </c>
      <c r="L828" s="216" t="s">
        <v>388</v>
      </c>
    </row>
    <row r="829" spans="2:12" ht="20.100000000000001" customHeight="1" x14ac:dyDescent="0.25">
      <c r="B829" s="195">
        <v>36</v>
      </c>
      <c r="C829" s="198" t="s">
        <v>64</v>
      </c>
      <c r="D829" s="216" t="s">
        <v>33</v>
      </c>
      <c r="E829" s="216" t="s">
        <v>33</v>
      </c>
      <c r="F829" s="216" t="s">
        <v>33</v>
      </c>
      <c r="G829" s="216" t="s">
        <v>33</v>
      </c>
      <c r="H829" s="216" t="s">
        <v>33</v>
      </c>
      <c r="I829" s="216" t="s">
        <v>33</v>
      </c>
      <c r="J829" s="216" t="s">
        <v>33</v>
      </c>
      <c r="K829" s="216" t="s">
        <v>33</v>
      </c>
      <c r="L829" s="216" t="s">
        <v>33</v>
      </c>
    </row>
    <row r="830" spans="2:12" ht="20.100000000000001" customHeight="1" x14ac:dyDescent="0.25">
      <c r="B830" s="195">
        <v>37</v>
      </c>
      <c r="C830" s="198" t="s">
        <v>65</v>
      </c>
      <c r="D830" s="216" t="s">
        <v>388</v>
      </c>
      <c r="E830" s="216" t="s">
        <v>388</v>
      </c>
      <c r="F830" s="216" t="s">
        <v>388</v>
      </c>
      <c r="G830" s="216" t="s">
        <v>388</v>
      </c>
      <c r="H830" s="216" t="s">
        <v>388</v>
      </c>
      <c r="I830" s="216" t="s">
        <v>388</v>
      </c>
      <c r="J830" s="216" t="s">
        <v>388</v>
      </c>
      <c r="K830" s="216" t="s">
        <v>388</v>
      </c>
      <c r="L830" s="216" t="s">
        <v>388</v>
      </c>
    </row>
    <row r="831" spans="2:12" ht="20.100000000000001" customHeight="1" x14ac:dyDescent="0.25">
      <c r="B831" s="154"/>
      <c r="C831" s="154"/>
      <c r="D831" s="1"/>
      <c r="E831" s="68"/>
      <c r="F831" s="1"/>
      <c r="G831" s="73"/>
      <c r="H831" s="1"/>
      <c r="I831" s="1"/>
      <c r="J831" s="1"/>
      <c r="K831" s="1"/>
      <c r="L831" s="1"/>
    </row>
    <row r="832" spans="2:12" x14ac:dyDescent="0.25">
      <c r="B832" s="154"/>
      <c r="C832" s="154"/>
      <c r="D832" s="1"/>
      <c r="E832" s="68"/>
      <c r="F832" s="1"/>
      <c r="G832" s="73"/>
      <c r="H832" s="1"/>
      <c r="I832" s="1"/>
      <c r="J832" s="1"/>
      <c r="K832" s="1"/>
      <c r="L832" s="1"/>
    </row>
    <row r="833" spans="2:12" x14ac:dyDescent="0.25">
      <c r="B833" s="26" t="s">
        <v>51</v>
      </c>
      <c r="C833" s="27"/>
      <c r="D833" s="247" t="s">
        <v>399</v>
      </c>
      <c r="E833" s="247" t="s">
        <v>401</v>
      </c>
      <c r="F833" s="247" t="s">
        <v>406</v>
      </c>
      <c r="G833" s="247" t="s">
        <v>439</v>
      </c>
      <c r="H833" s="247" t="s">
        <v>430</v>
      </c>
      <c r="I833" s="247" t="s">
        <v>432</v>
      </c>
      <c r="J833" s="247" t="s">
        <v>413</v>
      </c>
      <c r="K833" s="247" t="s">
        <v>441</v>
      </c>
      <c r="L833" s="247" t="s">
        <v>442</v>
      </c>
    </row>
    <row r="834" spans="2:12" x14ac:dyDescent="0.25">
      <c r="B834" s="195">
        <v>1</v>
      </c>
      <c r="C834" s="198" t="s">
        <v>0</v>
      </c>
      <c r="D834" s="204" t="s">
        <v>396</v>
      </c>
      <c r="E834" s="204" t="s">
        <v>396</v>
      </c>
      <c r="F834" s="204" t="s">
        <v>396</v>
      </c>
      <c r="G834" s="204" t="s">
        <v>396</v>
      </c>
      <c r="H834" s="204" t="s">
        <v>396</v>
      </c>
      <c r="I834" s="204" t="s">
        <v>396</v>
      </c>
      <c r="J834" s="204" t="s">
        <v>396</v>
      </c>
      <c r="K834" s="204" t="s">
        <v>396</v>
      </c>
      <c r="L834" s="204" t="s">
        <v>396</v>
      </c>
    </row>
    <row r="835" spans="2:12" x14ac:dyDescent="0.25">
      <c r="B835" s="195">
        <v>2</v>
      </c>
      <c r="C835" s="198" t="s">
        <v>1</v>
      </c>
      <c r="D835" s="204" t="s">
        <v>399</v>
      </c>
      <c r="E835" s="204" t="s">
        <v>401</v>
      </c>
      <c r="F835" s="204" t="s">
        <v>406</v>
      </c>
      <c r="G835" s="204" t="s">
        <v>439</v>
      </c>
      <c r="H835" s="204" t="s">
        <v>430</v>
      </c>
      <c r="I835" s="204" t="s">
        <v>432</v>
      </c>
      <c r="J835" s="204" t="s">
        <v>413</v>
      </c>
      <c r="K835" s="204" t="s">
        <v>441</v>
      </c>
      <c r="L835" s="204" t="s">
        <v>442</v>
      </c>
    </row>
    <row r="836" spans="2:12" ht="38.25" x14ac:dyDescent="0.25">
      <c r="B836" s="195">
        <v>3</v>
      </c>
      <c r="C836" s="198" t="s">
        <v>52</v>
      </c>
      <c r="D836" s="204" t="s">
        <v>407</v>
      </c>
      <c r="E836" s="204" t="s">
        <v>407</v>
      </c>
      <c r="F836" s="204" t="s">
        <v>407</v>
      </c>
      <c r="G836" s="204" t="s">
        <v>423</v>
      </c>
      <c r="H836" s="204" t="s">
        <v>423</v>
      </c>
      <c r="I836" s="204" t="s">
        <v>423</v>
      </c>
      <c r="J836" s="204" t="s">
        <v>408</v>
      </c>
      <c r="K836" s="204" t="s">
        <v>423</v>
      </c>
      <c r="L836" s="204" t="s">
        <v>443</v>
      </c>
    </row>
    <row r="837" spans="2:12" ht="38.25" x14ac:dyDescent="0.25">
      <c r="B837" s="195" t="s">
        <v>384</v>
      </c>
      <c r="C837" s="196" t="s">
        <v>409</v>
      </c>
      <c r="D837" s="197" t="s">
        <v>386</v>
      </c>
      <c r="E837" s="197" t="s">
        <v>386</v>
      </c>
      <c r="F837" s="197" t="s">
        <v>386</v>
      </c>
      <c r="G837" s="197" t="s">
        <v>386</v>
      </c>
      <c r="H837" s="197" t="s">
        <v>386</v>
      </c>
      <c r="I837" s="197" t="s">
        <v>386</v>
      </c>
      <c r="J837" s="197" t="s">
        <v>388</v>
      </c>
      <c r="K837" s="197" t="s">
        <v>386</v>
      </c>
      <c r="L837" s="197" t="s">
        <v>386</v>
      </c>
    </row>
    <row r="838" spans="2:12" ht="45" customHeight="1" x14ac:dyDescent="0.25">
      <c r="B838" s="171" t="s">
        <v>166</v>
      </c>
      <c r="C838" s="167"/>
      <c r="D838" s="233"/>
      <c r="E838" s="233"/>
      <c r="F838" s="233"/>
      <c r="G838" s="233"/>
      <c r="H838" s="233"/>
      <c r="I838" s="233"/>
      <c r="J838" s="233"/>
      <c r="K838" s="233"/>
      <c r="L838" s="233"/>
    </row>
    <row r="839" spans="2:12" x14ac:dyDescent="0.25">
      <c r="B839" s="195">
        <v>4</v>
      </c>
      <c r="C839" s="198" t="s">
        <v>2</v>
      </c>
      <c r="D839" s="197" t="s">
        <v>388</v>
      </c>
      <c r="E839" s="197" t="s">
        <v>388</v>
      </c>
      <c r="F839" s="197" t="s">
        <v>388</v>
      </c>
      <c r="G839" s="197" t="s">
        <v>388</v>
      </c>
      <c r="H839" s="197" t="s">
        <v>388</v>
      </c>
      <c r="I839" s="197" t="s">
        <v>388</v>
      </c>
      <c r="J839" s="197" t="s">
        <v>388</v>
      </c>
      <c r="K839" s="197" t="s">
        <v>388</v>
      </c>
      <c r="L839" s="197" t="s">
        <v>388</v>
      </c>
    </row>
    <row r="840" spans="2:12" x14ac:dyDescent="0.25">
      <c r="B840" s="195">
        <v>5</v>
      </c>
      <c r="C840" s="198" t="s">
        <v>3</v>
      </c>
      <c r="D840" s="197" t="s">
        <v>388</v>
      </c>
      <c r="E840" s="197" t="s">
        <v>388</v>
      </c>
      <c r="F840" s="197" t="s">
        <v>388</v>
      </c>
      <c r="G840" s="197" t="s">
        <v>388</v>
      </c>
      <c r="H840" s="197" t="s">
        <v>388</v>
      </c>
      <c r="I840" s="197" t="s">
        <v>388</v>
      </c>
      <c r="J840" s="197" t="s">
        <v>388</v>
      </c>
      <c r="K840" s="197" t="s">
        <v>388</v>
      </c>
      <c r="L840" s="197" t="s">
        <v>388</v>
      </c>
    </row>
    <row r="841" spans="2:12" x14ac:dyDescent="0.25">
      <c r="B841" s="195">
        <v>6</v>
      </c>
      <c r="C841" s="198" t="s">
        <v>53</v>
      </c>
      <c r="D841" s="197" t="s">
        <v>28</v>
      </c>
      <c r="E841" s="197" t="s">
        <v>28</v>
      </c>
      <c r="F841" s="197" t="s">
        <v>28</v>
      </c>
      <c r="G841" s="197" t="s">
        <v>28</v>
      </c>
      <c r="H841" s="197" t="s">
        <v>28</v>
      </c>
      <c r="I841" s="197" t="s">
        <v>28</v>
      </c>
      <c r="J841" s="197" t="s">
        <v>28</v>
      </c>
      <c r="K841" s="197" t="s">
        <v>28</v>
      </c>
      <c r="L841" s="197" t="s">
        <v>28</v>
      </c>
    </row>
    <row r="842" spans="2:12" x14ac:dyDescent="0.25">
      <c r="B842" s="195">
        <v>7</v>
      </c>
      <c r="C842" s="198" t="s">
        <v>54</v>
      </c>
      <c r="D842" s="216" t="s">
        <v>42</v>
      </c>
      <c r="E842" s="216" t="s">
        <v>42</v>
      </c>
      <c r="F842" s="216" t="s">
        <v>42</v>
      </c>
      <c r="G842" s="216" t="s">
        <v>42</v>
      </c>
      <c r="H842" s="216" t="s">
        <v>42</v>
      </c>
      <c r="I842" s="216" t="s">
        <v>42</v>
      </c>
      <c r="J842" s="216" t="s">
        <v>42</v>
      </c>
      <c r="K842" s="216" t="s">
        <v>42</v>
      </c>
      <c r="L842" s="216" t="s">
        <v>42</v>
      </c>
    </row>
    <row r="843" spans="2:12" x14ac:dyDescent="0.25">
      <c r="B843" s="195">
        <v>8</v>
      </c>
      <c r="C843" s="198" t="s">
        <v>465</v>
      </c>
      <c r="D843" s="206">
        <v>867.28306665999992</v>
      </c>
      <c r="E843" s="206">
        <v>208.03699564000001</v>
      </c>
      <c r="F843" s="206">
        <v>39.710045350000001</v>
      </c>
      <c r="G843" s="206">
        <v>0</v>
      </c>
      <c r="H843" s="206">
        <v>1329.17345191</v>
      </c>
      <c r="I843" s="206">
        <v>998.1869038100001</v>
      </c>
      <c r="J843" s="206">
        <v>325.91469247000003</v>
      </c>
      <c r="K843" s="206">
        <v>768.08202765999999</v>
      </c>
      <c r="L843" s="206">
        <v>608.93347862999985</v>
      </c>
    </row>
    <row r="844" spans="2:12" x14ac:dyDescent="0.25">
      <c r="B844" s="172">
        <v>9</v>
      </c>
      <c r="C844" s="173" t="s">
        <v>178</v>
      </c>
      <c r="D844" s="19" t="s">
        <v>752</v>
      </c>
      <c r="E844" s="19" t="s">
        <v>708</v>
      </c>
      <c r="F844" s="19" t="s">
        <v>753</v>
      </c>
      <c r="G844" s="19" t="s">
        <v>567</v>
      </c>
      <c r="H844" s="19" t="s">
        <v>730</v>
      </c>
      <c r="I844" s="19" t="s">
        <v>720</v>
      </c>
      <c r="J844" s="19" t="s">
        <v>754</v>
      </c>
      <c r="K844" s="19" t="s">
        <v>568</v>
      </c>
      <c r="L844" s="19" t="s">
        <v>755</v>
      </c>
    </row>
    <row r="845" spans="2:12" x14ac:dyDescent="0.25">
      <c r="B845" s="174"/>
      <c r="C845" s="175" t="s">
        <v>179</v>
      </c>
      <c r="D845" s="59" t="s">
        <v>756</v>
      </c>
      <c r="E845" s="59" t="s">
        <v>710</v>
      </c>
      <c r="F845" s="59" t="s">
        <v>757</v>
      </c>
      <c r="G845" s="59" t="s">
        <v>758</v>
      </c>
      <c r="H845" s="59" t="s">
        <v>738</v>
      </c>
      <c r="I845" s="59" t="s">
        <v>725</v>
      </c>
      <c r="J845" s="59" t="s">
        <v>759</v>
      </c>
      <c r="K845" s="59" t="s">
        <v>696</v>
      </c>
      <c r="L845" s="59" t="s">
        <v>760</v>
      </c>
    </row>
    <row r="846" spans="2:12" x14ac:dyDescent="0.25">
      <c r="B846" s="195" t="s">
        <v>8</v>
      </c>
      <c r="C846" s="198" t="s">
        <v>4</v>
      </c>
      <c r="D846" s="218">
        <v>100</v>
      </c>
      <c r="E846" s="218">
        <v>100</v>
      </c>
      <c r="F846" s="218">
        <v>100</v>
      </c>
      <c r="G846" s="218">
        <v>100</v>
      </c>
      <c r="H846" s="218">
        <v>100</v>
      </c>
      <c r="I846" s="218">
        <v>100</v>
      </c>
      <c r="J846" s="218">
        <v>100</v>
      </c>
      <c r="K846" s="218">
        <v>100</v>
      </c>
      <c r="L846" s="218">
        <v>100</v>
      </c>
    </row>
    <row r="847" spans="2:12" x14ac:dyDescent="0.25">
      <c r="B847" s="195" t="s">
        <v>9</v>
      </c>
      <c r="C847" s="198" t="s">
        <v>5</v>
      </c>
      <c r="D847" s="218">
        <v>100</v>
      </c>
      <c r="E847" s="218">
        <v>100</v>
      </c>
      <c r="F847" s="218">
        <v>100</v>
      </c>
      <c r="G847" s="218">
        <v>100</v>
      </c>
      <c r="H847" s="218">
        <v>100</v>
      </c>
      <c r="I847" s="218">
        <v>100</v>
      </c>
      <c r="J847" s="218">
        <v>100</v>
      </c>
      <c r="K847" s="218">
        <v>100</v>
      </c>
      <c r="L847" s="218">
        <v>100</v>
      </c>
    </row>
    <row r="848" spans="2:12" x14ac:dyDescent="0.25">
      <c r="B848" s="195">
        <v>10</v>
      </c>
      <c r="C848" s="198" t="s">
        <v>6</v>
      </c>
      <c r="D848" s="216" t="s">
        <v>29</v>
      </c>
      <c r="E848" s="216" t="s">
        <v>29</v>
      </c>
      <c r="F848" s="216" t="s">
        <v>29</v>
      </c>
      <c r="G848" s="216" t="s">
        <v>29</v>
      </c>
      <c r="H848" s="216" t="s">
        <v>29</v>
      </c>
      <c r="I848" s="216" t="s">
        <v>29</v>
      </c>
      <c r="J848" s="216" t="s">
        <v>29</v>
      </c>
      <c r="K848" s="216" t="s">
        <v>444</v>
      </c>
      <c r="L848" s="216" t="s">
        <v>444</v>
      </c>
    </row>
    <row r="849" spans="2:12" x14ac:dyDescent="0.25">
      <c r="B849" s="195">
        <v>11</v>
      </c>
      <c r="C849" s="198" t="s">
        <v>7</v>
      </c>
      <c r="D849" s="216">
        <v>43251</v>
      </c>
      <c r="E849" s="216">
        <v>43251</v>
      </c>
      <c r="F849" s="216">
        <v>43251</v>
      </c>
      <c r="G849" s="216">
        <v>43272</v>
      </c>
      <c r="H849" s="216">
        <v>43328</v>
      </c>
      <c r="I849" s="216">
        <v>43328</v>
      </c>
      <c r="J849" s="216">
        <v>43347</v>
      </c>
      <c r="K849" s="216" t="s">
        <v>463</v>
      </c>
      <c r="L849" s="216">
        <v>43615</v>
      </c>
    </row>
    <row r="850" spans="2:12" x14ac:dyDescent="0.25">
      <c r="B850" s="195">
        <v>12</v>
      </c>
      <c r="C850" s="198" t="s">
        <v>44</v>
      </c>
      <c r="D850" s="216" t="s">
        <v>31</v>
      </c>
      <c r="E850" s="216" t="s">
        <v>31</v>
      </c>
      <c r="F850" s="216" t="s">
        <v>31</v>
      </c>
      <c r="G850" s="216" t="s">
        <v>31</v>
      </c>
      <c r="H850" s="216" t="s">
        <v>31</v>
      </c>
      <c r="I850" s="216" t="s">
        <v>31</v>
      </c>
      <c r="J850" s="216" t="s">
        <v>31</v>
      </c>
      <c r="K850" s="216" t="s">
        <v>31</v>
      </c>
      <c r="L850" s="216" t="s">
        <v>31</v>
      </c>
    </row>
    <row r="851" spans="2:12" x14ac:dyDescent="0.25">
      <c r="B851" s="195">
        <v>13</v>
      </c>
      <c r="C851" s="198" t="s">
        <v>55</v>
      </c>
      <c r="D851" s="216">
        <v>45076</v>
      </c>
      <c r="E851" s="216">
        <v>46903</v>
      </c>
      <c r="F851" s="216">
        <v>48729</v>
      </c>
      <c r="G851" s="216">
        <v>44368</v>
      </c>
      <c r="H851" s="216">
        <v>45154</v>
      </c>
      <c r="I851" s="216">
        <v>46981</v>
      </c>
      <c r="J851" s="216">
        <v>45720</v>
      </c>
      <c r="K851" s="216">
        <v>45363</v>
      </c>
      <c r="L851" s="216">
        <v>45807</v>
      </c>
    </row>
    <row r="852" spans="2:12" x14ac:dyDescent="0.25">
      <c r="B852" s="195">
        <v>14</v>
      </c>
      <c r="C852" s="198" t="s">
        <v>562</v>
      </c>
      <c r="D852" s="216" t="s">
        <v>33</v>
      </c>
      <c r="E852" s="216" t="s">
        <v>33</v>
      </c>
      <c r="F852" s="216" t="s">
        <v>33</v>
      </c>
      <c r="G852" s="216" t="s">
        <v>33</v>
      </c>
      <c r="H852" s="216" t="s">
        <v>33</v>
      </c>
      <c r="I852" s="216" t="s">
        <v>33</v>
      </c>
      <c r="J852" s="216" t="s">
        <v>33</v>
      </c>
      <c r="K852" s="216" t="s">
        <v>33</v>
      </c>
      <c r="L852" s="216" t="s">
        <v>32</v>
      </c>
    </row>
    <row r="853" spans="2:12" ht="38.25" x14ac:dyDescent="0.25">
      <c r="B853" s="195">
        <v>15</v>
      </c>
      <c r="C853" s="196" t="s">
        <v>56</v>
      </c>
      <c r="D853" s="216" t="s">
        <v>388</v>
      </c>
      <c r="E853" s="216" t="s">
        <v>388</v>
      </c>
      <c r="F853" s="216" t="s">
        <v>388</v>
      </c>
      <c r="G853" s="216" t="s">
        <v>388</v>
      </c>
      <c r="H853" s="216" t="s">
        <v>388</v>
      </c>
      <c r="I853" s="216" t="s">
        <v>388</v>
      </c>
      <c r="J853" s="216" t="s">
        <v>388</v>
      </c>
      <c r="K853" s="216" t="s">
        <v>388</v>
      </c>
      <c r="L853" s="216" t="s">
        <v>445</v>
      </c>
    </row>
    <row r="854" spans="2:12" x14ac:dyDescent="0.25">
      <c r="B854" s="195">
        <v>16</v>
      </c>
      <c r="C854" s="198" t="s">
        <v>57</v>
      </c>
      <c r="D854" s="216" t="s">
        <v>388</v>
      </c>
      <c r="E854" s="216" t="s">
        <v>388</v>
      </c>
      <c r="F854" s="216" t="s">
        <v>388</v>
      </c>
      <c r="G854" s="216" t="s">
        <v>388</v>
      </c>
      <c r="H854" s="216" t="s">
        <v>388</v>
      </c>
      <c r="I854" s="216" t="s">
        <v>388</v>
      </c>
      <c r="J854" s="216" t="s">
        <v>388</v>
      </c>
      <c r="K854" s="216" t="s">
        <v>388</v>
      </c>
      <c r="L854" s="216" t="s">
        <v>388</v>
      </c>
    </row>
    <row r="855" spans="2:12" x14ac:dyDescent="0.25">
      <c r="B855" s="162"/>
      <c r="C855" s="156"/>
      <c r="D855" s="164"/>
      <c r="E855" s="164"/>
      <c r="F855" s="164"/>
      <c r="G855" s="164"/>
      <c r="H855" s="164"/>
      <c r="I855" s="164"/>
      <c r="J855" s="164"/>
      <c r="K855" s="164"/>
      <c r="L855" s="164"/>
    </row>
    <row r="856" spans="2:12" x14ac:dyDescent="0.25">
      <c r="B856" s="180" t="s">
        <v>58</v>
      </c>
      <c r="C856" s="167"/>
      <c r="D856" s="163"/>
      <c r="E856" s="163"/>
      <c r="F856" s="163"/>
      <c r="G856" s="163"/>
      <c r="H856" s="163"/>
      <c r="I856" s="163"/>
      <c r="J856" s="160"/>
      <c r="K856" s="163"/>
      <c r="L856" s="163"/>
    </row>
    <row r="857" spans="2:12" x14ac:dyDescent="0.25">
      <c r="B857" s="195">
        <v>17</v>
      </c>
      <c r="C857" s="198" t="s">
        <v>59</v>
      </c>
      <c r="D857" s="216" t="s">
        <v>34</v>
      </c>
      <c r="E857" s="216" t="s">
        <v>34</v>
      </c>
      <c r="F857" s="216" t="s">
        <v>34</v>
      </c>
      <c r="G857" s="216" t="s">
        <v>35</v>
      </c>
      <c r="H857" s="216" t="s">
        <v>34</v>
      </c>
      <c r="I857" s="216" t="s">
        <v>34</v>
      </c>
      <c r="J857" s="216" t="s">
        <v>34</v>
      </c>
      <c r="K857" s="216" t="s">
        <v>34</v>
      </c>
      <c r="L857" s="216" t="s">
        <v>34</v>
      </c>
    </row>
    <row r="858" spans="2:12" ht="20.100000000000001" customHeight="1" x14ac:dyDescent="0.25">
      <c r="B858" s="195">
        <v>18</v>
      </c>
      <c r="C858" s="212" t="s">
        <v>12</v>
      </c>
      <c r="D858" s="219">
        <v>6.4999999999999997E-3</v>
      </c>
      <c r="E858" s="219">
        <v>9.6799999999999994E-3</v>
      </c>
      <c r="F858" s="219">
        <v>1.1820000000000001E-2</v>
      </c>
      <c r="G858" s="219" t="s">
        <v>448</v>
      </c>
      <c r="H858" s="219">
        <v>4.0500000000000001E-2</v>
      </c>
      <c r="I858" s="219">
        <v>4.5499999999999999E-2</v>
      </c>
      <c r="J858" s="220">
        <v>0.01</v>
      </c>
      <c r="K858" s="219">
        <v>3.9E-2</v>
      </c>
      <c r="L858" s="219">
        <v>8.2400000000000008E-3</v>
      </c>
    </row>
    <row r="859" spans="2:12" ht="20.100000000000001" customHeight="1" x14ac:dyDescent="0.25">
      <c r="B859" s="195">
        <v>19</v>
      </c>
      <c r="C859" s="198" t="s">
        <v>43</v>
      </c>
      <c r="D859" s="216" t="s">
        <v>33</v>
      </c>
      <c r="E859" s="216" t="s">
        <v>33</v>
      </c>
      <c r="F859" s="216" t="s">
        <v>33</v>
      </c>
      <c r="G859" s="216" t="s">
        <v>33</v>
      </c>
      <c r="H859" s="216" t="s">
        <v>33</v>
      </c>
      <c r="I859" s="216" t="s">
        <v>33</v>
      </c>
      <c r="J859" s="216" t="s">
        <v>33</v>
      </c>
      <c r="K859" s="216" t="s">
        <v>33</v>
      </c>
      <c r="L859" s="216" t="s">
        <v>33</v>
      </c>
    </row>
    <row r="860" spans="2:12" ht="20.100000000000001" customHeight="1" x14ac:dyDescent="0.25">
      <c r="B860" s="195" t="s">
        <v>10</v>
      </c>
      <c r="C860" s="196" t="s">
        <v>13</v>
      </c>
      <c r="D860" s="216" t="s">
        <v>36</v>
      </c>
      <c r="E860" s="216" t="s">
        <v>36</v>
      </c>
      <c r="F860" s="216" t="s">
        <v>36</v>
      </c>
      <c r="G860" s="216" t="s">
        <v>36</v>
      </c>
      <c r="H860" s="216" t="s">
        <v>36</v>
      </c>
      <c r="I860" s="216" t="s">
        <v>36</v>
      </c>
      <c r="J860" s="216" t="s">
        <v>36</v>
      </c>
      <c r="K860" s="216" t="s">
        <v>36</v>
      </c>
      <c r="L860" s="216" t="s">
        <v>36</v>
      </c>
    </row>
    <row r="861" spans="2:12" ht="20.100000000000001" customHeight="1" x14ac:dyDescent="0.25">
      <c r="B861" s="195" t="s">
        <v>11</v>
      </c>
      <c r="C861" s="196" t="s">
        <v>14</v>
      </c>
      <c r="D861" s="216" t="s">
        <v>36</v>
      </c>
      <c r="E861" s="216" t="s">
        <v>36</v>
      </c>
      <c r="F861" s="216" t="s">
        <v>36</v>
      </c>
      <c r="G861" s="216" t="s">
        <v>36</v>
      </c>
      <c r="H861" s="216" t="s">
        <v>36</v>
      </c>
      <c r="I861" s="216" t="s">
        <v>36</v>
      </c>
      <c r="J861" s="216" t="s">
        <v>36</v>
      </c>
      <c r="K861" s="216" t="s">
        <v>36</v>
      </c>
      <c r="L861" s="216" t="s">
        <v>36</v>
      </c>
    </row>
    <row r="862" spans="2:12" ht="27.75" customHeight="1" x14ac:dyDescent="0.25">
      <c r="B862" s="195">
        <v>21</v>
      </c>
      <c r="C862" s="196" t="s">
        <v>15</v>
      </c>
      <c r="D862" s="216" t="s">
        <v>33</v>
      </c>
      <c r="E862" s="216" t="s">
        <v>33</v>
      </c>
      <c r="F862" s="216" t="s">
        <v>33</v>
      </c>
      <c r="G862" s="216" t="s">
        <v>33</v>
      </c>
      <c r="H862" s="216" t="s">
        <v>33</v>
      </c>
      <c r="I862" s="216" t="s">
        <v>33</v>
      </c>
      <c r="J862" s="216" t="s">
        <v>33</v>
      </c>
      <c r="K862" s="216" t="s">
        <v>33</v>
      </c>
      <c r="L862" s="216" t="s">
        <v>33</v>
      </c>
    </row>
    <row r="863" spans="2:12" ht="20.100000000000001" customHeight="1" x14ac:dyDescent="0.25">
      <c r="B863" s="195">
        <v>22</v>
      </c>
      <c r="C863" s="198" t="s">
        <v>60</v>
      </c>
      <c r="D863" s="216" t="s">
        <v>67</v>
      </c>
      <c r="E863" s="216" t="s">
        <v>67</v>
      </c>
      <c r="F863" s="216" t="s">
        <v>67</v>
      </c>
      <c r="G863" s="216" t="s">
        <v>67</v>
      </c>
      <c r="H863" s="216" t="s">
        <v>67</v>
      </c>
      <c r="I863" s="216" t="s">
        <v>67</v>
      </c>
      <c r="J863" s="216" t="s">
        <v>67</v>
      </c>
      <c r="K863" s="216" t="s">
        <v>67</v>
      </c>
      <c r="L863" s="216" t="s">
        <v>67</v>
      </c>
    </row>
    <row r="864" spans="2:12" ht="20.100000000000001" customHeight="1" x14ac:dyDescent="0.25">
      <c r="B864" s="195">
        <v>23</v>
      </c>
      <c r="C864" s="198" t="s">
        <v>16</v>
      </c>
      <c r="D864" s="216" t="s">
        <v>40</v>
      </c>
      <c r="E864" s="216" t="s">
        <v>40</v>
      </c>
      <c r="F864" s="216" t="s">
        <v>40</v>
      </c>
      <c r="G864" s="216" t="s">
        <v>40</v>
      </c>
      <c r="H864" s="216" t="s">
        <v>40</v>
      </c>
      <c r="I864" s="216" t="s">
        <v>40</v>
      </c>
      <c r="J864" s="216" t="s">
        <v>40</v>
      </c>
      <c r="K864" s="216" t="s">
        <v>40</v>
      </c>
      <c r="L864" s="216" t="s">
        <v>40</v>
      </c>
    </row>
    <row r="865" spans="2:12" ht="51" x14ac:dyDescent="0.25">
      <c r="B865" s="195">
        <v>24</v>
      </c>
      <c r="C865" s="198" t="s">
        <v>17</v>
      </c>
      <c r="D865" s="204" t="s">
        <v>473</v>
      </c>
      <c r="E865" s="204" t="s">
        <v>473</v>
      </c>
      <c r="F865" s="204" t="s">
        <v>473</v>
      </c>
      <c r="G865" s="204" t="s">
        <v>473</v>
      </c>
      <c r="H865" s="204" t="s">
        <v>473</v>
      </c>
      <c r="I865" s="204" t="s">
        <v>473</v>
      </c>
      <c r="J865" s="204" t="s">
        <v>470</v>
      </c>
      <c r="K865" s="204" t="s">
        <v>473</v>
      </c>
      <c r="L865" s="204" t="s">
        <v>473</v>
      </c>
    </row>
    <row r="866" spans="2:12" ht="119.25" customHeight="1" x14ac:dyDescent="0.25">
      <c r="B866" s="195">
        <v>25</v>
      </c>
      <c r="C866" s="198" t="s">
        <v>45</v>
      </c>
      <c r="D866" s="216" t="s">
        <v>466</v>
      </c>
      <c r="E866" s="216" t="s">
        <v>466</v>
      </c>
      <c r="F866" s="216" t="s">
        <v>466</v>
      </c>
      <c r="G866" s="216" t="s">
        <v>466</v>
      </c>
      <c r="H866" s="216" t="s">
        <v>466</v>
      </c>
      <c r="I866" s="216" t="s">
        <v>466</v>
      </c>
      <c r="J866" s="216" t="s">
        <v>466</v>
      </c>
      <c r="K866" s="216" t="s">
        <v>466</v>
      </c>
      <c r="L866" s="216" t="s">
        <v>466</v>
      </c>
    </row>
    <row r="867" spans="2:12" ht="25.5" x14ac:dyDescent="0.25">
      <c r="B867" s="195">
        <v>26</v>
      </c>
      <c r="C867" s="198" t="s">
        <v>46</v>
      </c>
      <c r="D867" s="216" t="s">
        <v>467</v>
      </c>
      <c r="E867" s="216" t="s">
        <v>467</v>
      </c>
      <c r="F867" s="216" t="s">
        <v>467</v>
      </c>
      <c r="G867" s="216" t="s">
        <v>467</v>
      </c>
      <c r="H867" s="216" t="s">
        <v>467</v>
      </c>
      <c r="I867" s="216" t="s">
        <v>467</v>
      </c>
      <c r="J867" s="216" t="s">
        <v>467</v>
      </c>
      <c r="K867" s="216" t="s">
        <v>467</v>
      </c>
      <c r="L867" s="216" t="s">
        <v>467</v>
      </c>
    </row>
    <row r="868" spans="2:12" ht="25.5" x14ac:dyDescent="0.25">
      <c r="B868" s="195">
        <v>27</v>
      </c>
      <c r="C868" s="196" t="s">
        <v>18</v>
      </c>
      <c r="D868" s="216" t="s">
        <v>468</v>
      </c>
      <c r="E868" s="216" t="s">
        <v>468</v>
      </c>
      <c r="F868" s="216" t="s">
        <v>468</v>
      </c>
      <c r="G868" s="216" t="s">
        <v>468</v>
      </c>
      <c r="H868" s="216" t="s">
        <v>468</v>
      </c>
      <c r="I868" s="216" t="s">
        <v>468</v>
      </c>
      <c r="J868" s="216" t="s">
        <v>468</v>
      </c>
      <c r="K868" s="216" t="s">
        <v>468</v>
      </c>
      <c r="L868" s="216" t="s">
        <v>468</v>
      </c>
    </row>
    <row r="869" spans="2:12" x14ac:dyDescent="0.25">
      <c r="B869" s="195">
        <v>28</v>
      </c>
      <c r="C869" s="196" t="s">
        <v>61</v>
      </c>
      <c r="D869" s="216" t="s">
        <v>26</v>
      </c>
      <c r="E869" s="216" t="s">
        <v>26</v>
      </c>
      <c r="F869" s="216" t="s">
        <v>26</v>
      </c>
      <c r="G869" s="216" t="s">
        <v>26</v>
      </c>
      <c r="H869" s="216" t="s">
        <v>26</v>
      </c>
      <c r="I869" s="216" t="s">
        <v>26</v>
      </c>
      <c r="J869" s="216" t="s">
        <v>26</v>
      </c>
      <c r="K869" s="216" t="s">
        <v>26</v>
      </c>
      <c r="L869" s="216" t="s">
        <v>26</v>
      </c>
    </row>
    <row r="870" spans="2:12" x14ac:dyDescent="0.25">
      <c r="B870" s="195">
        <v>29</v>
      </c>
      <c r="C870" s="196" t="s">
        <v>62</v>
      </c>
      <c r="D870" s="216" t="s">
        <v>396</v>
      </c>
      <c r="E870" s="216" t="s">
        <v>396</v>
      </c>
      <c r="F870" s="216" t="s">
        <v>396</v>
      </c>
      <c r="G870" s="216" t="s">
        <v>396</v>
      </c>
      <c r="H870" s="216" t="s">
        <v>396</v>
      </c>
      <c r="I870" s="216" t="s">
        <v>396</v>
      </c>
      <c r="J870" s="216" t="s">
        <v>396</v>
      </c>
      <c r="K870" s="216" t="s">
        <v>396</v>
      </c>
      <c r="L870" s="216" t="s">
        <v>396</v>
      </c>
    </row>
    <row r="871" spans="2:12" ht="32.25" customHeight="1" x14ac:dyDescent="0.25">
      <c r="B871" s="195">
        <v>30</v>
      </c>
      <c r="C871" s="198" t="s">
        <v>19</v>
      </c>
      <c r="D871" s="216" t="s">
        <v>469</v>
      </c>
      <c r="E871" s="216" t="s">
        <v>469</v>
      </c>
      <c r="F871" s="216" t="s">
        <v>469</v>
      </c>
      <c r="G871" s="216" t="s">
        <v>469</v>
      </c>
      <c r="H871" s="216" t="s">
        <v>469</v>
      </c>
      <c r="I871" s="216" t="s">
        <v>469</v>
      </c>
      <c r="J871" s="216" t="s">
        <v>469</v>
      </c>
      <c r="K871" s="216" t="s">
        <v>469</v>
      </c>
      <c r="L871" s="216" t="s">
        <v>469</v>
      </c>
    </row>
    <row r="872" spans="2:12" ht="51" x14ac:dyDescent="0.25">
      <c r="B872" s="195">
        <v>31</v>
      </c>
      <c r="C872" s="198" t="s">
        <v>63</v>
      </c>
      <c r="D872" s="204" t="s">
        <v>473</v>
      </c>
      <c r="E872" s="204" t="s">
        <v>473</v>
      </c>
      <c r="F872" s="204" t="s">
        <v>473</v>
      </c>
      <c r="G872" s="204" t="s">
        <v>473</v>
      </c>
      <c r="H872" s="204" t="s">
        <v>473</v>
      </c>
      <c r="I872" s="204" t="s">
        <v>473</v>
      </c>
      <c r="J872" s="204" t="s">
        <v>470</v>
      </c>
      <c r="K872" s="204" t="s">
        <v>473</v>
      </c>
      <c r="L872" s="204" t="s">
        <v>473</v>
      </c>
    </row>
    <row r="873" spans="2:12" x14ac:dyDescent="0.25">
      <c r="B873" s="195">
        <v>32</v>
      </c>
      <c r="C873" s="198" t="s">
        <v>20</v>
      </c>
      <c r="D873" s="216" t="s">
        <v>466</v>
      </c>
      <c r="E873" s="216" t="s">
        <v>466</v>
      </c>
      <c r="F873" s="216" t="s">
        <v>466</v>
      </c>
      <c r="G873" s="216" t="s">
        <v>466</v>
      </c>
      <c r="H873" s="216" t="s">
        <v>466</v>
      </c>
      <c r="I873" s="216" t="s">
        <v>466</v>
      </c>
      <c r="J873" s="216" t="s">
        <v>466</v>
      </c>
      <c r="K873" s="216" t="s">
        <v>466</v>
      </c>
      <c r="L873" s="216" t="s">
        <v>466</v>
      </c>
    </row>
    <row r="874" spans="2:12" ht="20.100000000000001" customHeight="1" x14ac:dyDescent="0.25">
      <c r="B874" s="195">
        <v>33</v>
      </c>
      <c r="C874" s="198" t="s">
        <v>21</v>
      </c>
      <c r="D874" s="216" t="s">
        <v>263</v>
      </c>
      <c r="E874" s="216" t="s">
        <v>263</v>
      </c>
      <c r="F874" s="216" t="s">
        <v>263</v>
      </c>
      <c r="G874" s="216" t="s">
        <v>263</v>
      </c>
      <c r="H874" s="216" t="s">
        <v>263</v>
      </c>
      <c r="I874" s="216" t="s">
        <v>263</v>
      </c>
      <c r="J874" s="216" t="s">
        <v>263</v>
      </c>
      <c r="K874" s="216" t="s">
        <v>263</v>
      </c>
      <c r="L874" s="216" t="s">
        <v>263</v>
      </c>
    </row>
    <row r="875" spans="2:12" ht="20.100000000000001" customHeight="1" x14ac:dyDescent="0.25">
      <c r="B875" s="195">
        <v>34</v>
      </c>
      <c r="C875" s="196" t="s">
        <v>22</v>
      </c>
      <c r="D875" s="216" t="s">
        <v>388</v>
      </c>
      <c r="E875" s="216" t="s">
        <v>388</v>
      </c>
      <c r="F875" s="216" t="s">
        <v>388</v>
      </c>
      <c r="G875" s="216" t="s">
        <v>388</v>
      </c>
      <c r="H875" s="216" t="s">
        <v>388</v>
      </c>
      <c r="I875" s="216" t="s">
        <v>388</v>
      </c>
      <c r="J875" s="216" t="s">
        <v>388</v>
      </c>
      <c r="K875" s="216" t="s">
        <v>388</v>
      </c>
      <c r="L875" s="216" t="s">
        <v>388</v>
      </c>
    </row>
    <row r="876" spans="2:12" ht="33" customHeight="1" x14ac:dyDescent="0.25">
      <c r="B876" s="195" t="s">
        <v>389</v>
      </c>
      <c r="C876" s="196" t="s">
        <v>390</v>
      </c>
      <c r="D876" s="216" t="s">
        <v>391</v>
      </c>
      <c r="E876" s="216" t="s">
        <v>391</v>
      </c>
      <c r="F876" s="216" t="s">
        <v>391</v>
      </c>
      <c r="G876" s="216" t="s">
        <v>391</v>
      </c>
      <c r="H876" s="216" t="s">
        <v>391</v>
      </c>
      <c r="I876" s="216" t="s">
        <v>391</v>
      </c>
      <c r="J876" s="216" t="s">
        <v>391</v>
      </c>
      <c r="K876" s="216" t="s">
        <v>391</v>
      </c>
      <c r="L876" s="216" t="s">
        <v>391</v>
      </c>
    </row>
    <row r="877" spans="2:12" ht="20.100000000000001" customHeight="1" x14ac:dyDescent="0.25">
      <c r="B877" s="195">
        <v>35</v>
      </c>
      <c r="C877" s="198" t="s">
        <v>23</v>
      </c>
      <c r="D877" s="216" t="s">
        <v>388</v>
      </c>
      <c r="E877" s="216" t="s">
        <v>388</v>
      </c>
      <c r="F877" s="216" t="s">
        <v>388</v>
      </c>
      <c r="G877" s="216" t="s">
        <v>388</v>
      </c>
      <c r="H877" s="216" t="s">
        <v>388</v>
      </c>
      <c r="I877" s="216" t="s">
        <v>388</v>
      </c>
      <c r="J877" s="216" t="s">
        <v>388</v>
      </c>
      <c r="K877" s="216" t="s">
        <v>388</v>
      </c>
      <c r="L877" s="216" t="s">
        <v>388</v>
      </c>
    </row>
    <row r="878" spans="2:12" ht="20.100000000000001" customHeight="1" x14ac:dyDescent="0.25">
      <c r="B878" s="195">
        <v>36</v>
      </c>
      <c r="C878" s="198" t="s">
        <v>64</v>
      </c>
      <c r="D878" s="216" t="s">
        <v>33</v>
      </c>
      <c r="E878" s="216" t="s">
        <v>33</v>
      </c>
      <c r="F878" s="216" t="s">
        <v>33</v>
      </c>
      <c r="G878" s="216" t="s">
        <v>33</v>
      </c>
      <c r="H878" s="216" t="s">
        <v>33</v>
      </c>
      <c r="I878" s="216" t="s">
        <v>33</v>
      </c>
      <c r="J878" s="216" t="s">
        <v>33</v>
      </c>
      <c r="K878" s="216" t="s">
        <v>33</v>
      </c>
      <c r="L878" s="216" t="s">
        <v>33</v>
      </c>
    </row>
    <row r="879" spans="2:12" ht="20.100000000000001" customHeight="1" x14ac:dyDescent="0.25">
      <c r="B879" s="195">
        <v>37</v>
      </c>
      <c r="C879" s="198" t="s">
        <v>65</v>
      </c>
      <c r="D879" s="216" t="s">
        <v>388</v>
      </c>
      <c r="E879" s="216" t="s">
        <v>388</v>
      </c>
      <c r="F879" s="216" t="s">
        <v>388</v>
      </c>
      <c r="G879" s="216" t="s">
        <v>388</v>
      </c>
      <c r="H879" s="216" t="s">
        <v>388</v>
      </c>
      <c r="I879" s="216" t="s">
        <v>388</v>
      </c>
      <c r="J879" s="216" t="s">
        <v>388</v>
      </c>
      <c r="K879" s="216" t="s">
        <v>388</v>
      </c>
      <c r="L879" s="216" t="s">
        <v>388</v>
      </c>
    </row>
    <row r="880" spans="2:12" ht="20.100000000000001" customHeight="1" x14ac:dyDescent="0.25">
      <c r="B880" s="154"/>
      <c r="C880" s="154"/>
      <c r="D880" s="154"/>
      <c r="E880" s="154"/>
      <c r="F880" s="154"/>
      <c r="G880" s="154"/>
      <c r="H880" s="154"/>
      <c r="I880" s="154"/>
      <c r="J880" s="154"/>
      <c r="K880" s="154"/>
      <c r="L880" s="154"/>
    </row>
    <row r="881" spans="2:12" x14ac:dyDescent="0.25">
      <c r="B881" s="154"/>
      <c r="C881" s="154"/>
      <c r="D881" s="154"/>
      <c r="E881" s="154"/>
      <c r="F881" s="154"/>
      <c r="G881" s="154"/>
      <c r="H881" s="154"/>
      <c r="I881" s="154"/>
      <c r="J881" s="154"/>
      <c r="K881" s="154"/>
      <c r="L881" s="154"/>
    </row>
    <row r="882" spans="2:12" x14ac:dyDescent="0.25">
      <c r="B882" s="26" t="s">
        <v>51</v>
      </c>
      <c r="C882" s="27"/>
      <c r="D882" s="247" t="s">
        <v>484</v>
      </c>
      <c r="E882" s="250" t="s">
        <v>514</v>
      </c>
      <c r="F882" s="250" t="s">
        <v>563</v>
      </c>
      <c r="G882" s="250" t="s">
        <v>565</v>
      </c>
      <c r="H882" s="250" t="s">
        <v>595</v>
      </c>
      <c r="I882" s="250" t="s">
        <v>596</v>
      </c>
      <c r="J882" s="250" t="s">
        <v>597</v>
      </c>
      <c r="K882" s="250" t="s">
        <v>642</v>
      </c>
      <c r="L882" s="250" t="s">
        <v>643</v>
      </c>
    </row>
    <row r="883" spans="2:12" x14ac:dyDescent="0.25">
      <c r="B883" s="195">
        <v>1</v>
      </c>
      <c r="C883" s="198" t="s">
        <v>0</v>
      </c>
      <c r="D883" s="204" t="s">
        <v>396</v>
      </c>
      <c r="E883" s="204" t="s">
        <v>396</v>
      </c>
      <c r="F883" s="204" t="s">
        <v>396</v>
      </c>
      <c r="G883" s="204" t="s">
        <v>396</v>
      </c>
      <c r="H883" s="204" t="s">
        <v>396</v>
      </c>
      <c r="I883" s="204" t="s">
        <v>396</v>
      </c>
      <c r="J883" s="204" t="s">
        <v>396</v>
      </c>
      <c r="K883" s="204" t="s">
        <v>396</v>
      </c>
      <c r="L883" s="204" t="s">
        <v>396</v>
      </c>
    </row>
    <row r="884" spans="2:12" x14ac:dyDescent="0.25">
      <c r="B884" s="195">
        <v>2</v>
      </c>
      <c r="C884" s="198" t="s">
        <v>1</v>
      </c>
      <c r="D884" s="204" t="s">
        <v>484</v>
      </c>
      <c r="E884" s="204" t="s">
        <v>514</v>
      </c>
      <c r="F884" s="204" t="s">
        <v>563</v>
      </c>
      <c r="G884" s="204" t="s">
        <v>565</v>
      </c>
      <c r="H884" s="204" t="s">
        <v>595</v>
      </c>
      <c r="I884" s="204" t="s">
        <v>596</v>
      </c>
      <c r="J884" s="204" t="s">
        <v>597</v>
      </c>
      <c r="K884" s="204" t="s">
        <v>642</v>
      </c>
      <c r="L884" s="204" t="s">
        <v>643</v>
      </c>
    </row>
    <row r="885" spans="2:12" ht="38.25" x14ac:dyDescent="0.25">
      <c r="B885" s="195">
        <v>3</v>
      </c>
      <c r="C885" s="198" t="s">
        <v>52</v>
      </c>
      <c r="D885" s="204" t="s">
        <v>423</v>
      </c>
      <c r="E885" s="204" t="s">
        <v>408</v>
      </c>
      <c r="F885" s="204" t="s">
        <v>408</v>
      </c>
      <c r="G885" s="204" t="s">
        <v>423</v>
      </c>
      <c r="H885" s="204" t="s">
        <v>408</v>
      </c>
      <c r="I885" s="204" t="s">
        <v>423</v>
      </c>
      <c r="J885" s="204" t="s">
        <v>423</v>
      </c>
      <c r="K885" s="204" t="s">
        <v>423</v>
      </c>
      <c r="L885" s="204" t="s">
        <v>423</v>
      </c>
    </row>
    <row r="886" spans="2:12" ht="38.25" x14ac:dyDescent="0.25">
      <c r="B886" s="195" t="s">
        <v>384</v>
      </c>
      <c r="C886" s="196" t="s">
        <v>409</v>
      </c>
      <c r="D886" s="197" t="s">
        <v>386</v>
      </c>
      <c r="E886" s="197" t="s">
        <v>388</v>
      </c>
      <c r="F886" s="197" t="s">
        <v>388</v>
      </c>
      <c r="G886" s="197" t="s">
        <v>386</v>
      </c>
      <c r="H886" s="197" t="s">
        <v>388</v>
      </c>
      <c r="I886" s="197" t="s">
        <v>386</v>
      </c>
      <c r="J886" s="197" t="s">
        <v>386</v>
      </c>
      <c r="K886" s="205" t="s">
        <v>386</v>
      </c>
      <c r="L886" s="205" t="s">
        <v>386</v>
      </c>
    </row>
    <row r="887" spans="2:12" ht="45" customHeight="1" x14ac:dyDescent="0.25">
      <c r="B887" s="171" t="s">
        <v>166</v>
      </c>
      <c r="C887" s="167"/>
      <c r="D887" s="104"/>
      <c r="E887" s="104"/>
      <c r="F887" s="104"/>
      <c r="G887" s="104"/>
      <c r="H887" s="17"/>
      <c r="I887" s="17"/>
      <c r="J887" s="17"/>
      <c r="K887" s="17"/>
      <c r="L887" s="17"/>
    </row>
    <row r="888" spans="2:12" x14ac:dyDescent="0.25">
      <c r="B888" s="195">
        <v>4</v>
      </c>
      <c r="C888" s="198" t="s">
        <v>2</v>
      </c>
      <c r="D888" s="197" t="s">
        <v>388</v>
      </c>
      <c r="E888" s="197" t="s">
        <v>388</v>
      </c>
      <c r="F888" s="197" t="s">
        <v>388</v>
      </c>
      <c r="G888" s="197" t="s">
        <v>388</v>
      </c>
      <c r="H888" s="197" t="s">
        <v>388</v>
      </c>
      <c r="I888" s="197" t="s">
        <v>388</v>
      </c>
      <c r="J888" s="197" t="s">
        <v>388</v>
      </c>
      <c r="K888" s="205" t="s">
        <v>388</v>
      </c>
      <c r="L888" s="205" t="s">
        <v>388</v>
      </c>
    </row>
    <row r="889" spans="2:12" x14ac:dyDescent="0.25">
      <c r="B889" s="195">
        <v>5</v>
      </c>
      <c r="C889" s="198" t="s">
        <v>3</v>
      </c>
      <c r="D889" s="197" t="s">
        <v>388</v>
      </c>
      <c r="E889" s="197" t="s">
        <v>388</v>
      </c>
      <c r="F889" s="197" t="s">
        <v>388</v>
      </c>
      <c r="G889" s="197" t="s">
        <v>388</v>
      </c>
      <c r="H889" s="197" t="s">
        <v>388</v>
      </c>
      <c r="I889" s="197" t="s">
        <v>388</v>
      </c>
      <c r="J889" s="197" t="s">
        <v>388</v>
      </c>
      <c r="K889" s="205" t="s">
        <v>388</v>
      </c>
      <c r="L889" s="205" t="s">
        <v>388</v>
      </c>
    </row>
    <row r="890" spans="2:12" x14ac:dyDescent="0.25">
      <c r="B890" s="195">
        <v>6</v>
      </c>
      <c r="C890" s="198" t="s">
        <v>53</v>
      </c>
      <c r="D890" s="197" t="s">
        <v>28</v>
      </c>
      <c r="E890" s="197" t="s">
        <v>28</v>
      </c>
      <c r="F890" s="197" t="s">
        <v>28</v>
      </c>
      <c r="G890" s="197" t="s">
        <v>28</v>
      </c>
      <c r="H890" s="197" t="s">
        <v>28</v>
      </c>
      <c r="I890" s="197" t="s">
        <v>28</v>
      </c>
      <c r="J890" s="197" t="s">
        <v>28</v>
      </c>
      <c r="K890" s="204" t="s">
        <v>28</v>
      </c>
      <c r="L890" s="204" t="s">
        <v>28</v>
      </c>
    </row>
    <row r="891" spans="2:12" x14ac:dyDescent="0.25">
      <c r="B891" s="195">
        <v>7</v>
      </c>
      <c r="C891" s="198" t="s">
        <v>54</v>
      </c>
      <c r="D891" s="216" t="s">
        <v>42</v>
      </c>
      <c r="E891" s="216" t="s">
        <v>42</v>
      </c>
      <c r="F891" s="216" t="s">
        <v>42</v>
      </c>
      <c r="G891" s="216" t="s">
        <v>42</v>
      </c>
      <c r="H891" s="197" t="s">
        <v>42</v>
      </c>
      <c r="I891" s="197" t="s">
        <v>42</v>
      </c>
      <c r="J891" s="197" t="s">
        <v>42</v>
      </c>
      <c r="K891" s="204" t="s">
        <v>42</v>
      </c>
      <c r="L891" s="204" t="s">
        <v>42</v>
      </c>
    </row>
    <row r="892" spans="2:12" x14ac:dyDescent="0.25">
      <c r="B892" s="195">
        <v>8</v>
      </c>
      <c r="C892" s="198" t="s">
        <v>465</v>
      </c>
      <c r="D892" s="206">
        <v>1101.7695419300001</v>
      </c>
      <c r="E892" s="206">
        <v>853.20515290999992</v>
      </c>
      <c r="F892" s="18">
        <v>754.57222609000007</v>
      </c>
      <c r="G892" s="18">
        <v>738.9358474899999</v>
      </c>
      <c r="H892" s="206">
        <v>1285.83441051</v>
      </c>
      <c r="I892" s="206">
        <v>1082.8636316200002</v>
      </c>
      <c r="J892" s="206">
        <v>725.58862328999999</v>
      </c>
      <c r="K892" s="206">
        <v>723.56676376999997</v>
      </c>
      <c r="L892" s="206">
        <v>718.11155931000008</v>
      </c>
    </row>
    <row r="893" spans="2:12" x14ac:dyDescent="0.25">
      <c r="B893" s="172">
        <v>9</v>
      </c>
      <c r="C893" s="173" t="s">
        <v>178</v>
      </c>
      <c r="D893" s="19" t="s">
        <v>598</v>
      </c>
      <c r="E893" s="19" t="s">
        <v>721</v>
      </c>
      <c r="F893" s="19" t="s">
        <v>578</v>
      </c>
      <c r="G893" s="19" t="s">
        <v>568</v>
      </c>
      <c r="H893" s="19" t="s">
        <v>576</v>
      </c>
      <c r="I893" s="19" t="s">
        <v>598</v>
      </c>
      <c r="J893" s="19" t="s">
        <v>568</v>
      </c>
      <c r="K893" s="19" t="s">
        <v>568</v>
      </c>
      <c r="L893" s="19" t="s">
        <v>568</v>
      </c>
    </row>
    <row r="894" spans="2:12" x14ac:dyDescent="0.25">
      <c r="B894" s="174"/>
      <c r="C894" s="175" t="s">
        <v>179</v>
      </c>
      <c r="D894" s="59" t="s">
        <v>668</v>
      </c>
      <c r="E894" s="59" t="s">
        <v>726</v>
      </c>
      <c r="F894" s="59" t="s">
        <v>578</v>
      </c>
      <c r="G894" s="59" t="s">
        <v>696</v>
      </c>
      <c r="H894" s="59" t="s">
        <v>761</v>
      </c>
      <c r="I894" s="59" t="s">
        <v>668</v>
      </c>
      <c r="J894" s="59" t="s">
        <v>696</v>
      </c>
      <c r="K894" s="59" t="s">
        <v>696</v>
      </c>
      <c r="L894" s="59" t="s">
        <v>696</v>
      </c>
    </row>
    <row r="895" spans="2:12" x14ac:dyDescent="0.25">
      <c r="B895" s="195" t="s">
        <v>8</v>
      </c>
      <c r="C895" s="198" t="s">
        <v>4</v>
      </c>
      <c r="D895" s="221">
        <v>0.99850000000000005</v>
      </c>
      <c r="E895" s="221">
        <v>0.99434999999999996</v>
      </c>
      <c r="F895" s="221">
        <v>0.99805999999999995</v>
      </c>
      <c r="G895" s="221">
        <v>1</v>
      </c>
      <c r="H895" s="204">
        <v>99.522999999999996</v>
      </c>
      <c r="I895" s="204">
        <v>100</v>
      </c>
      <c r="J895" s="204">
        <v>100</v>
      </c>
      <c r="K895" s="205">
        <v>100</v>
      </c>
      <c r="L895" s="205">
        <v>100</v>
      </c>
    </row>
    <row r="896" spans="2:12" x14ac:dyDescent="0.25">
      <c r="B896" s="195" t="s">
        <v>9</v>
      </c>
      <c r="C896" s="198" t="s">
        <v>5</v>
      </c>
      <c r="D896" s="218">
        <v>100</v>
      </c>
      <c r="E896" s="218">
        <v>100</v>
      </c>
      <c r="F896" s="218">
        <v>100</v>
      </c>
      <c r="G896" s="218">
        <v>100</v>
      </c>
      <c r="H896" s="205">
        <v>100</v>
      </c>
      <c r="I896" s="205">
        <v>100</v>
      </c>
      <c r="J896" s="205">
        <v>100</v>
      </c>
      <c r="K896" s="205">
        <v>100</v>
      </c>
      <c r="L896" s="205">
        <v>100</v>
      </c>
    </row>
    <row r="897" spans="2:12" x14ac:dyDescent="0.25">
      <c r="B897" s="195">
        <v>10</v>
      </c>
      <c r="C897" s="198" t="s">
        <v>6</v>
      </c>
      <c r="D897" s="216" t="s">
        <v>444</v>
      </c>
      <c r="E897" s="216" t="s">
        <v>444</v>
      </c>
      <c r="F897" s="216" t="s">
        <v>444</v>
      </c>
      <c r="G897" s="216" t="s">
        <v>444</v>
      </c>
      <c r="H897" s="218" t="s">
        <v>444</v>
      </c>
      <c r="I897" s="218" t="s">
        <v>444</v>
      </c>
      <c r="J897" s="218" t="s">
        <v>444</v>
      </c>
      <c r="K897" s="204" t="s">
        <v>444</v>
      </c>
      <c r="L897" s="204" t="s">
        <v>444</v>
      </c>
    </row>
    <row r="898" spans="2:12" x14ac:dyDescent="0.25">
      <c r="B898" s="195">
        <v>11</v>
      </c>
      <c r="C898" s="198" t="s">
        <v>7</v>
      </c>
      <c r="D898" s="216">
        <v>43725</v>
      </c>
      <c r="E898" s="216">
        <v>43781</v>
      </c>
      <c r="F898" s="216">
        <v>43845</v>
      </c>
      <c r="G898" s="216">
        <v>43866</v>
      </c>
      <c r="H898" s="197">
        <v>43922</v>
      </c>
      <c r="I898" s="197">
        <v>43930</v>
      </c>
      <c r="J898" s="197">
        <v>43997</v>
      </c>
      <c r="K898" s="197">
        <v>44266</v>
      </c>
      <c r="L898" s="197">
        <v>44266</v>
      </c>
    </row>
    <row r="899" spans="2:12" x14ac:dyDescent="0.25">
      <c r="B899" s="195">
        <v>12</v>
      </c>
      <c r="C899" s="198" t="s">
        <v>44</v>
      </c>
      <c r="D899" s="216" t="s">
        <v>31</v>
      </c>
      <c r="E899" s="216" t="s">
        <v>31</v>
      </c>
      <c r="F899" s="216" t="s">
        <v>31</v>
      </c>
      <c r="G899" s="216" t="s">
        <v>31</v>
      </c>
      <c r="H899" s="216" t="s">
        <v>31</v>
      </c>
      <c r="I899" s="216" t="s">
        <v>31</v>
      </c>
      <c r="J899" s="216" t="s">
        <v>31</v>
      </c>
      <c r="K899" s="205" t="s">
        <v>31</v>
      </c>
      <c r="L899" s="205" t="s">
        <v>31</v>
      </c>
    </row>
    <row r="900" spans="2:12" x14ac:dyDescent="0.25">
      <c r="B900" s="195">
        <v>13</v>
      </c>
      <c r="C900" s="198" t="s">
        <v>55</v>
      </c>
      <c r="D900" s="216">
        <v>45002</v>
      </c>
      <c r="E900" s="216">
        <v>45973</v>
      </c>
      <c r="F900" s="216">
        <v>46037</v>
      </c>
      <c r="G900" s="216">
        <v>46058</v>
      </c>
      <c r="H900" s="197">
        <v>46113</v>
      </c>
      <c r="I900" s="197">
        <v>45847</v>
      </c>
      <c r="J900" s="197">
        <v>45092</v>
      </c>
      <c r="K900" s="197">
        <v>45423</v>
      </c>
      <c r="L900" s="197">
        <v>46518</v>
      </c>
    </row>
    <row r="901" spans="2:12" x14ac:dyDescent="0.25">
      <c r="B901" s="195">
        <v>14</v>
      </c>
      <c r="C901" s="198" t="s">
        <v>562</v>
      </c>
      <c r="D901" s="216" t="s">
        <v>32</v>
      </c>
      <c r="E901" s="216" t="s">
        <v>32</v>
      </c>
      <c r="F901" s="216" t="s">
        <v>32</v>
      </c>
      <c r="G901" s="216" t="s">
        <v>32</v>
      </c>
      <c r="H901" s="216" t="s">
        <v>32</v>
      </c>
      <c r="I901" s="216" t="s">
        <v>32</v>
      </c>
      <c r="J901" s="216" t="s">
        <v>32</v>
      </c>
      <c r="K901" s="205" t="s">
        <v>32</v>
      </c>
      <c r="L901" s="205" t="s">
        <v>32</v>
      </c>
    </row>
    <row r="902" spans="2:12" ht="38.25" x14ac:dyDescent="0.25">
      <c r="B902" s="195">
        <v>15</v>
      </c>
      <c r="C902" s="196" t="s">
        <v>56</v>
      </c>
      <c r="D902" s="216" t="s">
        <v>485</v>
      </c>
      <c r="E902" s="216" t="s">
        <v>515</v>
      </c>
      <c r="F902" s="216" t="s">
        <v>564</v>
      </c>
      <c r="G902" s="216" t="s">
        <v>566</v>
      </c>
      <c r="H902" s="216" t="s">
        <v>602</v>
      </c>
      <c r="I902" s="216" t="s">
        <v>600</v>
      </c>
      <c r="J902" s="216" t="s">
        <v>601</v>
      </c>
      <c r="K902" s="204" t="s">
        <v>641</v>
      </c>
      <c r="L902" s="204" t="s">
        <v>640</v>
      </c>
    </row>
    <row r="903" spans="2:12" x14ac:dyDescent="0.25">
      <c r="B903" s="195">
        <v>16</v>
      </c>
      <c r="C903" s="198" t="s">
        <v>57</v>
      </c>
      <c r="D903" s="216" t="s">
        <v>388</v>
      </c>
      <c r="E903" s="216" t="s">
        <v>388</v>
      </c>
      <c r="F903" s="216" t="s">
        <v>388</v>
      </c>
      <c r="G903" s="216" t="s">
        <v>388</v>
      </c>
      <c r="H903" s="216" t="s">
        <v>388</v>
      </c>
      <c r="I903" s="216" t="s">
        <v>388</v>
      </c>
      <c r="J903" s="216" t="s">
        <v>388</v>
      </c>
      <c r="K903" s="204" t="s">
        <v>388</v>
      </c>
      <c r="L903" s="204" t="s">
        <v>388</v>
      </c>
    </row>
    <row r="904" spans="2:12" x14ac:dyDescent="0.25">
      <c r="B904" s="162"/>
      <c r="C904" s="156"/>
      <c r="D904" s="164"/>
      <c r="E904" s="164"/>
      <c r="F904" s="189"/>
      <c r="G904" s="189"/>
      <c r="H904" s="254"/>
      <c r="I904" s="254"/>
      <c r="J904" s="254"/>
      <c r="K904" s="254"/>
      <c r="L904" s="254"/>
    </row>
    <row r="905" spans="2:12" x14ac:dyDescent="0.25">
      <c r="B905" s="180" t="s">
        <v>58</v>
      </c>
      <c r="C905" s="167"/>
      <c r="D905" s="163"/>
      <c r="E905" s="163"/>
      <c r="F905" s="104"/>
      <c r="G905" s="104"/>
      <c r="H905" s="255"/>
      <c r="I905" s="255"/>
      <c r="J905" s="255"/>
      <c r="K905" s="22"/>
      <c r="L905" s="22"/>
    </row>
    <row r="906" spans="2:12" x14ac:dyDescent="0.25">
      <c r="B906" s="195">
        <v>17</v>
      </c>
      <c r="C906" s="198" t="s">
        <v>59</v>
      </c>
      <c r="D906" s="216" t="s">
        <v>34</v>
      </c>
      <c r="E906" s="216" t="s">
        <v>34</v>
      </c>
      <c r="F906" s="216" t="s">
        <v>34</v>
      </c>
      <c r="G906" s="216" t="s">
        <v>34</v>
      </c>
      <c r="H906" s="197" t="s">
        <v>34</v>
      </c>
      <c r="I906" s="197" t="s">
        <v>34</v>
      </c>
      <c r="J906" s="197" t="s">
        <v>34</v>
      </c>
      <c r="K906" s="205" t="s">
        <v>34</v>
      </c>
      <c r="L906" s="205" t="s">
        <v>34</v>
      </c>
    </row>
    <row r="907" spans="2:12" ht="20.100000000000001" customHeight="1" x14ac:dyDescent="0.25">
      <c r="B907" s="195">
        <v>18</v>
      </c>
      <c r="C907" s="212" t="s">
        <v>12</v>
      </c>
      <c r="D907" s="219">
        <v>2.8580000000000001E-2</v>
      </c>
      <c r="E907" s="219">
        <v>5.0000000000000001E-3</v>
      </c>
      <c r="F907" s="219">
        <v>1.8749999999999999E-2</v>
      </c>
      <c r="G907" s="219">
        <v>2.4379999999999999E-2</v>
      </c>
      <c r="H907" s="207">
        <v>3.5000000000000003E-2</v>
      </c>
      <c r="I907" s="207">
        <v>3.8699999999999998E-2</v>
      </c>
      <c r="J907" s="207">
        <v>1.3259999999999999E-2</v>
      </c>
      <c r="K907" s="207">
        <v>6.9499999999999996E-3</v>
      </c>
      <c r="L907" s="207">
        <v>1.627E-2</v>
      </c>
    </row>
    <row r="908" spans="2:12" ht="20.100000000000001" customHeight="1" x14ac:dyDescent="0.25">
      <c r="B908" s="195">
        <v>19</v>
      </c>
      <c r="C908" s="198" t="s">
        <v>43</v>
      </c>
      <c r="D908" s="216" t="s">
        <v>33</v>
      </c>
      <c r="E908" s="216" t="s">
        <v>33</v>
      </c>
      <c r="F908" s="216" t="s">
        <v>33</v>
      </c>
      <c r="G908" s="216" t="s">
        <v>33</v>
      </c>
      <c r="H908" s="219" t="s">
        <v>33</v>
      </c>
      <c r="I908" s="219" t="s">
        <v>33</v>
      </c>
      <c r="J908" s="219" t="s">
        <v>33</v>
      </c>
      <c r="K908" s="205" t="s">
        <v>33</v>
      </c>
      <c r="L908" s="205" t="s">
        <v>33</v>
      </c>
    </row>
    <row r="909" spans="2:12" ht="20.100000000000001" customHeight="1" x14ac:dyDescent="0.25">
      <c r="B909" s="195" t="s">
        <v>10</v>
      </c>
      <c r="C909" s="196" t="s">
        <v>13</v>
      </c>
      <c r="D909" s="216" t="s">
        <v>36</v>
      </c>
      <c r="E909" s="216" t="s">
        <v>36</v>
      </c>
      <c r="F909" s="216" t="s">
        <v>36</v>
      </c>
      <c r="G909" s="216" t="s">
        <v>36</v>
      </c>
      <c r="H909" s="216" t="s">
        <v>36</v>
      </c>
      <c r="I909" s="216" t="s">
        <v>36</v>
      </c>
      <c r="J909" s="216" t="s">
        <v>36</v>
      </c>
      <c r="K909" s="205" t="s">
        <v>36</v>
      </c>
      <c r="L909" s="205" t="s">
        <v>36</v>
      </c>
    </row>
    <row r="910" spans="2:12" ht="20.100000000000001" customHeight="1" x14ac:dyDescent="0.25">
      <c r="B910" s="195" t="s">
        <v>11</v>
      </c>
      <c r="C910" s="196" t="s">
        <v>14</v>
      </c>
      <c r="D910" s="216" t="s">
        <v>36</v>
      </c>
      <c r="E910" s="216" t="s">
        <v>36</v>
      </c>
      <c r="F910" s="216" t="s">
        <v>36</v>
      </c>
      <c r="G910" s="216" t="s">
        <v>36</v>
      </c>
      <c r="H910" s="216" t="s">
        <v>36</v>
      </c>
      <c r="I910" s="216" t="s">
        <v>36</v>
      </c>
      <c r="J910" s="216" t="s">
        <v>36</v>
      </c>
      <c r="K910" s="216" t="s">
        <v>36</v>
      </c>
      <c r="L910" s="216" t="s">
        <v>36</v>
      </c>
    </row>
    <row r="911" spans="2:12" ht="27.75" customHeight="1" x14ac:dyDescent="0.25">
      <c r="B911" s="195">
        <v>21</v>
      </c>
      <c r="C911" s="196" t="s">
        <v>15</v>
      </c>
      <c r="D911" s="216" t="s">
        <v>33</v>
      </c>
      <c r="E911" s="216" t="s">
        <v>33</v>
      </c>
      <c r="F911" s="216" t="s">
        <v>33</v>
      </c>
      <c r="G911" s="216" t="s">
        <v>33</v>
      </c>
      <c r="H911" s="216" t="s">
        <v>33</v>
      </c>
      <c r="I911" s="216" t="s">
        <v>33</v>
      </c>
      <c r="J911" s="216" t="s">
        <v>33</v>
      </c>
      <c r="K911" s="205" t="s">
        <v>33</v>
      </c>
      <c r="L911" s="205" t="s">
        <v>33</v>
      </c>
    </row>
    <row r="912" spans="2:12" ht="20.100000000000001" customHeight="1" x14ac:dyDescent="0.25">
      <c r="B912" s="195">
        <v>22</v>
      </c>
      <c r="C912" s="198" t="s">
        <v>60</v>
      </c>
      <c r="D912" s="216" t="s">
        <v>67</v>
      </c>
      <c r="E912" s="230" t="s">
        <v>67</v>
      </c>
      <c r="F912" s="230" t="s">
        <v>67</v>
      </c>
      <c r="G912" s="216" t="s">
        <v>67</v>
      </c>
      <c r="H912" s="216" t="s">
        <v>67</v>
      </c>
      <c r="I912" s="216" t="s">
        <v>67</v>
      </c>
      <c r="J912" s="216" t="s">
        <v>67</v>
      </c>
      <c r="K912" s="216" t="s">
        <v>67</v>
      </c>
      <c r="L912" s="216" t="s">
        <v>67</v>
      </c>
    </row>
    <row r="913" spans="2:12" ht="20.100000000000001" customHeight="1" x14ac:dyDescent="0.25">
      <c r="B913" s="195">
        <v>23</v>
      </c>
      <c r="C913" s="198" t="s">
        <v>16</v>
      </c>
      <c r="D913" s="216" t="s">
        <v>40</v>
      </c>
      <c r="E913" s="216" t="s">
        <v>40</v>
      </c>
      <c r="F913" s="216" t="s">
        <v>40</v>
      </c>
      <c r="G913" s="216" t="s">
        <v>40</v>
      </c>
      <c r="H913" s="216" t="s">
        <v>40</v>
      </c>
      <c r="I913" s="216" t="s">
        <v>40</v>
      </c>
      <c r="J913" s="216" t="s">
        <v>40</v>
      </c>
      <c r="K913" s="205" t="s">
        <v>40</v>
      </c>
      <c r="L913" s="205" t="s">
        <v>40</v>
      </c>
    </row>
    <row r="914" spans="2:12" ht="54.75" customHeight="1" x14ac:dyDescent="0.25">
      <c r="B914" s="195">
        <v>24</v>
      </c>
      <c r="C914" s="198" t="s">
        <v>17</v>
      </c>
      <c r="D914" s="204" t="s">
        <v>473</v>
      </c>
      <c r="E914" s="204" t="s">
        <v>470</v>
      </c>
      <c r="F914" s="204" t="s">
        <v>470</v>
      </c>
      <c r="G914" s="204" t="s">
        <v>473</v>
      </c>
      <c r="H914" s="204" t="s">
        <v>470</v>
      </c>
      <c r="I914" s="204" t="s">
        <v>473</v>
      </c>
      <c r="J914" s="204" t="s">
        <v>473</v>
      </c>
      <c r="K914" s="204" t="s">
        <v>473</v>
      </c>
      <c r="L914" s="204" t="s">
        <v>473</v>
      </c>
    </row>
    <row r="915" spans="2:12" ht="119.25" customHeight="1" x14ac:dyDescent="0.25">
      <c r="B915" s="195">
        <v>25</v>
      </c>
      <c r="C915" s="198" t="s">
        <v>45</v>
      </c>
      <c r="D915" s="216" t="s">
        <v>466</v>
      </c>
      <c r="E915" s="230" t="s">
        <v>466</v>
      </c>
      <c r="F915" s="230" t="s">
        <v>466</v>
      </c>
      <c r="G915" s="230" t="s">
        <v>466</v>
      </c>
      <c r="H915" s="230" t="s">
        <v>466</v>
      </c>
      <c r="I915" s="230" t="s">
        <v>466</v>
      </c>
      <c r="J915" s="230" t="s">
        <v>466</v>
      </c>
      <c r="K915" s="205" t="s">
        <v>466</v>
      </c>
      <c r="L915" s="205" t="s">
        <v>466</v>
      </c>
    </row>
    <row r="916" spans="2:12" ht="44.25" customHeight="1" x14ac:dyDescent="0.25">
      <c r="B916" s="195">
        <v>26</v>
      </c>
      <c r="C916" s="198" t="s">
        <v>46</v>
      </c>
      <c r="D916" s="216" t="s">
        <v>467</v>
      </c>
      <c r="E916" s="230" t="s">
        <v>467</v>
      </c>
      <c r="F916" s="230" t="s">
        <v>467</v>
      </c>
      <c r="G916" s="230" t="s">
        <v>467</v>
      </c>
      <c r="H916" s="230" t="s">
        <v>467</v>
      </c>
      <c r="I916" s="230" t="s">
        <v>467</v>
      </c>
      <c r="J916" s="230" t="s">
        <v>467</v>
      </c>
      <c r="K916" s="204" t="s">
        <v>467</v>
      </c>
      <c r="L916" s="204" t="s">
        <v>467</v>
      </c>
    </row>
    <row r="917" spans="2:12" ht="25.5" x14ac:dyDescent="0.25">
      <c r="B917" s="195">
        <v>27</v>
      </c>
      <c r="C917" s="196" t="s">
        <v>18</v>
      </c>
      <c r="D917" s="216" t="s">
        <v>468</v>
      </c>
      <c r="E917" s="230" t="s">
        <v>468</v>
      </c>
      <c r="F917" s="230" t="s">
        <v>468</v>
      </c>
      <c r="G917" s="230" t="s">
        <v>468</v>
      </c>
      <c r="H917" s="230" t="s">
        <v>468</v>
      </c>
      <c r="I917" s="230" t="s">
        <v>468</v>
      </c>
      <c r="J917" s="230" t="s">
        <v>468</v>
      </c>
      <c r="K917" s="204" t="s">
        <v>468</v>
      </c>
      <c r="L917" s="204" t="s">
        <v>468</v>
      </c>
    </row>
    <row r="918" spans="2:12" x14ac:dyDescent="0.25">
      <c r="B918" s="195">
        <v>28</v>
      </c>
      <c r="C918" s="196" t="s">
        <v>61</v>
      </c>
      <c r="D918" s="216" t="s">
        <v>26</v>
      </c>
      <c r="E918" s="230" t="s">
        <v>26</v>
      </c>
      <c r="F918" s="230" t="s">
        <v>26</v>
      </c>
      <c r="G918" s="230" t="s">
        <v>26</v>
      </c>
      <c r="H918" s="230" t="s">
        <v>26</v>
      </c>
      <c r="I918" s="230" t="s">
        <v>26</v>
      </c>
      <c r="J918" s="230" t="s">
        <v>26</v>
      </c>
      <c r="K918" s="205" t="s">
        <v>26</v>
      </c>
      <c r="L918" s="205" t="s">
        <v>26</v>
      </c>
    </row>
    <row r="919" spans="2:12" x14ac:dyDescent="0.25">
      <c r="B919" s="195">
        <v>29</v>
      </c>
      <c r="C919" s="196" t="s">
        <v>62</v>
      </c>
      <c r="D919" s="216" t="s">
        <v>396</v>
      </c>
      <c r="E919" s="230" t="s">
        <v>396</v>
      </c>
      <c r="F919" s="230" t="s">
        <v>396</v>
      </c>
      <c r="G919" s="230" t="s">
        <v>396</v>
      </c>
      <c r="H919" s="230" t="s">
        <v>396</v>
      </c>
      <c r="I919" s="230" t="s">
        <v>396</v>
      </c>
      <c r="J919" s="230" t="s">
        <v>396</v>
      </c>
      <c r="K919" s="205" t="s">
        <v>396</v>
      </c>
      <c r="L919" s="205" t="s">
        <v>396</v>
      </c>
    </row>
    <row r="920" spans="2:12" ht="53.45" customHeight="1" x14ac:dyDescent="0.25">
      <c r="B920" s="195">
        <v>30</v>
      </c>
      <c r="C920" s="198" t="s">
        <v>19</v>
      </c>
      <c r="D920" s="216" t="s">
        <v>469</v>
      </c>
      <c r="E920" s="230" t="s">
        <v>469</v>
      </c>
      <c r="F920" s="230" t="s">
        <v>469</v>
      </c>
      <c r="G920" s="230" t="s">
        <v>469</v>
      </c>
      <c r="H920" s="230" t="s">
        <v>469</v>
      </c>
      <c r="I920" s="230" t="s">
        <v>469</v>
      </c>
      <c r="J920" s="230" t="s">
        <v>469</v>
      </c>
      <c r="K920" s="204" t="s">
        <v>469</v>
      </c>
      <c r="L920" s="204" t="s">
        <v>469</v>
      </c>
    </row>
    <row r="921" spans="2:12" ht="60" customHeight="1" x14ac:dyDescent="0.25">
      <c r="B921" s="195">
        <v>31</v>
      </c>
      <c r="C921" s="198" t="s">
        <v>63</v>
      </c>
      <c r="D921" s="204" t="s">
        <v>473</v>
      </c>
      <c r="E921" s="204" t="s">
        <v>470</v>
      </c>
      <c r="F921" s="204" t="s">
        <v>470</v>
      </c>
      <c r="G921" s="204" t="s">
        <v>473</v>
      </c>
      <c r="H921" s="204" t="s">
        <v>470</v>
      </c>
      <c r="I921" s="204" t="s">
        <v>473</v>
      </c>
      <c r="J921" s="204" t="s">
        <v>473</v>
      </c>
      <c r="K921" s="216" t="s">
        <v>473</v>
      </c>
      <c r="L921" s="216" t="s">
        <v>473</v>
      </c>
    </row>
    <row r="922" spans="2:12" x14ac:dyDescent="0.25">
      <c r="B922" s="195">
        <v>32</v>
      </c>
      <c r="C922" s="198" t="s">
        <v>20</v>
      </c>
      <c r="D922" s="216" t="s">
        <v>466</v>
      </c>
      <c r="E922" s="230" t="s">
        <v>466</v>
      </c>
      <c r="F922" s="230" t="s">
        <v>466</v>
      </c>
      <c r="G922" s="230" t="s">
        <v>466</v>
      </c>
      <c r="H922" s="230" t="s">
        <v>466</v>
      </c>
      <c r="I922" s="230" t="s">
        <v>466</v>
      </c>
      <c r="J922" s="230" t="s">
        <v>466</v>
      </c>
      <c r="K922" s="205" t="s">
        <v>466</v>
      </c>
      <c r="L922" s="205" t="s">
        <v>466</v>
      </c>
    </row>
    <row r="923" spans="2:12" ht="20.100000000000001" customHeight="1" x14ac:dyDescent="0.25">
      <c r="B923" s="195">
        <v>33</v>
      </c>
      <c r="C923" s="198" t="s">
        <v>21</v>
      </c>
      <c r="D923" s="216" t="s">
        <v>263</v>
      </c>
      <c r="E923" s="230" t="s">
        <v>263</v>
      </c>
      <c r="F923" s="230" t="s">
        <v>263</v>
      </c>
      <c r="G923" s="230" t="s">
        <v>263</v>
      </c>
      <c r="H923" s="230" t="s">
        <v>263</v>
      </c>
      <c r="I923" s="230" t="s">
        <v>263</v>
      </c>
      <c r="J923" s="230" t="s">
        <v>263</v>
      </c>
      <c r="K923" s="205" t="s">
        <v>263</v>
      </c>
      <c r="L923" s="205" t="s">
        <v>263</v>
      </c>
    </row>
    <row r="924" spans="2:12" ht="20.100000000000001" customHeight="1" x14ac:dyDescent="0.25">
      <c r="B924" s="195">
        <v>34</v>
      </c>
      <c r="C924" s="196" t="s">
        <v>22</v>
      </c>
      <c r="D924" s="216" t="s">
        <v>388</v>
      </c>
      <c r="E924" s="216" t="s">
        <v>388</v>
      </c>
      <c r="F924" s="216" t="s">
        <v>388</v>
      </c>
      <c r="G924" s="216" t="s">
        <v>388</v>
      </c>
      <c r="H924" s="216" t="s">
        <v>388</v>
      </c>
      <c r="I924" s="216" t="s">
        <v>388</v>
      </c>
      <c r="J924" s="216" t="s">
        <v>388</v>
      </c>
      <c r="K924" s="205" t="s">
        <v>388</v>
      </c>
      <c r="L924" s="205" t="s">
        <v>388</v>
      </c>
    </row>
    <row r="925" spans="2:12" ht="33" customHeight="1" x14ac:dyDescent="0.25">
      <c r="B925" s="195" t="s">
        <v>389</v>
      </c>
      <c r="C925" s="196" t="s">
        <v>390</v>
      </c>
      <c r="D925" s="216" t="s">
        <v>391</v>
      </c>
      <c r="E925" s="216" t="s">
        <v>391</v>
      </c>
      <c r="F925" s="216" t="s">
        <v>391</v>
      </c>
      <c r="G925" s="216" t="s">
        <v>391</v>
      </c>
      <c r="H925" s="216" t="s">
        <v>391</v>
      </c>
      <c r="I925" s="216" t="s">
        <v>391</v>
      </c>
      <c r="J925" s="216" t="s">
        <v>391</v>
      </c>
      <c r="K925" s="45" t="s">
        <v>391</v>
      </c>
      <c r="L925" s="45" t="s">
        <v>391</v>
      </c>
    </row>
    <row r="926" spans="2:12" ht="20.100000000000001" customHeight="1" x14ac:dyDescent="0.25">
      <c r="B926" s="195">
        <v>35</v>
      </c>
      <c r="C926" s="198" t="s">
        <v>23</v>
      </c>
      <c r="D926" s="216" t="s">
        <v>388</v>
      </c>
      <c r="E926" s="216" t="s">
        <v>388</v>
      </c>
      <c r="F926" s="216" t="s">
        <v>388</v>
      </c>
      <c r="G926" s="216" t="s">
        <v>388</v>
      </c>
      <c r="H926" s="216" t="s">
        <v>388</v>
      </c>
      <c r="I926" s="216" t="s">
        <v>388</v>
      </c>
      <c r="J926" s="216" t="s">
        <v>388</v>
      </c>
      <c r="K926" s="204" t="s">
        <v>388</v>
      </c>
      <c r="L926" s="204" t="s">
        <v>388</v>
      </c>
    </row>
    <row r="927" spans="2:12" ht="20.100000000000001" customHeight="1" x14ac:dyDescent="0.25">
      <c r="B927" s="195">
        <v>36</v>
      </c>
      <c r="C927" s="198" t="s">
        <v>64</v>
      </c>
      <c r="D927" s="216" t="s">
        <v>33</v>
      </c>
      <c r="E927" s="216" t="s">
        <v>33</v>
      </c>
      <c r="F927" s="216" t="s">
        <v>33</v>
      </c>
      <c r="G927" s="216" t="s">
        <v>33</v>
      </c>
      <c r="H927" s="216" t="s">
        <v>33</v>
      </c>
      <c r="I927" s="216" t="s">
        <v>33</v>
      </c>
      <c r="J927" s="216" t="s">
        <v>33</v>
      </c>
      <c r="K927" s="205" t="s">
        <v>33</v>
      </c>
      <c r="L927" s="205" t="s">
        <v>33</v>
      </c>
    </row>
    <row r="928" spans="2:12" ht="20.100000000000001" customHeight="1" x14ac:dyDescent="0.25">
      <c r="B928" s="195">
        <v>37</v>
      </c>
      <c r="C928" s="198" t="s">
        <v>65</v>
      </c>
      <c r="D928" s="216" t="s">
        <v>388</v>
      </c>
      <c r="E928" s="216" t="s">
        <v>388</v>
      </c>
      <c r="F928" s="216" t="s">
        <v>388</v>
      </c>
      <c r="G928" s="216" t="s">
        <v>388</v>
      </c>
      <c r="H928" s="216" t="s">
        <v>388</v>
      </c>
      <c r="I928" s="216" t="s">
        <v>388</v>
      </c>
      <c r="J928" s="216" t="s">
        <v>388</v>
      </c>
      <c r="K928" s="205" t="s">
        <v>388</v>
      </c>
      <c r="L928" s="205" t="s">
        <v>388</v>
      </c>
    </row>
    <row r="929" spans="2:12" ht="20.100000000000001" customHeight="1" x14ac:dyDescent="0.25">
      <c r="B929" s="188"/>
      <c r="C929" s="156"/>
      <c r="D929" s="189"/>
      <c r="E929" s="189"/>
      <c r="F929" s="189"/>
      <c r="G929" s="189"/>
      <c r="H929" s="189"/>
      <c r="I929" s="189"/>
      <c r="J929" s="189"/>
      <c r="K929" s="189"/>
      <c r="L929" s="189"/>
    </row>
    <row r="930" spans="2:12" ht="20.100000000000001" customHeight="1" x14ac:dyDescent="0.25">
      <c r="B930" s="159" t="s">
        <v>450</v>
      </c>
      <c r="C930" s="154"/>
      <c r="D930" s="154"/>
      <c r="E930" s="154"/>
      <c r="F930" s="154"/>
      <c r="G930" s="154"/>
      <c r="H930" s="154"/>
      <c r="I930" s="154"/>
      <c r="J930" s="154"/>
      <c r="K930" s="189"/>
      <c r="L930" s="189"/>
    </row>
    <row r="931" spans="2:12" x14ac:dyDescent="0.25">
      <c r="B931" s="26" t="s">
        <v>51</v>
      </c>
      <c r="C931" s="27"/>
      <c r="D931" s="247" t="s">
        <v>497</v>
      </c>
      <c r="E931" s="247" t="s">
        <v>496</v>
      </c>
      <c r="F931" s="247" t="s">
        <v>499</v>
      </c>
      <c r="G931" s="247" t="s">
        <v>610</v>
      </c>
      <c r="H931" s="247" t="s">
        <v>501</v>
      </c>
      <c r="I931" s="247" t="s">
        <v>503</v>
      </c>
      <c r="J931" s="247" t="s">
        <v>504</v>
      </c>
      <c r="K931" s="154"/>
      <c r="L931" s="154"/>
    </row>
    <row r="932" spans="2:12" x14ac:dyDescent="0.25">
      <c r="B932" s="195">
        <v>1</v>
      </c>
      <c r="C932" s="198" t="s">
        <v>0</v>
      </c>
      <c r="D932" s="204" t="s">
        <v>451</v>
      </c>
      <c r="E932" s="204" t="s">
        <v>451</v>
      </c>
      <c r="F932" s="204" t="s">
        <v>451</v>
      </c>
      <c r="G932" s="204" t="s">
        <v>451</v>
      </c>
      <c r="H932" s="204" t="s">
        <v>451</v>
      </c>
      <c r="I932" s="204" t="s">
        <v>451</v>
      </c>
      <c r="J932" s="204" t="s">
        <v>451</v>
      </c>
      <c r="K932" s="187"/>
      <c r="L932" s="1"/>
    </row>
    <row r="933" spans="2:12" x14ac:dyDescent="0.25">
      <c r="B933" s="195">
        <v>2</v>
      </c>
      <c r="C933" s="198" t="s">
        <v>1</v>
      </c>
      <c r="D933" s="204" t="s">
        <v>462</v>
      </c>
      <c r="E933" s="204" t="s">
        <v>388</v>
      </c>
      <c r="F933" s="204" t="s">
        <v>388</v>
      </c>
      <c r="G933" s="204" t="s">
        <v>388</v>
      </c>
      <c r="H933" s="204" t="s">
        <v>388</v>
      </c>
      <c r="I933" s="204" t="s">
        <v>388</v>
      </c>
      <c r="J933" s="204" t="s">
        <v>388</v>
      </c>
      <c r="K933" s="1"/>
      <c r="L933" s="1"/>
    </row>
    <row r="934" spans="2:12" x14ac:dyDescent="0.25">
      <c r="B934" s="195">
        <v>3</v>
      </c>
      <c r="C934" s="198" t="s">
        <v>52</v>
      </c>
      <c r="D934" s="204" t="s">
        <v>24</v>
      </c>
      <c r="E934" s="204" t="s">
        <v>24</v>
      </c>
      <c r="F934" s="204" t="s">
        <v>24</v>
      </c>
      <c r="G934" s="204" t="s">
        <v>24</v>
      </c>
      <c r="H934" s="204" t="s">
        <v>24</v>
      </c>
      <c r="I934" s="204" t="s">
        <v>24</v>
      </c>
      <c r="J934" s="204" t="s">
        <v>24</v>
      </c>
      <c r="K934" s="1"/>
      <c r="L934" s="1"/>
    </row>
    <row r="935" spans="2:12" ht="38.25" x14ac:dyDescent="0.25">
      <c r="B935" s="195" t="s">
        <v>384</v>
      </c>
      <c r="C935" s="196" t="s">
        <v>409</v>
      </c>
      <c r="D935" s="197" t="s">
        <v>388</v>
      </c>
      <c r="E935" s="197" t="s">
        <v>388</v>
      </c>
      <c r="F935" s="197" t="s">
        <v>388</v>
      </c>
      <c r="G935" s="197" t="s">
        <v>388</v>
      </c>
      <c r="H935" s="197" t="s">
        <v>388</v>
      </c>
      <c r="I935" s="197" t="s">
        <v>388</v>
      </c>
      <c r="J935" s="197" t="s">
        <v>388</v>
      </c>
      <c r="K935" s="1"/>
      <c r="L935" s="1"/>
    </row>
    <row r="936" spans="2:12" x14ac:dyDescent="0.25">
      <c r="B936" s="171" t="s">
        <v>166</v>
      </c>
      <c r="C936" s="167"/>
      <c r="D936" s="197"/>
      <c r="E936" s="197"/>
      <c r="F936" s="197"/>
      <c r="G936" s="197"/>
      <c r="H936" s="197"/>
      <c r="I936" s="197"/>
      <c r="J936" s="197"/>
      <c r="K936" s="1"/>
      <c r="L936" s="1"/>
    </row>
    <row r="937" spans="2:12" x14ac:dyDescent="0.25">
      <c r="B937" s="195">
        <v>4</v>
      </c>
      <c r="C937" s="198" t="s">
        <v>2</v>
      </c>
      <c r="D937" s="197" t="s">
        <v>388</v>
      </c>
      <c r="E937" s="197" t="s">
        <v>388</v>
      </c>
      <c r="F937" s="197" t="s">
        <v>388</v>
      </c>
      <c r="G937" s="197" t="s">
        <v>388</v>
      </c>
      <c r="H937" s="197" t="s">
        <v>388</v>
      </c>
      <c r="I937" s="197" t="s">
        <v>388</v>
      </c>
      <c r="J937" s="197" t="s">
        <v>388</v>
      </c>
      <c r="K937" s="1"/>
      <c r="L937" s="1"/>
    </row>
    <row r="938" spans="2:12" x14ac:dyDescent="0.25">
      <c r="B938" s="195">
        <v>5</v>
      </c>
      <c r="C938" s="198" t="s">
        <v>3</v>
      </c>
      <c r="D938" s="197" t="s">
        <v>388</v>
      </c>
      <c r="E938" s="197" t="s">
        <v>388</v>
      </c>
      <c r="F938" s="197" t="s">
        <v>388</v>
      </c>
      <c r="G938" s="197" t="s">
        <v>388</v>
      </c>
      <c r="H938" s="197" t="s">
        <v>388</v>
      </c>
      <c r="I938" s="197" t="s">
        <v>388</v>
      </c>
      <c r="J938" s="197" t="s">
        <v>388</v>
      </c>
      <c r="K938" s="1"/>
      <c r="L938" s="1"/>
    </row>
    <row r="939" spans="2:12" ht="36.75" customHeight="1" x14ac:dyDescent="0.25">
      <c r="B939" s="195">
        <v>6</v>
      </c>
      <c r="C939" s="198" t="s">
        <v>53</v>
      </c>
      <c r="D939" s="216" t="s">
        <v>49</v>
      </c>
      <c r="E939" s="216" t="s">
        <v>49</v>
      </c>
      <c r="F939" s="216" t="s">
        <v>49</v>
      </c>
      <c r="G939" s="197" t="s">
        <v>49</v>
      </c>
      <c r="H939" s="197" t="s">
        <v>49</v>
      </c>
      <c r="I939" s="197" t="s">
        <v>49</v>
      </c>
      <c r="J939" s="197" t="s">
        <v>49</v>
      </c>
      <c r="K939" s="1"/>
      <c r="L939" s="1"/>
    </row>
    <row r="940" spans="2:12" ht="36.75" customHeight="1" x14ac:dyDescent="0.25">
      <c r="B940" s="195">
        <v>7</v>
      </c>
      <c r="C940" s="198" t="s">
        <v>54</v>
      </c>
      <c r="D940" s="216" t="s">
        <v>452</v>
      </c>
      <c r="E940" s="216" t="s">
        <v>452</v>
      </c>
      <c r="F940" s="216" t="s">
        <v>452</v>
      </c>
      <c r="G940" s="216" t="s">
        <v>452</v>
      </c>
      <c r="H940" s="216" t="s">
        <v>452</v>
      </c>
      <c r="I940" s="216" t="s">
        <v>452</v>
      </c>
      <c r="J940" s="216" t="s">
        <v>452</v>
      </c>
      <c r="K940" s="1"/>
      <c r="L940" s="1"/>
    </row>
    <row r="941" spans="2:12" x14ac:dyDescent="0.25">
      <c r="B941" s="195">
        <v>8</v>
      </c>
      <c r="C941" s="198" t="s">
        <v>465</v>
      </c>
      <c r="D941" s="206">
        <v>608.93347862479732</v>
      </c>
      <c r="E941" s="206">
        <v>766.15160110066188</v>
      </c>
      <c r="F941" s="206">
        <v>1007.8525489968604</v>
      </c>
      <c r="G941" s="206">
        <v>1102.0038759978827</v>
      </c>
      <c r="H941" s="206">
        <v>865.24143450338806</v>
      </c>
      <c r="I941" s="206">
        <v>138.02927324827047</v>
      </c>
      <c r="J941" s="206">
        <v>220.84683719723279</v>
      </c>
      <c r="K941" s="1"/>
      <c r="L941" s="1"/>
    </row>
    <row r="942" spans="2:12" x14ac:dyDescent="0.25">
      <c r="B942" s="172">
        <v>9</v>
      </c>
      <c r="C942" s="173" t="s">
        <v>178</v>
      </c>
      <c r="D942" s="19" t="s">
        <v>755</v>
      </c>
      <c r="E942" s="19" t="s">
        <v>568</v>
      </c>
      <c r="F942" s="19" t="s">
        <v>762</v>
      </c>
      <c r="G942" s="19" t="s">
        <v>598</v>
      </c>
      <c r="H942" s="19" t="s">
        <v>752</v>
      </c>
      <c r="I942" s="19" t="s">
        <v>728</v>
      </c>
      <c r="J942" s="19" t="s">
        <v>727</v>
      </c>
      <c r="K942" s="1"/>
      <c r="L942" s="1"/>
    </row>
    <row r="943" spans="2:12" x14ac:dyDescent="0.25">
      <c r="B943" s="174"/>
      <c r="C943" s="175" t="s">
        <v>179</v>
      </c>
      <c r="D943" s="59" t="s">
        <v>760</v>
      </c>
      <c r="E943" s="59" t="s">
        <v>696</v>
      </c>
      <c r="F943" s="59" t="s">
        <v>763</v>
      </c>
      <c r="G943" s="59" t="s">
        <v>668</v>
      </c>
      <c r="H943" s="59" t="s">
        <v>756</v>
      </c>
      <c r="I943" s="59" t="s">
        <v>736</v>
      </c>
      <c r="J943" s="59" t="s">
        <v>735</v>
      </c>
      <c r="K943" s="1"/>
      <c r="L943" s="1"/>
    </row>
    <row r="944" spans="2:12" x14ac:dyDescent="0.25">
      <c r="B944" s="195" t="s">
        <v>8</v>
      </c>
      <c r="C944" s="198" t="s">
        <v>4</v>
      </c>
      <c r="D944" s="218">
        <v>100</v>
      </c>
      <c r="E944" s="218">
        <v>103</v>
      </c>
      <c r="F944" s="218">
        <v>100</v>
      </c>
      <c r="G944" s="218">
        <v>100</v>
      </c>
      <c r="H944" s="218">
        <v>100</v>
      </c>
      <c r="I944" s="218">
        <v>100</v>
      </c>
      <c r="J944" s="218">
        <v>100</v>
      </c>
      <c r="K944" s="1"/>
      <c r="L944" s="1"/>
    </row>
    <row r="945" spans="2:12" x14ac:dyDescent="0.25">
      <c r="B945" s="195" t="s">
        <v>9</v>
      </c>
      <c r="C945" s="198" t="s">
        <v>5</v>
      </c>
      <c r="D945" s="218">
        <v>100</v>
      </c>
      <c r="E945" s="218">
        <v>100</v>
      </c>
      <c r="F945" s="218">
        <v>100</v>
      </c>
      <c r="G945" s="218">
        <v>100</v>
      </c>
      <c r="H945" s="218">
        <v>100</v>
      </c>
      <c r="I945" s="218">
        <v>100</v>
      </c>
      <c r="J945" s="218">
        <v>100</v>
      </c>
      <c r="K945" s="1"/>
      <c r="L945" s="1"/>
    </row>
    <row r="946" spans="2:12" x14ac:dyDescent="0.25">
      <c r="B946" s="195">
        <v>10</v>
      </c>
      <c r="C946" s="198" t="s">
        <v>6</v>
      </c>
      <c r="D946" s="216" t="s">
        <v>29</v>
      </c>
      <c r="E946" s="216" t="s">
        <v>29</v>
      </c>
      <c r="F946" s="216" t="s">
        <v>29</v>
      </c>
      <c r="G946" s="216" t="s">
        <v>29</v>
      </c>
      <c r="H946" s="216" t="s">
        <v>29</v>
      </c>
      <c r="I946" s="216" t="s">
        <v>29</v>
      </c>
      <c r="J946" s="216" t="s">
        <v>29</v>
      </c>
      <c r="K946" s="1"/>
      <c r="L946" s="1"/>
    </row>
    <row r="947" spans="2:12" x14ac:dyDescent="0.25">
      <c r="B947" s="195">
        <v>11</v>
      </c>
      <c r="C947" s="198" t="s">
        <v>7</v>
      </c>
      <c r="D947" s="216">
        <v>43615</v>
      </c>
      <c r="E947" s="216">
        <v>43636</v>
      </c>
      <c r="F947" s="216">
        <v>43721</v>
      </c>
      <c r="G947" s="216">
        <v>43725</v>
      </c>
      <c r="H947" s="216">
        <v>43726</v>
      </c>
      <c r="I947" s="216">
        <v>43731</v>
      </c>
      <c r="J947" s="216">
        <v>43732</v>
      </c>
      <c r="K947" s="1"/>
      <c r="L947" s="1"/>
    </row>
    <row r="948" spans="2:12" s="4" customFormat="1" x14ac:dyDescent="0.25">
      <c r="B948" s="195">
        <v>12</v>
      </c>
      <c r="C948" s="198" t="s">
        <v>44</v>
      </c>
      <c r="D948" s="216" t="s">
        <v>31</v>
      </c>
      <c r="E948" s="216" t="s">
        <v>31</v>
      </c>
      <c r="F948" s="216" t="s">
        <v>31</v>
      </c>
      <c r="G948" s="216" t="s">
        <v>31</v>
      </c>
      <c r="H948" s="216" t="s">
        <v>31</v>
      </c>
      <c r="I948" s="216" t="s">
        <v>31</v>
      </c>
      <c r="J948" s="216" t="s">
        <v>31</v>
      </c>
      <c r="K948" s="1"/>
      <c r="L948" s="1"/>
    </row>
    <row r="949" spans="2:12" s="4" customFormat="1" ht="12.75" x14ac:dyDescent="0.2">
      <c r="B949" s="195">
        <v>13</v>
      </c>
      <c r="C949" s="198" t="s">
        <v>55</v>
      </c>
      <c r="D949" s="216">
        <v>45807</v>
      </c>
      <c r="E949" s="216">
        <v>45363</v>
      </c>
      <c r="F949" s="216">
        <v>45154</v>
      </c>
      <c r="G949" s="216">
        <v>45002</v>
      </c>
      <c r="H949" s="216">
        <v>45076</v>
      </c>
      <c r="I949" s="216">
        <v>45005</v>
      </c>
      <c r="J949" s="216">
        <v>45005</v>
      </c>
    </row>
    <row r="950" spans="2:12" s="4" customFormat="1" ht="12.75" x14ac:dyDescent="0.2">
      <c r="B950" s="195">
        <v>14</v>
      </c>
      <c r="C950" s="198" t="s">
        <v>562</v>
      </c>
      <c r="D950" s="216" t="s">
        <v>32</v>
      </c>
      <c r="E950" s="216" t="s">
        <v>33</v>
      </c>
      <c r="F950" s="216" t="s">
        <v>33</v>
      </c>
      <c r="G950" s="216" t="s">
        <v>32</v>
      </c>
      <c r="H950" s="216" t="s">
        <v>33</v>
      </c>
      <c r="I950" s="216" t="s">
        <v>33</v>
      </c>
      <c r="J950" s="216" t="s">
        <v>33</v>
      </c>
    </row>
    <row r="951" spans="2:12" s="4" customFormat="1" ht="38.25" x14ac:dyDescent="0.2">
      <c r="B951" s="195">
        <v>15</v>
      </c>
      <c r="C951" s="196" t="s">
        <v>56</v>
      </c>
      <c r="D951" s="216" t="s">
        <v>445</v>
      </c>
      <c r="E951" s="216" t="s">
        <v>388</v>
      </c>
      <c r="F951" s="216" t="s">
        <v>388</v>
      </c>
      <c r="G951" s="216" t="s">
        <v>485</v>
      </c>
      <c r="H951" s="216" t="s">
        <v>388</v>
      </c>
      <c r="I951" s="216" t="s">
        <v>388</v>
      </c>
      <c r="J951" s="216" t="s">
        <v>388</v>
      </c>
    </row>
    <row r="952" spans="2:12" s="4" customFormat="1" ht="12.75" x14ac:dyDescent="0.2">
      <c r="B952" s="195">
        <v>16</v>
      </c>
      <c r="C952" s="198" t="s">
        <v>57</v>
      </c>
      <c r="D952" s="216" t="s">
        <v>388</v>
      </c>
      <c r="E952" s="216" t="s">
        <v>388</v>
      </c>
      <c r="F952" s="216" t="s">
        <v>388</v>
      </c>
      <c r="G952" s="216" t="s">
        <v>388</v>
      </c>
      <c r="H952" s="216" t="s">
        <v>388</v>
      </c>
      <c r="I952" s="216" t="s">
        <v>388</v>
      </c>
      <c r="J952" s="216" t="s">
        <v>388</v>
      </c>
    </row>
    <row r="953" spans="2:12" s="4" customFormat="1" ht="12.75" x14ac:dyDescent="0.2">
      <c r="B953" s="162"/>
      <c r="C953" s="156"/>
      <c r="D953" s="164"/>
      <c r="E953" s="164"/>
      <c r="F953" s="164"/>
      <c r="G953" s="164"/>
      <c r="H953" s="164"/>
      <c r="I953" s="164"/>
      <c r="J953" s="164"/>
    </row>
    <row r="954" spans="2:12" s="4" customFormat="1" ht="12.75" x14ac:dyDescent="0.2">
      <c r="B954" s="180" t="s">
        <v>58</v>
      </c>
      <c r="C954" s="167"/>
      <c r="D954" s="160"/>
      <c r="E954" s="160"/>
      <c r="F954" s="163"/>
      <c r="G954" s="163"/>
      <c r="H954" s="163"/>
      <c r="I954" s="163"/>
      <c r="J954" s="163"/>
    </row>
    <row r="955" spans="2:12" s="4" customFormat="1" ht="12.75" x14ac:dyDescent="0.2">
      <c r="B955" s="195">
        <v>17</v>
      </c>
      <c r="C955" s="198" t="s">
        <v>59</v>
      </c>
      <c r="D955" s="216" t="s">
        <v>34</v>
      </c>
      <c r="E955" s="216" t="s">
        <v>34</v>
      </c>
      <c r="F955" s="216" t="s">
        <v>35</v>
      </c>
      <c r="G955" s="216" t="s">
        <v>34</v>
      </c>
      <c r="H955" s="216" t="s">
        <v>35</v>
      </c>
      <c r="I955" s="216" t="s">
        <v>35</v>
      </c>
      <c r="J955" s="216" t="s">
        <v>35</v>
      </c>
    </row>
    <row r="956" spans="2:12" s="4" customFormat="1" ht="20.100000000000001" customHeight="1" x14ac:dyDescent="0.2">
      <c r="B956" s="195">
        <v>18</v>
      </c>
      <c r="C956" s="212" t="s">
        <v>12</v>
      </c>
      <c r="D956" s="220">
        <v>9.7000000000000003E-3</v>
      </c>
      <c r="E956" s="220">
        <v>4.0500000000000001E-2</v>
      </c>
      <c r="F956" s="219" t="s">
        <v>486</v>
      </c>
      <c r="G956" s="219">
        <v>3.0079999999999999E-2</v>
      </c>
      <c r="H956" s="219" t="s">
        <v>487</v>
      </c>
      <c r="I956" s="219" t="s">
        <v>489</v>
      </c>
      <c r="J956" s="219" t="s">
        <v>489</v>
      </c>
    </row>
    <row r="957" spans="2:12" s="4" customFormat="1" ht="20.100000000000001" customHeight="1" x14ac:dyDescent="0.2">
      <c r="B957" s="195">
        <v>19</v>
      </c>
      <c r="C957" s="198" t="s">
        <v>43</v>
      </c>
      <c r="D957" s="216" t="s">
        <v>33</v>
      </c>
      <c r="E957" s="216" t="s">
        <v>33</v>
      </c>
      <c r="F957" s="216" t="s">
        <v>33</v>
      </c>
      <c r="G957" s="216" t="s">
        <v>33</v>
      </c>
      <c r="H957" s="216" t="s">
        <v>33</v>
      </c>
      <c r="I957" s="216" t="s">
        <v>33</v>
      </c>
      <c r="J957" s="216" t="s">
        <v>33</v>
      </c>
    </row>
    <row r="958" spans="2:12" s="4" customFormat="1" ht="20.100000000000001" customHeight="1" x14ac:dyDescent="0.2">
      <c r="B958" s="195" t="s">
        <v>10</v>
      </c>
      <c r="C958" s="196" t="s">
        <v>13</v>
      </c>
      <c r="D958" s="216" t="s">
        <v>36</v>
      </c>
      <c r="E958" s="216" t="s">
        <v>36</v>
      </c>
      <c r="F958" s="216" t="s">
        <v>36</v>
      </c>
      <c r="G958" s="216" t="s">
        <v>36</v>
      </c>
      <c r="H958" s="216" t="s">
        <v>36</v>
      </c>
      <c r="I958" s="216" t="s">
        <v>36</v>
      </c>
      <c r="J958" s="216" t="s">
        <v>36</v>
      </c>
    </row>
    <row r="959" spans="2:12" s="4" customFormat="1" ht="31.5" customHeight="1" x14ac:dyDescent="0.2">
      <c r="B959" s="195" t="s">
        <v>11</v>
      </c>
      <c r="C959" s="196" t="s">
        <v>14</v>
      </c>
      <c r="D959" s="216" t="s">
        <v>36</v>
      </c>
      <c r="E959" s="216" t="s">
        <v>36</v>
      </c>
      <c r="F959" s="216" t="s">
        <v>36</v>
      </c>
      <c r="G959" s="216" t="s">
        <v>36</v>
      </c>
      <c r="H959" s="216" t="s">
        <v>36</v>
      </c>
      <c r="I959" s="216" t="s">
        <v>36</v>
      </c>
      <c r="J959" s="216" t="s">
        <v>36</v>
      </c>
    </row>
    <row r="960" spans="2:12" s="4" customFormat="1" ht="27.75" customHeight="1" x14ac:dyDescent="0.2">
      <c r="B960" s="195">
        <v>21</v>
      </c>
      <c r="C960" s="196" t="s">
        <v>15</v>
      </c>
      <c r="D960" s="216" t="s">
        <v>33</v>
      </c>
      <c r="E960" s="216" t="s">
        <v>33</v>
      </c>
      <c r="F960" s="216" t="s">
        <v>33</v>
      </c>
      <c r="G960" s="216" t="s">
        <v>33</v>
      </c>
      <c r="H960" s="216" t="s">
        <v>33</v>
      </c>
      <c r="I960" s="216" t="s">
        <v>33</v>
      </c>
      <c r="J960" s="216" t="s">
        <v>33</v>
      </c>
    </row>
    <row r="961" spans="2:10" s="4" customFormat="1" ht="20.100000000000001" customHeight="1" x14ac:dyDescent="0.2">
      <c r="B961" s="195">
        <v>22</v>
      </c>
      <c r="C961" s="198" t="s">
        <v>60</v>
      </c>
      <c r="D961" s="216" t="s">
        <v>67</v>
      </c>
      <c r="E961" s="216" t="s">
        <v>67</v>
      </c>
      <c r="F961" s="216" t="s">
        <v>67</v>
      </c>
      <c r="G961" s="216" t="s">
        <v>67</v>
      </c>
      <c r="H961" s="216" t="s">
        <v>67</v>
      </c>
      <c r="I961" s="216" t="s">
        <v>67</v>
      </c>
      <c r="J961" s="216" t="s">
        <v>67</v>
      </c>
    </row>
    <row r="962" spans="2:10" s="4" customFormat="1" ht="20.100000000000001" customHeight="1" x14ac:dyDescent="0.2">
      <c r="B962" s="195">
        <v>23</v>
      </c>
      <c r="C962" s="198" t="s">
        <v>16</v>
      </c>
      <c r="D962" s="216" t="s">
        <v>50</v>
      </c>
      <c r="E962" s="216" t="s">
        <v>50</v>
      </c>
      <c r="F962" s="216" t="s">
        <v>50</v>
      </c>
      <c r="G962" s="216" t="s">
        <v>50</v>
      </c>
      <c r="H962" s="216" t="s">
        <v>50</v>
      </c>
      <c r="I962" s="216" t="s">
        <v>50</v>
      </c>
      <c r="J962" s="216" t="s">
        <v>50</v>
      </c>
    </row>
    <row r="963" spans="2:10" s="4" customFormat="1" ht="20.100000000000001" customHeight="1" x14ac:dyDescent="0.2">
      <c r="B963" s="195">
        <v>24</v>
      </c>
      <c r="C963" s="198" t="s">
        <v>17</v>
      </c>
      <c r="D963" s="216" t="s">
        <v>388</v>
      </c>
      <c r="E963" s="216" t="s">
        <v>388</v>
      </c>
      <c r="F963" s="216" t="s">
        <v>388</v>
      </c>
      <c r="G963" s="204" t="s">
        <v>388</v>
      </c>
      <c r="H963" s="204" t="s">
        <v>388</v>
      </c>
      <c r="I963" s="204" t="s">
        <v>388</v>
      </c>
      <c r="J963" s="204" t="s">
        <v>388</v>
      </c>
    </row>
    <row r="964" spans="2:10" s="4" customFormat="1" ht="119.25" customHeight="1" x14ac:dyDescent="0.2">
      <c r="B964" s="195">
        <v>25</v>
      </c>
      <c r="C964" s="198" t="s">
        <v>45</v>
      </c>
      <c r="D964" s="216" t="s">
        <v>388</v>
      </c>
      <c r="E964" s="216" t="s">
        <v>388</v>
      </c>
      <c r="F964" s="216" t="s">
        <v>388</v>
      </c>
      <c r="G964" s="216" t="s">
        <v>388</v>
      </c>
      <c r="H964" s="216" t="s">
        <v>388</v>
      </c>
      <c r="I964" s="216" t="s">
        <v>388</v>
      </c>
      <c r="J964" s="216" t="s">
        <v>388</v>
      </c>
    </row>
    <row r="965" spans="2:10" s="4" customFormat="1" ht="20.100000000000001" customHeight="1" x14ac:dyDescent="0.2">
      <c r="B965" s="195">
        <v>26</v>
      </c>
      <c r="C965" s="198" t="s">
        <v>46</v>
      </c>
      <c r="D965" s="216" t="s">
        <v>388</v>
      </c>
      <c r="E965" s="216" t="s">
        <v>388</v>
      </c>
      <c r="F965" s="216" t="s">
        <v>388</v>
      </c>
      <c r="G965" s="216" t="s">
        <v>388</v>
      </c>
      <c r="H965" s="216" t="s">
        <v>388</v>
      </c>
      <c r="I965" s="216" t="s">
        <v>388</v>
      </c>
      <c r="J965" s="216" t="s">
        <v>388</v>
      </c>
    </row>
    <row r="966" spans="2:10" s="4" customFormat="1" ht="12.75" x14ac:dyDescent="0.2">
      <c r="B966" s="195">
        <v>27</v>
      </c>
      <c r="C966" s="196" t="s">
        <v>18</v>
      </c>
      <c r="D966" s="216" t="s">
        <v>388</v>
      </c>
      <c r="E966" s="216" t="s">
        <v>388</v>
      </c>
      <c r="F966" s="216" t="s">
        <v>388</v>
      </c>
      <c r="G966" s="216" t="s">
        <v>388</v>
      </c>
      <c r="H966" s="216" t="s">
        <v>388</v>
      </c>
      <c r="I966" s="216" t="s">
        <v>388</v>
      </c>
      <c r="J966" s="216" t="s">
        <v>388</v>
      </c>
    </row>
    <row r="967" spans="2:10" s="4" customFormat="1" ht="12.75" x14ac:dyDescent="0.2">
      <c r="B967" s="195">
        <v>28</v>
      </c>
      <c r="C967" s="196" t="s">
        <v>61</v>
      </c>
      <c r="D967" s="216" t="s">
        <v>388</v>
      </c>
      <c r="E967" s="216" t="s">
        <v>388</v>
      </c>
      <c r="F967" s="216" t="s">
        <v>388</v>
      </c>
      <c r="G967" s="216" t="s">
        <v>388</v>
      </c>
      <c r="H967" s="216" t="s">
        <v>388</v>
      </c>
      <c r="I967" s="216" t="s">
        <v>388</v>
      </c>
      <c r="J967" s="216" t="s">
        <v>388</v>
      </c>
    </row>
    <row r="968" spans="2:10" s="4" customFormat="1" ht="12.75" x14ac:dyDescent="0.2">
      <c r="B968" s="195">
        <v>29</v>
      </c>
      <c r="C968" s="196" t="s">
        <v>62</v>
      </c>
      <c r="D968" s="216" t="s">
        <v>388</v>
      </c>
      <c r="E968" s="216" t="s">
        <v>388</v>
      </c>
      <c r="F968" s="216" t="s">
        <v>388</v>
      </c>
      <c r="G968" s="216" t="s">
        <v>388</v>
      </c>
      <c r="H968" s="216" t="s">
        <v>388</v>
      </c>
      <c r="I968" s="216" t="s">
        <v>388</v>
      </c>
      <c r="J968" s="216" t="s">
        <v>388</v>
      </c>
    </row>
    <row r="969" spans="2:10" s="4" customFormat="1" ht="20.100000000000001" customHeight="1" x14ac:dyDescent="0.2">
      <c r="B969" s="195">
        <v>30</v>
      </c>
      <c r="C969" s="198" t="s">
        <v>19</v>
      </c>
      <c r="D969" s="216" t="s">
        <v>32</v>
      </c>
      <c r="E969" s="216" t="s">
        <v>32</v>
      </c>
      <c r="F969" s="216" t="s">
        <v>32</v>
      </c>
      <c r="G969" s="216" t="s">
        <v>32</v>
      </c>
      <c r="H969" s="216" t="s">
        <v>32</v>
      </c>
      <c r="I969" s="216" t="s">
        <v>32</v>
      </c>
      <c r="J969" s="216" t="s">
        <v>32</v>
      </c>
    </row>
    <row r="970" spans="2:10" s="4" customFormat="1" ht="38.25" x14ac:dyDescent="0.2">
      <c r="B970" s="195">
        <v>31</v>
      </c>
      <c r="C970" s="198" t="s">
        <v>63</v>
      </c>
      <c r="D970" s="216" t="s">
        <v>471</v>
      </c>
      <c r="E970" s="216" t="s">
        <v>471</v>
      </c>
      <c r="F970" s="216" t="s">
        <v>471</v>
      </c>
      <c r="G970" s="204" t="s">
        <v>471</v>
      </c>
      <c r="H970" s="204" t="s">
        <v>471</v>
      </c>
      <c r="I970" s="204" t="s">
        <v>471</v>
      </c>
      <c r="J970" s="204" t="s">
        <v>471</v>
      </c>
    </row>
    <row r="971" spans="2:10" s="4" customFormat="1" ht="12.75" x14ac:dyDescent="0.2">
      <c r="B971" s="195">
        <v>32</v>
      </c>
      <c r="C971" s="198" t="s">
        <v>20</v>
      </c>
      <c r="D971" s="216" t="s">
        <v>466</v>
      </c>
      <c r="E971" s="216" t="s">
        <v>466</v>
      </c>
      <c r="F971" s="216" t="s">
        <v>466</v>
      </c>
      <c r="G971" s="216" t="s">
        <v>466</v>
      </c>
      <c r="H971" s="216" t="s">
        <v>466</v>
      </c>
      <c r="I971" s="216" t="s">
        <v>466</v>
      </c>
      <c r="J971" s="216" t="s">
        <v>466</v>
      </c>
    </row>
    <row r="972" spans="2:10" s="4" customFormat="1" ht="20.100000000000001" customHeight="1" x14ac:dyDescent="0.2">
      <c r="B972" s="195">
        <v>33</v>
      </c>
      <c r="C972" s="198" t="s">
        <v>21</v>
      </c>
      <c r="D972" s="216" t="s">
        <v>263</v>
      </c>
      <c r="E972" s="216" t="s">
        <v>263</v>
      </c>
      <c r="F972" s="216" t="s">
        <v>263</v>
      </c>
      <c r="G972" s="216" t="s">
        <v>263</v>
      </c>
      <c r="H972" s="216" t="s">
        <v>263</v>
      </c>
      <c r="I972" s="216" t="s">
        <v>263</v>
      </c>
      <c r="J972" s="216" t="s">
        <v>263</v>
      </c>
    </row>
    <row r="973" spans="2:10" s="4" customFormat="1" ht="20.100000000000001" customHeight="1" x14ac:dyDescent="0.2">
      <c r="B973" s="195">
        <v>34</v>
      </c>
      <c r="C973" s="196" t="s">
        <v>22</v>
      </c>
      <c r="D973" s="216" t="s">
        <v>388</v>
      </c>
      <c r="E973" s="216" t="s">
        <v>388</v>
      </c>
      <c r="F973" s="216" t="s">
        <v>388</v>
      </c>
      <c r="G973" s="216" t="s">
        <v>388</v>
      </c>
      <c r="H973" s="216" t="s">
        <v>388</v>
      </c>
      <c r="I973" s="216" t="s">
        <v>388</v>
      </c>
      <c r="J973" s="216" t="s">
        <v>388</v>
      </c>
    </row>
    <row r="974" spans="2:10" s="4" customFormat="1" ht="30.75" customHeight="1" x14ac:dyDescent="0.2">
      <c r="B974" s="195" t="s">
        <v>389</v>
      </c>
      <c r="C974" s="196" t="s">
        <v>390</v>
      </c>
      <c r="D974" s="216" t="s">
        <v>386</v>
      </c>
      <c r="E974" s="216" t="s">
        <v>386</v>
      </c>
      <c r="F974" s="216" t="s">
        <v>386</v>
      </c>
      <c r="G974" s="216" t="s">
        <v>386</v>
      </c>
      <c r="H974" s="216" t="s">
        <v>386</v>
      </c>
      <c r="I974" s="216" t="s">
        <v>386</v>
      </c>
      <c r="J974" s="216" t="s">
        <v>386</v>
      </c>
    </row>
    <row r="975" spans="2:10" s="4" customFormat="1" ht="20.100000000000001" customHeight="1" x14ac:dyDescent="0.2">
      <c r="B975" s="195">
        <v>35</v>
      </c>
      <c r="C975" s="198" t="s">
        <v>23</v>
      </c>
      <c r="D975" s="216" t="s">
        <v>453</v>
      </c>
      <c r="E975" s="216" t="s">
        <v>453</v>
      </c>
      <c r="F975" s="216" t="s">
        <v>453</v>
      </c>
      <c r="G975" s="216" t="s">
        <v>453</v>
      </c>
      <c r="H975" s="216" t="s">
        <v>453</v>
      </c>
      <c r="I975" s="216" t="s">
        <v>453</v>
      </c>
      <c r="J975" s="216" t="s">
        <v>453</v>
      </c>
    </row>
    <row r="976" spans="2:10" s="4" customFormat="1" ht="20.100000000000001" customHeight="1" x14ac:dyDescent="0.2">
      <c r="B976" s="195">
        <v>36</v>
      </c>
      <c r="C976" s="198" t="s">
        <v>64</v>
      </c>
      <c r="D976" s="216" t="s">
        <v>33</v>
      </c>
      <c r="E976" s="216" t="s">
        <v>33</v>
      </c>
      <c r="F976" s="216" t="s">
        <v>33</v>
      </c>
      <c r="G976" s="216" t="s">
        <v>33</v>
      </c>
      <c r="H976" s="216" t="s">
        <v>33</v>
      </c>
      <c r="I976" s="216" t="s">
        <v>33</v>
      </c>
      <c r="J976" s="216" t="s">
        <v>33</v>
      </c>
    </row>
    <row r="977" spans="2:12" s="4" customFormat="1" ht="20.100000000000001" customHeight="1" x14ac:dyDescent="0.2">
      <c r="B977" s="195">
        <v>37</v>
      </c>
      <c r="C977" s="198" t="s">
        <v>65</v>
      </c>
      <c r="D977" s="216" t="s">
        <v>388</v>
      </c>
      <c r="E977" s="216" t="s">
        <v>388</v>
      </c>
      <c r="F977" s="216" t="s">
        <v>388</v>
      </c>
      <c r="G977" s="216" t="s">
        <v>388</v>
      </c>
      <c r="H977" s="216" t="s">
        <v>388</v>
      </c>
      <c r="I977" s="216" t="s">
        <v>388</v>
      </c>
      <c r="J977" s="216" t="s">
        <v>388</v>
      </c>
    </row>
    <row r="978" spans="2:12" s="4" customFormat="1" ht="20.100000000000001" customHeight="1" x14ac:dyDescent="0.25">
      <c r="B978" s="1"/>
      <c r="C978" s="1"/>
    </row>
    <row r="980" spans="2:12" x14ac:dyDescent="0.25">
      <c r="B980" s="26" t="s">
        <v>51</v>
      </c>
      <c r="C980" s="27"/>
      <c r="D980" s="251" t="s">
        <v>547</v>
      </c>
      <c r="E980" s="251" t="s">
        <v>546</v>
      </c>
      <c r="F980" s="251" t="s">
        <v>545</v>
      </c>
      <c r="G980" s="251" t="s">
        <v>543</v>
      </c>
      <c r="H980" s="251" t="s">
        <v>544</v>
      </c>
      <c r="I980" s="251" t="s">
        <v>517</v>
      </c>
      <c r="J980" s="251" t="s">
        <v>519</v>
      </c>
      <c r="K980" s="251" t="s">
        <v>520</v>
      </c>
    </row>
    <row r="981" spans="2:12" x14ac:dyDescent="0.25">
      <c r="B981" s="168">
        <v>1</v>
      </c>
      <c r="C981" s="169" t="s">
        <v>0</v>
      </c>
      <c r="D981" s="204" t="s">
        <v>451</v>
      </c>
      <c r="E981" s="204" t="s">
        <v>451</v>
      </c>
      <c r="F981" s="204" t="s">
        <v>451</v>
      </c>
      <c r="G981" s="204" t="s">
        <v>451</v>
      </c>
      <c r="H981" s="204" t="s">
        <v>451</v>
      </c>
      <c r="I981" s="204" t="s">
        <v>451</v>
      </c>
      <c r="J981" s="204" t="s">
        <v>451</v>
      </c>
      <c r="K981" s="204" t="s">
        <v>451</v>
      </c>
      <c r="L981" s="1"/>
    </row>
    <row r="982" spans="2:12" x14ac:dyDescent="0.25">
      <c r="B982" s="168">
        <v>2</v>
      </c>
      <c r="C982" s="169" t="s">
        <v>1</v>
      </c>
      <c r="D982" s="204" t="s">
        <v>41</v>
      </c>
      <c r="E982" s="204" t="s">
        <v>41</v>
      </c>
      <c r="F982" s="204" t="s">
        <v>41</v>
      </c>
      <c r="G982" s="204" t="s">
        <v>41</v>
      </c>
      <c r="H982" s="204" t="s">
        <v>41</v>
      </c>
      <c r="I982" s="204" t="s">
        <v>41</v>
      </c>
      <c r="J982" s="204" t="s">
        <v>41</v>
      </c>
      <c r="K982" s="204" t="s">
        <v>41</v>
      </c>
      <c r="L982" s="1"/>
    </row>
    <row r="983" spans="2:12" x14ac:dyDescent="0.25">
      <c r="B983" s="168">
        <v>3</v>
      </c>
      <c r="C983" s="169" t="s">
        <v>52</v>
      </c>
      <c r="D983" s="204" t="s">
        <v>24</v>
      </c>
      <c r="E983" s="204" t="s">
        <v>24</v>
      </c>
      <c r="F983" s="204" t="s">
        <v>24</v>
      </c>
      <c r="G983" s="204" t="s">
        <v>24</v>
      </c>
      <c r="H983" s="204" t="s">
        <v>24</v>
      </c>
      <c r="I983" s="204" t="s">
        <v>24</v>
      </c>
      <c r="J983" s="204" t="s">
        <v>24</v>
      </c>
      <c r="K983" s="204" t="s">
        <v>24</v>
      </c>
      <c r="L983" s="1"/>
    </row>
    <row r="984" spans="2:12" ht="38.25" x14ac:dyDescent="0.25">
      <c r="B984" s="168" t="s">
        <v>384</v>
      </c>
      <c r="C984" s="176" t="s">
        <v>409</v>
      </c>
      <c r="D984" s="197" t="s">
        <v>388</v>
      </c>
      <c r="E984" s="197" t="s">
        <v>388</v>
      </c>
      <c r="F984" s="197" t="s">
        <v>388</v>
      </c>
      <c r="G984" s="197" t="s">
        <v>388</v>
      </c>
      <c r="H984" s="197" t="s">
        <v>388</v>
      </c>
      <c r="I984" s="197" t="s">
        <v>388</v>
      </c>
      <c r="J984" s="197" t="s">
        <v>388</v>
      </c>
      <c r="K984" s="197" t="s">
        <v>388</v>
      </c>
      <c r="L984" s="1"/>
    </row>
    <row r="985" spans="2:12" x14ac:dyDescent="0.25">
      <c r="B985" s="171" t="s">
        <v>166</v>
      </c>
      <c r="C985" s="167"/>
      <c r="D985" s="197"/>
      <c r="E985" s="197"/>
      <c r="F985" s="197"/>
      <c r="G985" s="197"/>
      <c r="H985" s="197"/>
      <c r="I985" s="197"/>
      <c r="J985" s="197"/>
      <c r="K985" s="197"/>
      <c r="L985" s="1"/>
    </row>
    <row r="986" spans="2:12" x14ac:dyDescent="0.25">
      <c r="B986" s="168">
        <v>4</v>
      </c>
      <c r="C986" s="169" t="s">
        <v>2</v>
      </c>
      <c r="D986" s="197" t="s">
        <v>388</v>
      </c>
      <c r="E986" s="197" t="s">
        <v>388</v>
      </c>
      <c r="F986" s="197" t="s">
        <v>388</v>
      </c>
      <c r="G986" s="197" t="s">
        <v>388</v>
      </c>
      <c r="H986" s="197" t="s">
        <v>388</v>
      </c>
      <c r="I986" s="197" t="s">
        <v>388</v>
      </c>
      <c r="J986" s="197" t="s">
        <v>388</v>
      </c>
      <c r="K986" s="197" t="s">
        <v>388</v>
      </c>
      <c r="L986" s="1"/>
    </row>
    <row r="987" spans="2:12" x14ac:dyDescent="0.25">
      <c r="B987" s="168">
        <v>5</v>
      </c>
      <c r="C987" s="169" t="s">
        <v>3</v>
      </c>
      <c r="D987" s="197" t="s">
        <v>388</v>
      </c>
      <c r="E987" s="197" t="s">
        <v>388</v>
      </c>
      <c r="F987" s="197" t="s">
        <v>388</v>
      </c>
      <c r="G987" s="197" t="s">
        <v>388</v>
      </c>
      <c r="H987" s="197" t="s">
        <v>388</v>
      </c>
      <c r="I987" s="197" t="s">
        <v>388</v>
      </c>
      <c r="J987" s="197" t="s">
        <v>388</v>
      </c>
      <c r="K987" s="197" t="s">
        <v>388</v>
      </c>
      <c r="L987" s="1"/>
    </row>
    <row r="988" spans="2:12" x14ac:dyDescent="0.25">
      <c r="B988" s="168">
        <v>6</v>
      </c>
      <c r="C988" s="169" t="s">
        <v>53</v>
      </c>
      <c r="D988" s="197" t="s">
        <v>49</v>
      </c>
      <c r="E988" s="197" t="s">
        <v>49</v>
      </c>
      <c r="F988" s="197" t="s">
        <v>49</v>
      </c>
      <c r="G988" s="197" t="s">
        <v>49</v>
      </c>
      <c r="H988" s="197" t="s">
        <v>49</v>
      </c>
      <c r="I988" s="197" t="s">
        <v>49</v>
      </c>
      <c r="J988" s="197" t="s">
        <v>49</v>
      </c>
      <c r="K988" s="197" t="s">
        <v>49</v>
      </c>
      <c r="L988" s="1"/>
    </row>
    <row r="989" spans="2:12" x14ac:dyDescent="0.25">
      <c r="B989" s="168">
        <v>7</v>
      </c>
      <c r="C989" s="169" t="s">
        <v>54</v>
      </c>
      <c r="D989" s="216" t="s">
        <v>452</v>
      </c>
      <c r="E989" s="216" t="s">
        <v>452</v>
      </c>
      <c r="F989" s="216" t="s">
        <v>452</v>
      </c>
      <c r="G989" s="216" t="s">
        <v>452</v>
      </c>
      <c r="H989" s="216" t="s">
        <v>452</v>
      </c>
      <c r="I989" s="216" t="s">
        <v>452</v>
      </c>
      <c r="J989" s="216" t="s">
        <v>452</v>
      </c>
      <c r="K989" s="216" t="s">
        <v>452</v>
      </c>
      <c r="L989" s="1"/>
    </row>
    <row r="990" spans="2:12" x14ac:dyDescent="0.25">
      <c r="B990" s="168">
        <v>8</v>
      </c>
      <c r="C990" s="169" t="s">
        <v>465</v>
      </c>
      <c r="D990" s="206">
        <v>38.047007734038296</v>
      </c>
      <c r="E990" s="206">
        <v>1268.8791084492848</v>
      </c>
      <c r="F990" s="206">
        <v>50.510682681395664</v>
      </c>
      <c r="G990" s="206">
        <v>248.45269184688689</v>
      </c>
      <c r="H990" s="206">
        <v>125.29273236553989</v>
      </c>
      <c r="I990" s="206">
        <v>853.38140842419079</v>
      </c>
      <c r="J990" s="206">
        <v>511.07325383304942</v>
      </c>
      <c r="K990" s="206">
        <v>255.53662691652471</v>
      </c>
      <c r="L990" s="1"/>
    </row>
    <row r="991" spans="2:12" x14ac:dyDescent="0.25">
      <c r="B991" s="172">
        <v>9</v>
      </c>
      <c r="C991" s="173" t="s">
        <v>178</v>
      </c>
      <c r="D991" s="19" t="s">
        <v>753</v>
      </c>
      <c r="E991" s="19" t="s">
        <v>730</v>
      </c>
      <c r="F991" s="19" t="s">
        <v>733</v>
      </c>
      <c r="G991" s="19" t="s">
        <v>731</v>
      </c>
      <c r="H991" s="19" t="s">
        <v>719</v>
      </c>
      <c r="I991" s="19" t="s">
        <v>721</v>
      </c>
      <c r="J991" s="19" t="s">
        <v>764</v>
      </c>
      <c r="K991" s="19" t="s">
        <v>765</v>
      </c>
      <c r="L991" s="1"/>
    </row>
    <row r="992" spans="2:12" x14ac:dyDescent="0.25">
      <c r="B992" s="174"/>
      <c r="C992" s="175" t="s">
        <v>179</v>
      </c>
      <c r="D992" s="59" t="s">
        <v>757</v>
      </c>
      <c r="E992" s="59" t="s">
        <v>738</v>
      </c>
      <c r="F992" s="59" t="s">
        <v>740</v>
      </c>
      <c r="G992" s="59" t="s">
        <v>739</v>
      </c>
      <c r="H992" s="59" t="s">
        <v>723</v>
      </c>
      <c r="I992" s="59" t="s">
        <v>726</v>
      </c>
      <c r="J992" s="59" t="s">
        <v>766</v>
      </c>
      <c r="K992" s="59" t="s">
        <v>767</v>
      </c>
      <c r="L992" s="1"/>
    </row>
    <row r="993" spans="2:12" x14ac:dyDescent="0.25">
      <c r="B993" s="168" t="s">
        <v>8</v>
      </c>
      <c r="C993" s="169" t="s">
        <v>4</v>
      </c>
      <c r="D993" s="218">
        <v>100</v>
      </c>
      <c r="E993" s="218">
        <v>100</v>
      </c>
      <c r="F993" s="218">
        <v>100</v>
      </c>
      <c r="G993" s="218">
        <v>100</v>
      </c>
      <c r="H993" s="218">
        <v>100</v>
      </c>
      <c r="I993" s="232">
        <v>99.435000000000002</v>
      </c>
      <c r="J993" s="218">
        <v>100</v>
      </c>
      <c r="K993" s="218">
        <v>100</v>
      </c>
      <c r="L993" s="1"/>
    </row>
    <row r="994" spans="2:12" x14ac:dyDescent="0.25">
      <c r="B994" s="168" t="s">
        <v>9</v>
      </c>
      <c r="C994" s="169" t="s">
        <v>5</v>
      </c>
      <c r="D994" s="218">
        <v>100</v>
      </c>
      <c r="E994" s="218">
        <v>100</v>
      </c>
      <c r="F994" s="218">
        <v>100</v>
      </c>
      <c r="G994" s="218">
        <v>100</v>
      </c>
      <c r="H994" s="218">
        <v>100</v>
      </c>
      <c r="I994" s="218">
        <v>100</v>
      </c>
      <c r="J994" s="218">
        <v>100</v>
      </c>
      <c r="K994" s="218">
        <v>100</v>
      </c>
      <c r="L994" s="1"/>
    </row>
    <row r="995" spans="2:12" x14ac:dyDescent="0.25">
      <c r="B995" s="168">
        <v>10</v>
      </c>
      <c r="C995" s="169" t="s">
        <v>6</v>
      </c>
      <c r="D995" s="216" t="s">
        <v>29</v>
      </c>
      <c r="E995" s="216" t="s">
        <v>29</v>
      </c>
      <c r="F995" s="216" t="s">
        <v>29</v>
      </c>
      <c r="G995" s="216" t="s">
        <v>29</v>
      </c>
      <c r="H995" s="216" t="s">
        <v>29</v>
      </c>
      <c r="I995" s="216" t="s">
        <v>29</v>
      </c>
      <c r="J995" s="216" t="s">
        <v>29</v>
      </c>
      <c r="K995" s="216" t="s">
        <v>29</v>
      </c>
      <c r="L995" s="1"/>
    </row>
    <row r="996" spans="2:12" x14ac:dyDescent="0.25">
      <c r="B996" s="168">
        <v>11</v>
      </c>
      <c r="C996" s="169" t="s">
        <v>7</v>
      </c>
      <c r="D996" s="216">
        <v>43761</v>
      </c>
      <c r="E996" s="216">
        <v>43761</v>
      </c>
      <c r="F996" s="216">
        <v>43761</v>
      </c>
      <c r="G996" s="216">
        <v>43761</v>
      </c>
      <c r="H996" s="216">
        <v>43761</v>
      </c>
      <c r="I996" s="216">
        <v>43781</v>
      </c>
      <c r="J996" s="216">
        <v>43782</v>
      </c>
      <c r="K996" s="216">
        <v>43782</v>
      </c>
      <c r="L996" s="1"/>
    </row>
    <row r="997" spans="2:12" x14ac:dyDescent="0.25">
      <c r="B997" s="168">
        <v>12</v>
      </c>
      <c r="C997" s="169" t="s">
        <v>44</v>
      </c>
      <c r="D997" s="216" t="s">
        <v>31</v>
      </c>
      <c r="E997" s="216" t="s">
        <v>31</v>
      </c>
      <c r="F997" s="216" t="s">
        <v>31</v>
      </c>
      <c r="G997" s="216" t="s">
        <v>31</v>
      </c>
      <c r="H997" s="216" t="s">
        <v>31</v>
      </c>
      <c r="I997" s="216" t="s">
        <v>31</v>
      </c>
      <c r="J997" s="216" t="s">
        <v>31</v>
      </c>
      <c r="K997" s="216" t="s">
        <v>31</v>
      </c>
      <c r="L997" s="1"/>
    </row>
    <row r="998" spans="2:12" x14ac:dyDescent="0.25">
      <c r="B998" s="168">
        <v>13</v>
      </c>
      <c r="C998" s="169" t="s">
        <v>55</v>
      </c>
      <c r="D998" s="216">
        <v>48729</v>
      </c>
      <c r="E998" s="216">
        <v>45237</v>
      </c>
      <c r="F998" s="216">
        <v>46735</v>
      </c>
      <c r="G998" s="216">
        <v>46713</v>
      </c>
      <c r="H998" s="216">
        <v>46371</v>
      </c>
      <c r="I998" s="216">
        <v>45973</v>
      </c>
      <c r="J998" s="216">
        <v>45464</v>
      </c>
      <c r="K998" s="216">
        <v>45306</v>
      </c>
      <c r="L998" s="1"/>
    </row>
    <row r="999" spans="2:12" x14ac:dyDescent="0.25">
      <c r="B999" s="168">
        <v>14</v>
      </c>
      <c r="C999" s="198" t="s">
        <v>562</v>
      </c>
      <c r="D999" s="216" t="s">
        <v>33</v>
      </c>
      <c r="E999" s="216" t="s">
        <v>32</v>
      </c>
      <c r="F999" s="216" t="s">
        <v>33</v>
      </c>
      <c r="G999" s="216" t="s">
        <v>33</v>
      </c>
      <c r="H999" s="216" t="s">
        <v>33</v>
      </c>
      <c r="I999" s="216" t="s">
        <v>32</v>
      </c>
      <c r="J999" s="216" t="s">
        <v>33</v>
      </c>
      <c r="K999" s="216" t="s">
        <v>32</v>
      </c>
      <c r="L999" s="1"/>
    </row>
    <row r="1000" spans="2:12" ht="39.75" customHeight="1" x14ac:dyDescent="0.25">
      <c r="B1000" s="168">
        <v>15</v>
      </c>
      <c r="C1000" s="176" t="s">
        <v>56</v>
      </c>
      <c r="D1000" s="216" t="s">
        <v>388</v>
      </c>
      <c r="E1000" s="216" t="s">
        <v>425</v>
      </c>
      <c r="F1000" s="216" t="s">
        <v>388</v>
      </c>
      <c r="G1000" s="216" t="s">
        <v>388</v>
      </c>
      <c r="H1000" s="216" t="s">
        <v>388</v>
      </c>
      <c r="I1000" s="216" t="s">
        <v>515</v>
      </c>
      <c r="J1000" s="216" t="s">
        <v>492</v>
      </c>
      <c r="K1000" s="216" t="s">
        <v>559</v>
      </c>
      <c r="L1000" s="1"/>
    </row>
    <row r="1001" spans="2:12" x14ac:dyDescent="0.25">
      <c r="B1001" s="168">
        <v>16</v>
      </c>
      <c r="C1001" s="169" t="s">
        <v>57</v>
      </c>
      <c r="D1001" s="216" t="s">
        <v>388</v>
      </c>
      <c r="E1001" s="216" t="s">
        <v>388</v>
      </c>
      <c r="F1001" s="216" t="s">
        <v>388</v>
      </c>
      <c r="G1001" s="216" t="s">
        <v>388</v>
      </c>
      <c r="H1001" s="216" t="s">
        <v>388</v>
      </c>
      <c r="I1001" s="216" t="s">
        <v>388</v>
      </c>
      <c r="J1001" s="216" t="s">
        <v>388</v>
      </c>
      <c r="K1001" s="216" t="s">
        <v>388</v>
      </c>
      <c r="L1001" s="1"/>
    </row>
    <row r="1002" spans="2:12" x14ac:dyDescent="0.25">
      <c r="B1002" s="162"/>
      <c r="C1002" s="156"/>
      <c r="D1002" s="1"/>
      <c r="E1002" s="1"/>
      <c r="F1002" s="1"/>
      <c r="G1002" s="1"/>
      <c r="H1002" s="1"/>
      <c r="I1002" s="1"/>
      <c r="J1002" s="1"/>
      <c r="K1002" s="1"/>
      <c r="L1002" s="1"/>
    </row>
    <row r="1003" spans="2:12" x14ac:dyDescent="0.25">
      <c r="B1003" s="180" t="s">
        <v>58</v>
      </c>
      <c r="C1003" s="167"/>
      <c r="D1003" s="1"/>
      <c r="E1003" s="1"/>
      <c r="F1003" s="1"/>
      <c r="G1003" s="1"/>
      <c r="H1003" s="1"/>
      <c r="I1003" s="1"/>
      <c r="J1003" s="1"/>
      <c r="K1003" s="1"/>
      <c r="L1003" s="1"/>
    </row>
    <row r="1004" spans="2:12" x14ac:dyDescent="0.25">
      <c r="B1004" s="168">
        <v>17</v>
      </c>
      <c r="C1004" s="169" t="s">
        <v>59</v>
      </c>
      <c r="D1004" s="216" t="s">
        <v>35</v>
      </c>
      <c r="E1004" s="216" t="s">
        <v>35</v>
      </c>
      <c r="F1004" s="216" t="s">
        <v>35</v>
      </c>
      <c r="G1004" s="216" t="s">
        <v>35</v>
      </c>
      <c r="H1004" s="216" t="s">
        <v>35</v>
      </c>
      <c r="I1004" s="216" t="s">
        <v>34</v>
      </c>
      <c r="J1004" s="216" t="s">
        <v>35</v>
      </c>
      <c r="K1004" s="216" t="s">
        <v>35</v>
      </c>
      <c r="L1004" s="1"/>
    </row>
    <row r="1005" spans="2:12" x14ac:dyDescent="0.25">
      <c r="B1005" s="168">
        <v>18</v>
      </c>
      <c r="C1005" s="177" t="s">
        <v>12</v>
      </c>
      <c r="D1005" s="219" t="s">
        <v>525</v>
      </c>
      <c r="E1005" s="219" t="s">
        <v>526</v>
      </c>
      <c r="F1005" s="219" t="s">
        <v>527</v>
      </c>
      <c r="G1005" s="219" t="s">
        <v>528</v>
      </c>
      <c r="H1005" s="219" t="s">
        <v>529</v>
      </c>
      <c r="I1005" s="219">
        <v>6.4999999999999997E-3</v>
      </c>
      <c r="J1005" s="219" t="s">
        <v>530</v>
      </c>
      <c r="K1005" s="219" t="s">
        <v>531</v>
      </c>
      <c r="L1005" s="1"/>
    </row>
    <row r="1006" spans="2:12" x14ac:dyDescent="0.25">
      <c r="B1006" s="168">
        <v>19</v>
      </c>
      <c r="C1006" s="169" t="s">
        <v>43</v>
      </c>
      <c r="D1006" s="216" t="s">
        <v>33</v>
      </c>
      <c r="E1006" s="216" t="s">
        <v>33</v>
      </c>
      <c r="F1006" s="216" t="s">
        <v>33</v>
      </c>
      <c r="G1006" s="216" t="s">
        <v>33</v>
      </c>
      <c r="H1006" s="216" t="s">
        <v>33</v>
      </c>
      <c r="I1006" s="216" t="s">
        <v>33</v>
      </c>
      <c r="J1006" s="216" t="s">
        <v>33</v>
      </c>
      <c r="K1006" s="216" t="s">
        <v>33</v>
      </c>
      <c r="L1006" s="1"/>
    </row>
    <row r="1007" spans="2:12" x14ac:dyDescent="0.25">
      <c r="B1007" s="168" t="s">
        <v>10</v>
      </c>
      <c r="C1007" s="176" t="s">
        <v>13</v>
      </c>
      <c r="D1007" s="216" t="s">
        <v>36</v>
      </c>
      <c r="E1007" s="216" t="s">
        <v>36</v>
      </c>
      <c r="F1007" s="216" t="s">
        <v>36</v>
      </c>
      <c r="G1007" s="216" t="s">
        <v>36</v>
      </c>
      <c r="H1007" s="216" t="s">
        <v>36</v>
      </c>
      <c r="I1007" s="216" t="s">
        <v>36</v>
      </c>
      <c r="J1007" s="216" t="s">
        <v>36</v>
      </c>
      <c r="K1007" s="216" t="s">
        <v>36</v>
      </c>
      <c r="L1007" s="1"/>
    </row>
    <row r="1008" spans="2:12" ht="25.5" x14ac:dyDescent="0.25">
      <c r="B1008" s="168" t="s">
        <v>11</v>
      </c>
      <c r="C1008" s="176" t="s">
        <v>14</v>
      </c>
      <c r="D1008" s="216" t="s">
        <v>36</v>
      </c>
      <c r="E1008" s="216" t="s">
        <v>36</v>
      </c>
      <c r="F1008" s="216" t="s">
        <v>36</v>
      </c>
      <c r="G1008" s="216" t="s">
        <v>36</v>
      </c>
      <c r="H1008" s="216" t="s">
        <v>36</v>
      </c>
      <c r="I1008" s="216" t="s">
        <v>36</v>
      </c>
      <c r="J1008" s="216" t="s">
        <v>36</v>
      </c>
      <c r="K1008" s="216" t="s">
        <v>36</v>
      </c>
      <c r="L1008" s="1"/>
    </row>
    <row r="1009" spans="2:12" x14ac:dyDescent="0.25">
      <c r="B1009" s="168">
        <v>21</v>
      </c>
      <c r="C1009" s="176" t="s">
        <v>15</v>
      </c>
      <c r="D1009" s="216" t="s">
        <v>33</v>
      </c>
      <c r="E1009" s="216" t="s">
        <v>33</v>
      </c>
      <c r="F1009" s="216" t="s">
        <v>33</v>
      </c>
      <c r="G1009" s="216" t="s">
        <v>33</v>
      </c>
      <c r="H1009" s="216" t="s">
        <v>33</v>
      </c>
      <c r="I1009" s="216" t="s">
        <v>33</v>
      </c>
      <c r="J1009" s="216" t="s">
        <v>33</v>
      </c>
      <c r="K1009" s="216" t="s">
        <v>33</v>
      </c>
      <c r="L1009" s="1"/>
    </row>
    <row r="1010" spans="2:12" x14ac:dyDescent="0.25">
      <c r="B1010" s="168">
        <v>22</v>
      </c>
      <c r="C1010" s="169" t="s">
        <v>60</v>
      </c>
      <c r="D1010" s="216" t="s">
        <v>67</v>
      </c>
      <c r="E1010" s="216" t="s">
        <v>67</v>
      </c>
      <c r="F1010" s="216" t="s">
        <v>67</v>
      </c>
      <c r="G1010" s="216" t="s">
        <v>67</v>
      </c>
      <c r="H1010" s="216" t="s">
        <v>67</v>
      </c>
      <c r="I1010" s="216" t="s">
        <v>67</v>
      </c>
      <c r="J1010" s="216" t="s">
        <v>67</v>
      </c>
      <c r="K1010" s="216" t="s">
        <v>67</v>
      </c>
      <c r="L1010" s="1"/>
    </row>
    <row r="1011" spans="2:12" x14ac:dyDescent="0.25">
      <c r="B1011" s="168">
        <v>23</v>
      </c>
      <c r="C1011" s="169" t="s">
        <v>16</v>
      </c>
      <c r="D1011" s="216" t="s">
        <v>50</v>
      </c>
      <c r="E1011" s="216" t="s">
        <v>50</v>
      </c>
      <c r="F1011" s="216" t="s">
        <v>50</v>
      </c>
      <c r="G1011" s="216" t="s">
        <v>50</v>
      </c>
      <c r="H1011" s="216" t="s">
        <v>50</v>
      </c>
      <c r="I1011" s="216" t="s">
        <v>50</v>
      </c>
      <c r="J1011" s="216" t="s">
        <v>50</v>
      </c>
      <c r="K1011" s="216" t="s">
        <v>50</v>
      </c>
      <c r="L1011" s="1"/>
    </row>
    <row r="1012" spans="2:12" x14ac:dyDescent="0.25">
      <c r="B1012" s="168">
        <v>24</v>
      </c>
      <c r="C1012" s="169" t="s">
        <v>17</v>
      </c>
      <c r="D1012" s="204" t="s">
        <v>388</v>
      </c>
      <c r="E1012" s="204" t="s">
        <v>388</v>
      </c>
      <c r="F1012" s="204" t="s">
        <v>388</v>
      </c>
      <c r="G1012" s="204" t="s">
        <v>388</v>
      </c>
      <c r="H1012" s="204" t="s">
        <v>388</v>
      </c>
      <c r="I1012" s="204" t="s">
        <v>388</v>
      </c>
      <c r="J1012" s="204" t="s">
        <v>388</v>
      </c>
      <c r="K1012" s="204" t="s">
        <v>388</v>
      </c>
      <c r="L1012" s="1"/>
    </row>
    <row r="1013" spans="2:12" x14ac:dyDescent="0.25">
      <c r="B1013" s="168">
        <v>25</v>
      </c>
      <c r="C1013" s="169" t="s">
        <v>45</v>
      </c>
      <c r="D1013" s="216" t="s">
        <v>388</v>
      </c>
      <c r="E1013" s="216" t="s">
        <v>388</v>
      </c>
      <c r="F1013" s="216" t="s">
        <v>388</v>
      </c>
      <c r="G1013" s="216" t="s">
        <v>388</v>
      </c>
      <c r="H1013" s="216" t="s">
        <v>388</v>
      </c>
      <c r="I1013" s="216" t="s">
        <v>388</v>
      </c>
      <c r="J1013" s="216" t="s">
        <v>388</v>
      </c>
      <c r="K1013" s="216" t="s">
        <v>388</v>
      </c>
      <c r="L1013" s="1"/>
    </row>
    <row r="1014" spans="2:12" x14ac:dyDescent="0.25">
      <c r="B1014" s="168">
        <v>26</v>
      </c>
      <c r="C1014" s="169" t="s">
        <v>46</v>
      </c>
      <c r="D1014" s="216" t="s">
        <v>388</v>
      </c>
      <c r="E1014" s="216" t="s">
        <v>388</v>
      </c>
      <c r="F1014" s="216" t="s">
        <v>388</v>
      </c>
      <c r="G1014" s="216" t="s">
        <v>388</v>
      </c>
      <c r="H1014" s="216" t="s">
        <v>388</v>
      </c>
      <c r="I1014" s="216" t="s">
        <v>388</v>
      </c>
      <c r="J1014" s="216" t="s">
        <v>388</v>
      </c>
      <c r="K1014" s="216" t="s">
        <v>388</v>
      </c>
      <c r="L1014" s="1"/>
    </row>
    <row r="1015" spans="2:12" x14ac:dyDescent="0.25">
      <c r="B1015" s="168">
        <v>27</v>
      </c>
      <c r="C1015" s="176" t="s">
        <v>18</v>
      </c>
      <c r="D1015" s="216" t="s">
        <v>388</v>
      </c>
      <c r="E1015" s="216" t="s">
        <v>388</v>
      </c>
      <c r="F1015" s="216" t="s">
        <v>388</v>
      </c>
      <c r="G1015" s="216" t="s">
        <v>388</v>
      </c>
      <c r="H1015" s="216" t="s">
        <v>388</v>
      </c>
      <c r="I1015" s="216" t="s">
        <v>388</v>
      </c>
      <c r="J1015" s="216" t="s">
        <v>388</v>
      </c>
      <c r="K1015" s="216" t="s">
        <v>388</v>
      </c>
      <c r="L1015" s="1"/>
    </row>
    <row r="1016" spans="2:12" x14ac:dyDescent="0.25">
      <c r="B1016" s="168">
        <v>28</v>
      </c>
      <c r="C1016" s="176" t="s">
        <v>61</v>
      </c>
      <c r="D1016" s="216" t="s">
        <v>388</v>
      </c>
      <c r="E1016" s="216" t="s">
        <v>388</v>
      </c>
      <c r="F1016" s="216" t="s">
        <v>388</v>
      </c>
      <c r="G1016" s="216" t="s">
        <v>388</v>
      </c>
      <c r="H1016" s="216" t="s">
        <v>388</v>
      </c>
      <c r="I1016" s="216" t="s">
        <v>388</v>
      </c>
      <c r="J1016" s="216" t="s">
        <v>388</v>
      </c>
      <c r="K1016" s="216" t="s">
        <v>388</v>
      </c>
      <c r="L1016" s="1"/>
    </row>
    <row r="1017" spans="2:12" x14ac:dyDescent="0.25">
      <c r="B1017" s="168">
        <v>29</v>
      </c>
      <c r="C1017" s="176" t="s">
        <v>62</v>
      </c>
      <c r="D1017" s="216" t="s">
        <v>388</v>
      </c>
      <c r="E1017" s="216" t="s">
        <v>388</v>
      </c>
      <c r="F1017" s="216" t="s">
        <v>388</v>
      </c>
      <c r="G1017" s="216" t="s">
        <v>388</v>
      </c>
      <c r="H1017" s="216" t="s">
        <v>388</v>
      </c>
      <c r="I1017" s="216" t="s">
        <v>388</v>
      </c>
      <c r="J1017" s="216" t="s">
        <v>388</v>
      </c>
      <c r="K1017" s="216" t="s">
        <v>388</v>
      </c>
      <c r="L1017" s="1"/>
    </row>
    <row r="1018" spans="2:12" x14ac:dyDescent="0.25">
      <c r="B1018" s="168">
        <v>30</v>
      </c>
      <c r="C1018" s="169" t="s">
        <v>19</v>
      </c>
      <c r="D1018" s="216" t="s">
        <v>32</v>
      </c>
      <c r="E1018" s="216" t="s">
        <v>32</v>
      </c>
      <c r="F1018" s="216" t="s">
        <v>32</v>
      </c>
      <c r="G1018" s="216" t="s">
        <v>32</v>
      </c>
      <c r="H1018" s="216" t="s">
        <v>32</v>
      </c>
      <c r="I1018" s="216" t="s">
        <v>32</v>
      </c>
      <c r="J1018" s="216" t="s">
        <v>32</v>
      </c>
      <c r="K1018" s="216" t="s">
        <v>32</v>
      </c>
      <c r="L1018" s="1"/>
    </row>
    <row r="1019" spans="2:12" ht="38.25" x14ac:dyDescent="0.25">
      <c r="B1019" s="168">
        <v>31</v>
      </c>
      <c r="C1019" s="169" t="s">
        <v>63</v>
      </c>
      <c r="D1019" s="204" t="s">
        <v>471</v>
      </c>
      <c r="E1019" s="204" t="s">
        <v>471</v>
      </c>
      <c r="F1019" s="204" t="s">
        <v>471</v>
      </c>
      <c r="G1019" s="204" t="s">
        <v>471</v>
      </c>
      <c r="H1019" s="204" t="s">
        <v>471</v>
      </c>
      <c r="I1019" s="204" t="s">
        <v>471</v>
      </c>
      <c r="J1019" s="204" t="s">
        <v>471</v>
      </c>
      <c r="K1019" s="204" t="s">
        <v>471</v>
      </c>
      <c r="L1019" s="1"/>
    </row>
    <row r="1020" spans="2:12" x14ac:dyDescent="0.25">
      <c r="B1020" s="168">
        <v>32</v>
      </c>
      <c r="C1020" s="169" t="s">
        <v>20</v>
      </c>
      <c r="D1020" s="216" t="s">
        <v>466</v>
      </c>
      <c r="E1020" s="216" t="s">
        <v>466</v>
      </c>
      <c r="F1020" s="216" t="s">
        <v>466</v>
      </c>
      <c r="G1020" s="216" t="s">
        <v>466</v>
      </c>
      <c r="H1020" s="216" t="s">
        <v>466</v>
      </c>
      <c r="I1020" s="216" t="s">
        <v>466</v>
      </c>
      <c r="J1020" s="216" t="s">
        <v>466</v>
      </c>
      <c r="K1020" s="216" t="s">
        <v>466</v>
      </c>
      <c r="L1020" s="1"/>
    </row>
    <row r="1021" spans="2:12" x14ac:dyDescent="0.25">
      <c r="B1021" s="168">
        <v>33</v>
      </c>
      <c r="C1021" s="169" t="s">
        <v>21</v>
      </c>
      <c r="D1021" s="216" t="s">
        <v>263</v>
      </c>
      <c r="E1021" s="216" t="s">
        <v>263</v>
      </c>
      <c r="F1021" s="216" t="s">
        <v>263</v>
      </c>
      <c r="G1021" s="216" t="s">
        <v>263</v>
      </c>
      <c r="H1021" s="216" t="s">
        <v>263</v>
      </c>
      <c r="I1021" s="216" t="s">
        <v>263</v>
      </c>
      <c r="J1021" s="216" t="s">
        <v>263</v>
      </c>
      <c r="K1021" s="216" t="s">
        <v>263</v>
      </c>
      <c r="L1021" s="1"/>
    </row>
    <row r="1022" spans="2:12" x14ac:dyDescent="0.25">
      <c r="B1022" s="168">
        <v>34</v>
      </c>
      <c r="C1022" s="176" t="s">
        <v>22</v>
      </c>
      <c r="D1022" s="216" t="s">
        <v>388</v>
      </c>
      <c r="E1022" s="216" t="s">
        <v>388</v>
      </c>
      <c r="F1022" s="216" t="s">
        <v>388</v>
      </c>
      <c r="G1022" s="216" t="s">
        <v>388</v>
      </c>
      <c r="H1022" s="216" t="s">
        <v>388</v>
      </c>
      <c r="I1022" s="216" t="s">
        <v>388</v>
      </c>
      <c r="J1022" s="216" t="s">
        <v>388</v>
      </c>
      <c r="K1022" s="216" t="s">
        <v>388</v>
      </c>
      <c r="L1022" s="1"/>
    </row>
    <row r="1023" spans="2:12" x14ac:dyDescent="0.25">
      <c r="B1023" s="168" t="s">
        <v>389</v>
      </c>
      <c r="C1023" s="176" t="s">
        <v>390</v>
      </c>
      <c r="D1023" s="216" t="s">
        <v>386</v>
      </c>
      <c r="E1023" s="216" t="s">
        <v>386</v>
      </c>
      <c r="F1023" s="216" t="s">
        <v>386</v>
      </c>
      <c r="G1023" s="216" t="s">
        <v>386</v>
      </c>
      <c r="H1023" s="216" t="s">
        <v>386</v>
      </c>
      <c r="I1023" s="216" t="s">
        <v>386</v>
      </c>
      <c r="J1023" s="216" t="s">
        <v>386</v>
      </c>
      <c r="K1023" s="216" t="s">
        <v>386</v>
      </c>
      <c r="L1023" s="1"/>
    </row>
    <row r="1024" spans="2:12" x14ac:dyDescent="0.25">
      <c r="B1024" s="168">
        <v>35</v>
      </c>
      <c r="C1024" s="169" t="s">
        <v>23</v>
      </c>
      <c r="D1024" s="216" t="s">
        <v>453</v>
      </c>
      <c r="E1024" s="216" t="s">
        <v>453</v>
      </c>
      <c r="F1024" s="216" t="s">
        <v>453</v>
      </c>
      <c r="G1024" s="216" t="s">
        <v>453</v>
      </c>
      <c r="H1024" s="216" t="s">
        <v>453</v>
      </c>
      <c r="I1024" s="216" t="s">
        <v>453</v>
      </c>
      <c r="J1024" s="216" t="s">
        <v>453</v>
      </c>
      <c r="K1024" s="216" t="s">
        <v>453</v>
      </c>
      <c r="L1024" s="1"/>
    </row>
    <row r="1025" spans="2:12" x14ac:dyDescent="0.25">
      <c r="B1025" s="168">
        <v>36</v>
      </c>
      <c r="C1025" s="169" t="s">
        <v>64</v>
      </c>
      <c r="D1025" s="216" t="s">
        <v>33</v>
      </c>
      <c r="E1025" s="216" t="s">
        <v>33</v>
      </c>
      <c r="F1025" s="216" t="s">
        <v>33</v>
      </c>
      <c r="G1025" s="216" t="s">
        <v>33</v>
      </c>
      <c r="H1025" s="216" t="s">
        <v>33</v>
      </c>
      <c r="I1025" s="216" t="s">
        <v>33</v>
      </c>
      <c r="J1025" s="216" t="s">
        <v>33</v>
      </c>
      <c r="K1025" s="216" t="s">
        <v>33</v>
      </c>
      <c r="L1025" s="1"/>
    </row>
    <row r="1026" spans="2:12" x14ac:dyDescent="0.25">
      <c r="B1026" s="168">
        <v>37</v>
      </c>
      <c r="C1026" s="169" t="s">
        <v>65</v>
      </c>
      <c r="D1026" s="216" t="s">
        <v>388</v>
      </c>
      <c r="E1026" s="216" t="s">
        <v>388</v>
      </c>
      <c r="F1026" s="216" t="s">
        <v>388</v>
      </c>
      <c r="G1026" s="216" t="s">
        <v>388</v>
      </c>
      <c r="H1026" s="216" t="s">
        <v>388</v>
      </c>
      <c r="I1026" s="216" t="s">
        <v>388</v>
      </c>
      <c r="J1026" s="216" t="s">
        <v>388</v>
      </c>
      <c r="K1026" s="216" t="s">
        <v>388</v>
      </c>
      <c r="L1026" s="1"/>
    </row>
    <row r="1027" spans="2:12" x14ac:dyDescent="0.25">
      <c r="L1027" s="1"/>
    </row>
    <row r="1029" spans="2:12" x14ac:dyDescent="0.25">
      <c r="B1029" s="26" t="s">
        <v>51</v>
      </c>
      <c r="C1029" s="27"/>
      <c r="D1029" s="251" t="s">
        <v>555</v>
      </c>
      <c r="E1029" s="251" t="s">
        <v>556</v>
      </c>
      <c r="F1029" s="251" t="s">
        <v>557</v>
      </c>
      <c r="G1029" s="251" t="s">
        <v>558</v>
      </c>
      <c r="H1029" s="251" t="s">
        <v>536</v>
      </c>
      <c r="I1029" s="252" t="s">
        <v>639</v>
      </c>
      <c r="J1029" s="252" t="s">
        <v>590</v>
      </c>
      <c r="K1029" s="252"/>
    </row>
    <row r="1030" spans="2:12" ht="25.5" x14ac:dyDescent="0.25">
      <c r="B1030" s="168">
        <v>1</v>
      </c>
      <c r="C1030" s="169" t="s">
        <v>0</v>
      </c>
      <c r="D1030" s="204" t="s">
        <v>451</v>
      </c>
      <c r="E1030" s="204" t="s">
        <v>451</v>
      </c>
      <c r="F1030" s="204" t="s">
        <v>451</v>
      </c>
      <c r="G1030" s="204" t="s">
        <v>451</v>
      </c>
      <c r="H1030" s="204" t="s">
        <v>351</v>
      </c>
      <c r="I1030" s="170" t="s">
        <v>48</v>
      </c>
      <c r="J1030" s="170" t="s">
        <v>68</v>
      </c>
      <c r="K1030" s="1"/>
      <c r="L1030" s="252"/>
    </row>
    <row r="1031" spans="2:12" x14ac:dyDescent="0.25">
      <c r="B1031" s="168">
        <v>2</v>
      </c>
      <c r="C1031" s="169" t="s">
        <v>1</v>
      </c>
      <c r="D1031" s="204" t="s">
        <v>492</v>
      </c>
      <c r="E1031" s="204" t="s">
        <v>492</v>
      </c>
      <c r="F1031" s="204" t="s">
        <v>492</v>
      </c>
      <c r="G1031" s="204" t="s">
        <v>492</v>
      </c>
      <c r="H1031" s="204" t="s">
        <v>41</v>
      </c>
      <c r="I1031" s="170" t="s">
        <v>41</v>
      </c>
      <c r="J1031" s="170" t="s">
        <v>41</v>
      </c>
      <c r="K1031" s="1"/>
      <c r="L1031" s="260"/>
    </row>
    <row r="1032" spans="2:12" x14ac:dyDescent="0.25">
      <c r="B1032" s="168">
        <v>3</v>
      </c>
      <c r="C1032" s="169" t="s">
        <v>52</v>
      </c>
      <c r="D1032" s="204" t="s">
        <v>24</v>
      </c>
      <c r="E1032" s="204" t="s">
        <v>24</v>
      </c>
      <c r="F1032" s="204" t="s">
        <v>24</v>
      </c>
      <c r="G1032" s="204" t="s">
        <v>24</v>
      </c>
      <c r="H1032" s="204" t="s">
        <v>24</v>
      </c>
      <c r="I1032" s="15" t="s">
        <v>24</v>
      </c>
      <c r="J1032" s="15" t="s">
        <v>24</v>
      </c>
      <c r="K1032" s="1"/>
      <c r="L1032" s="1"/>
    </row>
    <row r="1033" spans="2:12" ht="38.25" x14ac:dyDescent="0.25">
      <c r="B1033" s="168" t="s">
        <v>384</v>
      </c>
      <c r="C1033" s="176" t="s">
        <v>409</v>
      </c>
      <c r="D1033" s="197" t="s">
        <v>388</v>
      </c>
      <c r="E1033" s="197" t="s">
        <v>388</v>
      </c>
      <c r="F1033" s="197" t="s">
        <v>388</v>
      </c>
      <c r="G1033" s="197" t="s">
        <v>388</v>
      </c>
      <c r="H1033" s="197" t="s">
        <v>388</v>
      </c>
      <c r="I1033" s="15" t="s">
        <v>388</v>
      </c>
      <c r="J1033" s="15" t="s">
        <v>388</v>
      </c>
      <c r="K1033" s="1"/>
      <c r="L1033" s="1"/>
    </row>
    <row r="1034" spans="2:12" x14ac:dyDescent="0.25">
      <c r="B1034" s="171" t="s">
        <v>166</v>
      </c>
      <c r="C1034" s="167"/>
      <c r="D1034" s="197"/>
      <c r="E1034" s="197"/>
      <c r="F1034" s="197"/>
      <c r="G1034" s="197"/>
      <c r="H1034" s="197"/>
      <c r="I1034" s="17"/>
      <c r="J1034" s="17"/>
      <c r="K1034" s="1"/>
      <c r="L1034" s="1"/>
    </row>
    <row r="1035" spans="2:12" x14ac:dyDescent="0.25">
      <c r="B1035" s="168">
        <v>4</v>
      </c>
      <c r="C1035" s="169" t="s">
        <v>2</v>
      </c>
      <c r="D1035" s="197" t="s">
        <v>388</v>
      </c>
      <c r="E1035" s="197" t="s">
        <v>388</v>
      </c>
      <c r="F1035" s="197" t="s">
        <v>388</v>
      </c>
      <c r="G1035" s="197" t="s">
        <v>388</v>
      </c>
      <c r="H1035" s="197" t="s">
        <v>388</v>
      </c>
      <c r="I1035" s="15" t="s">
        <v>388</v>
      </c>
      <c r="J1035" s="15" t="s">
        <v>388</v>
      </c>
      <c r="K1035" s="1"/>
      <c r="L1035" s="1"/>
    </row>
    <row r="1036" spans="2:12" x14ac:dyDescent="0.25">
      <c r="B1036" s="168">
        <v>5</v>
      </c>
      <c r="C1036" s="169" t="s">
        <v>3</v>
      </c>
      <c r="D1036" s="197" t="s">
        <v>388</v>
      </c>
      <c r="E1036" s="197" t="s">
        <v>388</v>
      </c>
      <c r="F1036" s="197" t="s">
        <v>388</v>
      </c>
      <c r="G1036" s="197" t="s">
        <v>388</v>
      </c>
      <c r="H1036" s="197" t="s">
        <v>388</v>
      </c>
      <c r="I1036" s="170" t="s">
        <v>388</v>
      </c>
      <c r="J1036" s="170" t="s">
        <v>388</v>
      </c>
      <c r="K1036" s="1"/>
      <c r="L1036" s="1"/>
    </row>
    <row r="1037" spans="2:12" x14ac:dyDescent="0.25">
      <c r="B1037" s="168">
        <v>6</v>
      </c>
      <c r="C1037" s="169" t="s">
        <v>53</v>
      </c>
      <c r="D1037" s="197" t="s">
        <v>49</v>
      </c>
      <c r="E1037" s="197" t="s">
        <v>49</v>
      </c>
      <c r="F1037" s="197" t="s">
        <v>49</v>
      </c>
      <c r="G1037" s="197" t="s">
        <v>49</v>
      </c>
      <c r="H1037" s="197" t="s">
        <v>371</v>
      </c>
      <c r="I1037" s="170" t="s">
        <v>49</v>
      </c>
      <c r="J1037" s="170" t="s">
        <v>371</v>
      </c>
      <c r="K1037" s="1"/>
      <c r="L1037" s="1"/>
    </row>
    <row r="1038" spans="2:12" x14ac:dyDescent="0.25">
      <c r="B1038" s="168">
        <v>7</v>
      </c>
      <c r="C1038" s="169" t="s">
        <v>54</v>
      </c>
      <c r="D1038" s="216" t="s">
        <v>452</v>
      </c>
      <c r="E1038" s="216" t="s">
        <v>452</v>
      </c>
      <c r="F1038" s="216" t="s">
        <v>452</v>
      </c>
      <c r="G1038" s="216" t="s">
        <v>452</v>
      </c>
      <c r="H1038" s="216" t="s">
        <v>452</v>
      </c>
      <c r="I1038" s="170" t="s">
        <v>452</v>
      </c>
      <c r="J1038" s="170" t="s">
        <v>452</v>
      </c>
      <c r="K1038" s="1"/>
      <c r="L1038" s="1"/>
    </row>
    <row r="1039" spans="2:12" x14ac:dyDescent="0.25">
      <c r="B1039" s="168">
        <v>8</v>
      </c>
      <c r="C1039" s="169" t="s">
        <v>465</v>
      </c>
      <c r="D1039" s="206">
        <v>247.96153316321508</v>
      </c>
      <c r="E1039" s="206">
        <v>84.916314971595483</v>
      </c>
      <c r="F1039" s="206">
        <v>288.3888866458642</v>
      </c>
      <c r="G1039" s="206">
        <v>319.6536956588717</v>
      </c>
      <c r="H1039" s="206">
        <v>809.19931856899484</v>
      </c>
      <c r="I1039" s="206">
        <v>371.96591079000001</v>
      </c>
      <c r="J1039" s="18">
        <v>390</v>
      </c>
      <c r="K1039" s="1"/>
      <c r="L1039" s="1"/>
    </row>
    <row r="1040" spans="2:12" x14ac:dyDescent="0.25">
      <c r="B1040" s="172">
        <v>9</v>
      </c>
      <c r="C1040" s="173" t="s">
        <v>178</v>
      </c>
      <c r="D1040" s="19" t="s">
        <v>732</v>
      </c>
      <c r="E1040" s="19" t="s">
        <v>742</v>
      </c>
      <c r="F1040" s="19" t="s">
        <v>743</v>
      </c>
      <c r="G1040" s="19" t="s">
        <v>754</v>
      </c>
      <c r="H1040" s="19" t="s">
        <v>768</v>
      </c>
      <c r="I1040" s="19" t="s">
        <v>567</v>
      </c>
      <c r="J1040" s="19" t="s">
        <v>570</v>
      </c>
      <c r="K1040" s="1"/>
      <c r="L1040" s="1"/>
    </row>
    <row r="1041" spans="2:12" x14ac:dyDescent="0.25">
      <c r="B1041" s="174"/>
      <c r="C1041" s="175" t="s">
        <v>179</v>
      </c>
      <c r="D1041" s="59" t="s">
        <v>739</v>
      </c>
      <c r="E1041" s="59" t="s">
        <v>747</v>
      </c>
      <c r="F1041" s="59" t="s">
        <v>748</v>
      </c>
      <c r="G1041" s="59" t="s">
        <v>759</v>
      </c>
      <c r="H1041" s="59" t="s">
        <v>612</v>
      </c>
      <c r="I1041" s="59" t="s">
        <v>669</v>
      </c>
      <c r="J1041" s="59" t="s">
        <v>570</v>
      </c>
      <c r="K1041" s="1"/>
      <c r="L1041" s="1"/>
    </row>
    <row r="1042" spans="2:12" x14ac:dyDescent="0.25">
      <c r="B1042" s="168" t="s">
        <v>8</v>
      </c>
      <c r="C1042" s="169" t="s">
        <v>4</v>
      </c>
      <c r="D1042" s="218">
        <v>100</v>
      </c>
      <c r="E1042" s="218">
        <v>100</v>
      </c>
      <c r="F1042" s="218">
        <v>100</v>
      </c>
      <c r="G1042" s="218">
        <v>100</v>
      </c>
      <c r="H1042" s="218">
        <v>100</v>
      </c>
      <c r="I1042" s="170">
        <v>100</v>
      </c>
      <c r="J1042" s="170">
        <v>100</v>
      </c>
      <c r="K1042" s="1"/>
      <c r="L1042" s="1"/>
    </row>
    <row r="1043" spans="2:12" x14ac:dyDescent="0.25">
      <c r="B1043" s="168" t="s">
        <v>9</v>
      </c>
      <c r="C1043" s="169" t="s">
        <v>5</v>
      </c>
      <c r="D1043" s="218">
        <v>100</v>
      </c>
      <c r="E1043" s="218">
        <v>100</v>
      </c>
      <c r="F1043" s="218">
        <v>100</v>
      </c>
      <c r="G1043" s="218">
        <v>100</v>
      </c>
      <c r="H1043" s="218">
        <v>100</v>
      </c>
      <c r="I1043" s="15">
        <v>100</v>
      </c>
      <c r="J1043" s="15">
        <v>100</v>
      </c>
      <c r="K1043" s="1"/>
      <c r="L1043" s="1"/>
    </row>
    <row r="1044" spans="2:12" x14ac:dyDescent="0.25">
      <c r="B1044" s="168">
        <v>10</v>
      </c>
      <c r="C1044" s="169" t="s">
        <v>6</v>
      </c>
      <c r="D1044" s="216" t="s">
        <v>29</v>
      </c>
      <c r="E1044" s="216" t="s">
        <v>29</v>
      </c>
      <c r="F1044" s="216" t="s">
        <v>29</v>
      </c>
      <c r="G1044" s="216" t="s">
        <v>29</v>
      </c>
      <c r="H1044" s="216" t="s">
        <v>29</v>
      </c>
      <c r="I1044" s="170" t="s">
        <v>444</v>
      </c>
      <c r="J1044" s="170" t="s">
        <v>29</v>
      </c>
      <c r="K1044" s="1"/>
      <c r="L1044" s="1"/>
    </row>
    <row r="1045" spans="2:12" x14ac:dyDescent="0.25">
      <c r="B1045" s="168">
        <v>11</v>
      </c>
      <c r="C1045" s="169" t="s">
        <v>7</v>
      </c>
      <c r="D1045" s="216">
        <v>43761</v>
      </c>
      <c r="E1045" s="216">
        <v>43761</v>
      </c>
      <c r="F1045" s="216">
        <v>43761</v>
      </c>
      <c r="G1045" s="216">
        <v>43761</v>
      </c>
      <c r="H1045" s="216">
        <v>43782</v>
      </c>
      <c r="I1045" s="178">
        <v>43906</v>
      </c>
      <c r="J1045" s="178">
        <v>43906</v>
      </c>
      <c r="K1045" s="1"/>
      <c r="L1045" s="1"/>
    </row>
    <row r="1046" spans="2:12" x14ac:dyDescent="0.25">
      <c r="B1046" s="168">
        <v>12</v>
      </c>
      <c r="C1046" s="169" t="s">
        <v>44</v>
      </c>
      <c r="D1046" s="216" t="s">
        <v>31</v>
      </c>
      <c r="E1046" s="216" t="s">
        <v>31</v>
      </c>
      <c r="F1046" s="216" t="s">
        <v>31</v>
      </c>
      <c r="G1046" s="216" t="s">
        <v>31</v>
      </c>
      <c r="H1046" s="216" t="s">
        <v>31</v>
      </c>
      <c r="I1046" s="15" t="s">
        <v>31</v>
      </c>
      <c r="J1046" s="15" t="s">
        <v>31</v>
      </c>
      <c r="K1046" s="1"/>
      <c r="L1046" s="1"/>
    </row>
    <row r="1047" spans="2:12" x14ac:dyDescent="0.25">
      <c r="B1047" s="168">
        <v>13</v>
      </c>
      <c r="C1047" s="169" t="s">
        <v>55</v>
      </c>
      <c r="D1047" s="216">
        <v>45274</v>
      </c>
      <c r="E1047" s="216">
        <v>46776</v>
      </c>
      <c r="F1047" s="216">
        <v>45691</v>
      </c>
      <c r="G1047" s="216">
        <v>45720</v>
      </c>
      <c r="H1047" s="216">
        <v>45306</v>
      </c>
      <c r="I1047" s="178">
        <v>45237</v>
      </c>
      <c r="J1047" s="178">
        <v>45237</v>
      </c>
      <c r="K1047" s="1"/>
      <c r="L1047" s="1"/>
    </row>
    <row r="1048" spans="2:12" x14ac:dyDescent="0.25">
      <c r="B1048" s="168">
        <v>14</v>
      </c>
      <c r="C1048" s="198" t="s">
        <v>562</v>
      </c>
      <c r="D1048" s="216" t="s">
        <v>33</v>
      </c>
      <c r="E1048" s="216" t="s">
        <v>33</v>
      </c>
      <c r="F1048" s="216" t="s">
        <v>33</v>
      </c>
      <c r="G1048" s="216" t="s">
        <v>33</v>
      </c>
      <c r="H1048" s="216" t="s">
        <v>32</v>
      </c>
      <c r="I1048" s="15" t="s">
        <v>32</v>
      </c>
      <c r="J1048" s="15" t="s">
        <v>32</v>
      </c>
      <c r="K1048" s="1"/>
      <c r="L1048" s="1"/>
    </row>
    <row r="1049" spans="2:12" ht="38.25" x14ac:dyDescent="0.25">
      <c r="B1049" s="168">
        <v>15</v>
      </c>
      <c r="C1049" s="176" t="s">
        <v>56</v>
      </c>
      <c r="D1049" s="216" t="s">
        <v>388</v>
      </c>
      <c r="E1049" s="216" t="s">
        <v>388</v>
      </c>
      <c r="F1049" s="216" t="s">
        <v>388</v>
      </c>
      <c r="G1049" s="216" t="s">
        <v>388</v>
      </c>
      <c r="H1049" s="216" t="s">
        <v>560</v>
      </c>
      <c r="I1049" s="179" t="s">
        <v>425</v>
      </c>
      <c r="J1049" s="179" t="s">
        <v>425</v>
      </c>
      <c r="K1049" s="1"/>
      <c r="L1049" s="1"/>
    </row>
    <row r="1050" spans="2:12" x14ac:dyDescent="0.25">
      <c r="B1050" s="168">
        <v>16</v>
      </c>
      <c r="C1050" s="169" t="s">
        <v>57</v>
      </c>
      <c r="D1050" s="216" t="s">
        <v>388</v>
      </c>
      <c r="E1050" s="216" t="s">
        <v>388</v>
      </c>
      <c r="F1050" s="216" t="s">
        <v>388</v>
      </c>
      <c r="G1050" s="216" t="s">
        <v>388</v>
      </c>
      <c r="H1050" s="216" t="s">
        <v>388</v>
      </c>
      <c r="I1050" s="170" t="s">
        <v>388</v>
      </c>
      <c r="J1050" s="170" t="s">
        <v>388</v>
      </c>
      <c r="K1050" s="1"/>
      <c r="L1050" s="1"/>
    </row>
    <row r="1051" spans="2:12" x14ac:dyDescent="0.25">
      <c r="B1051" s="162"/>
      <c r="C1051" s="156"/>
      <c r="D1051" s="1"/>
      <c r="E1051" s="1"/>
      <c r="F1051" s="1"/>
      <c r="G1051" s="1"/>
      <c r="H1051" s="1"/>
      <c r="I1051" s="237"/>
      <c r="J1051" s="237"/>
      <c r="K1051" s="1"/>
      <c r="L1051" s="1"/>
    </row>
    <row r="1052" spans="2:12" x14ac:dyDescent="0.25">
      <c r="B1052" s="180" t="s">
        <v>58</v>
      </c>
      <c r="C1052" s="167"/>
      <c r="D1052" s="1"/>
      <c r="E1052" s="1"/>
      <c r="F1052" s="1"/>
      <c r="G1052" s="1"/>
      <c r="H1052" s="1"/>
      <c r="I1052" s="24"/>
      <c r="J1052" s="24"/>
      <c r="K1052" s="1"/>
      <c r="L1052" s="1"/>
    </row>
    <row r="1053" spans="2:12" x14ac:dyDescent="0.25">
      <c r="B1053" s="168">
        <v>17</v>
      </c>
      <c r="C1053" s="169" t="s">
        <v>59</v>
      </c>
      <c r="D1053" s="216" t="s">
        <v>35</v>
      </c>
      <c r="E1053" s="216" t="s">
        <v>35</v>
      </c>
      <c r="F1053" s="216" t="s">
        <v>35</v>
      </c>
      <c r="G1053" s="216" t="s">
        <v>35</v>
      </c>
      <c r="H1053" s="216" t="s">
        <v>35</v>
      </c>
      <c r="I1053" s="15" t="s">
        <v>35</v>
      </c>
      <c r="J1053" s="15" t="s">
        <v>35</v>
      </c>
      <c r="K1053" s="1"/>
      <c r="L1053" s="1"/>
    </row>
    <row r="1054" spans="2:12" x14ac:dyDescent="0.25">
      <c r="B1054" s="168">
        <v>18</v>
      </c>
      <c r="C1054" s="177" t="s">
        <v>12</v>
      </c>
      <c r="D1054" s="219" t="s">
        <v>550</v>
      </c>
      <c r="E1054" s="219" t="s">
        <v>551</v>
      </c>
      <c r="F1054" s="219" t="s">
        <v>552</v>
      </c>
      <c r="G1054" s="219" t="s">
        <v>553</v>
      </c>
      <c r="H1054" s="219" t="s">
        <v>532</v>
      </c>
      <c r="I1054" s="21" t="s">
        <v>579</v>
      </c>
      <c r="J1054" s="21" t="s">
        <v>571</v>
      </c>
      <c r="K1054" s="1"/>
      <c r="L1054" s="1"/>
    </row>
    <row r="1055" spans="2:12" x14ac:dyDescent="0.25">
      <c r="B1055" s="168">
        <v>19</v>
      </c>
      <c r="C1055" s="169" t="s">
        <v>43</v>
      </c>
      <c r="D1055" s="216" t="s">
        <v>33</v>
      </c>
      <c r="E1055" s="216" t="s">
        <v>33</v>
      </c>
      <c r="F1055" s="216" t="s">
        <v>33</v>
      </c>
      <c r="G1055" s="216" t="s">
        <v>33</v>
      </c>
      <c r="H1055" s="216" t="s">
        <v>33</v>
      </c>
      <c r="I1055" s="15" t="s">
        <v>33</v>
      </c>
      <c r="J1055" s="15" t="s">
        <v>33</v>
      </c>
      <c r="K1055" s="1"/>
      <c r="L1055" s="1"/>
    </row>
    <row r="1056" spans="2:12" x14ac:dyDescent="0.25">
      <c r="B1056" s="168" t="s">
        <v>10</v>
      </c>
      <c r="C1056" s="176" t="s">
        <v>13</v>
      </c>
      <c r="D1056" s="216" t="s">
        <v>36</v>
      </c>
      <c r="E1056" s="216" t="s">
        <v>36</v>
      </c>
      <c r="F1056" s="216" t="s">
        <v>36</v>
      </c>
      <c r="G1056" s="216" t="s">
        <v>36</v>
      </c>
      <c r="H1056" s="216" t="s">
        <v>36</v>
      </c>
      <c r="I1056" s="15" t="s">
        <v>36</v>
      </c>
      <c r="J1056" s="15" t="s">
        <v>36</v>
      </c>
      <c r="K1056" s="1"/>
      <c r="L1056" s="1"/>
    </row>
    <row r="1057" spans="2:12" ht="25.5" x14ac:dyDescent="0.25">
      <c r="B1057" s="168" t="s">
        <v>11</v>
      </c>
      <c r="C1057" s="176" t="s">
        <v>14</v>
      </c>
      <c r="D1057" s="216" t="s">
        <v>36</v>
      </c>
      <c r="E1057" s="216" t="s">
        <v>36</v>
      </c>
      <c r="F1057" s="216" t="s">
        <v>36</v>
      </c>
      <c r="G1057" s="216" t="s">
        <v>36</v>
      </c>
      <c r="H1057" s="216" t="s">
        <v>36</v>
      </c>
      <c r="I1057" s="216" t="s">
        <v>36</v>
      </c>
      <c r="J1057" s="216" t="s">
        <v>36</v>
      </c>
      <c r="K1057" s="1"/>
      <c r="L1057" s="1"/>
    </row>
    <row r="1058" spans="2:12" x14ac:dyDescent="0.25">
      <c r="B1058" s="168">
        <v>21</v>
      </c>
      <c r="C1058" s="176" t="s">
        <v>15</v>
      </c>
      <c r="D1058" s="216" t="s">
        <v>33</v>
      </c>
      <c r="E1058" s="216" t="s">
        <v>33</v>
      </c>
      <c r="F1058" s="216" t="s">
        <v>33</v>
      </c>
      <c r="G1058" s="216" t="s">
        <v>33</v>
      </c>
      <c r="H1058" s="216" t="s">
        <v>33</v>
      </c>
      <c r="I1058" s="216" t="s">
        <v>33</v>
      </c>
      <c r="J1058" s="216" t="s">
        <v>33</v>
      </c>
      <c r="K1058" s="1"/>
      <c r="L1058" s="1"/>
    </row>
    <row r="1059" spans="2:12" x14ac:dyDescent="0.25">
      <c r="B1059" s="168">
        <v>22</v>
      </c>
      <c r="C1059" s="169" t="s">
        <v>60</v>
      </c>
      <c r="D1059" s="216" t="s">
        <v>67</v>
      </c>
      <c r="E1059" s="216" t="s">
        <v>67</v>
      </c>
      <c r="F1059" s="216" t="s">
        <v>67</v>
      </c>
      <c r="G1059" s="216" t="s">
        <v>67</v>
      </c>
      <c r="H1059" s="216" t="s">
        <v>67</v>
      </c>
      <c r="I1059" s="216" t="s">
        <v>67</v>
      </c>
      <c r="J1059" s="216" t="s">
        <v>67</v>
      </c>
      <c r="K1059" s="1"/>
      <c r="L1059" s="1"/>
    </row>
    <row r="1060" spans="2:12" x14ac:dyDescent="0.25">
      <c r="B1060" s="168">
        <v>23</v>
      </c>
      <c r="C1060" s="169" t="s">
        <v>16</v>
      </c>
      <c r="D1060" s="216" t="s">
        <v>50</v>
      </c>
      <c r="E1060" s="216" t="s">
        <v>50</v>
      </c>
      <c r="F1060" s="216" t="s">
        <v>50</v>
      </c>
      <c r="G1060" s="216" t="s">
        <v>50</v>
      </c>
      <c r="H1060" s="216" t="s">
        <v>50</v>
      </c>
      <c r="I1060" s="216" t="s">
        <v>50</v>
      </c>
      <c r="J1060" s="216" t="s">
        <v>50</v>
      </c>
      <c r="K1060" s="1"/>
      <c r="L1060" s="1"/>
    </row>
    <row r="1061" spans="2:12" x14ac:dyDescent="0.25">
      <c r="B1061" s="168">
        <v>24</v>
      </c>
      <c r="C1061" s="169" t="s">
        <v>17</v>
      </c>
      <c r="D1061" s="204" t="s">
        <v>388</v>
      </c>
      <c r="E1061" s="204" t="s">
        <v>388</v>
      </c>
      <c r="F1061" s="204" t="s">
        <v>388</v>
      </c>
      <c r="G1061" s="204" t="s">
        <v>388</v>
      </c>
      <c r="H1061" s="204" t="s">
        <v>388</v>
      </c>
      <c r="I1061" s="216" t="s">
        <v>388</v>
      </c>
      <c r="J1061" s="216" t="s">
        <v>388</v>
      </c>
      <c r="K1061" s="1"/>
      <c r="L1061" s="1"/>
    </row>
    <row r="1062" spans="2:12" x14ac:dyDescent="0.25">
      <c r="B1062" s="168">
        <v>25</v>
      </c>
      <c r="C1062" s="169" t="s">
        <v>45</v>
      </c>
      <c r="D1062" s="216" t="s">
        <v>388</v>
      </c>
      <c r="E1062" s="216" t="s">
        <v>388</v>
      </c>
      <c r="F1062" s="216" t="s">
        <v>388</v>
      </c>
      <c r="G1062" s="216" t="s">
        <v>388</v>
      </c>
      <c r="H1062" s="216" t="s">
        <v>388</v>
      </c>
      <c r="I1062" s="216" t="s">
        <v>388</v>
      </c>
      <c r="J1062" s="216" t="s">
        <v>388</v>
      </c>
      <c r="K1062" s="1"/>
      <c r="L1062" s="1"/>
    </row>
    <row r="1063" spans="2:12" x14ac:dyDescent="0.25">
      <c r="B1063" s="168">
        <v>26</v>
      </c>
      <c r="C1063" s="169" t="s">
        <v>46</v>
      </c>
      <c r="D1063" s="216" t="s">
        <v>388</v>
      </c>
      <c r="E1063" s="216" t="s">
        <v>388</v>
      </c>
      <c r="F1063" s="216" t="s">
        <v>388</v>
      </c>
      <c r="G1063" s="216" t="s">
        <v>388</v>
      </c>
      <c r="H1063" s="216" t="s">
        <v>388</v>
      </c>
      <c r="I1063" s="15" t="s">
        <v>388</v>
      </c>
      <c r="J1063" s="15" t="s">
        <v>388</v>
      </c>
      <c r="K1063" s="1"/>
      <c r="L1063" s="1"/>
    </row>
    <row r="1064" spans="2:12" x14ac:dyDescent="0.25">
      <c r="B1064" s="168">
        <v>27</v>
      </c>
      <c r="C1064" s="176" t="s">
        <v>18</v>
      </c>
      <c r="D1064" s="216" t="s">
        <v>388</v>
      </c>
      <c r="E1064" s="216" t="s">
        <v>388</v>
      </c>
      <c r="F1064" s="216" t="s">
        <v>388</v>
      </c>
      <c r="G1064" s="216" t="s">
        <v>388</v>
      </c>
      <c r="H1064" s="216" t="s">
        <v>388</v>
      </c>
      <c r="I1064" s="15" t="s">
        <v>388</v>
      </c>
      <c r="J1064" s="15" t="s">
        <v>388</v>
      </c>
      <c r="K1064" s="1"/>
      <c r="L1064" s="1"/>
    </row>
    <row r="1065" spans="2:12" x14ac:dyDescent="0.25">
      <c r="B1065" s="168">
        <v>28</v>
      </c>
      <c r="C1065" s="176" t="s">
        <v>61</v>
      </c>
      <c r="D1065" s="216" t="s">
        <v>388</v>
      </c>
      <c r="E1065" s="216" t="s">
        <v>388</v>
      </c>
      <c r="F1065" s="216" t="s">
        <v>388</v>
      </c>
      <c r="G1065" s="216" t="s">
        <v>388</v>
      </c>
      <c r="H1065" s="216" t="s">
        <v>388</v>
      </c>
      <c r="I1065" s="15" t="s">
        <v>388</v>
      </c>
      <c r="J1065" s="15" t="s">
        <v>388</v>
      </c>
      <c r="K1065" s="1"/>
      <c r="L1065" s="1"/>
    </row>
    <row r="1066" spans="2:12" x14ac:dyDescent="0.25">
      <c r="B1066" s="168">
        <v>29</v>
      </c>
      <c r="C1066" s="176" t="s">
        <v>62</v>
      </c>
      <c r="D1066" s="216" t="s">
        <v>388</v>
      </c>
      <c r="E1066" s="216" t="s">
        <v>388</v>
      </c>
      <c r="F1066" s="216" t="s">
        <v>388</v>
      </c>
      <c r="G1066" s="216" t="s">
        <v>388</v>
      </c>
      <c r="H1066" s="216" t="s">
        <v>388</v>
      </c>
      <c r="I1066" s="15" t="s">
        <v>388</v>
      </c>
      <c r="J1066" s="15" t="s">
        <v>388</v>
      </c>
      <c r="K1066" s="1"/>
      <c r="L1066" s="1"/>
    </row>
    <row r="1067" spans="2:12" x14ac:dyDescent="0.25">
      <c r="B1067" s="168">
        <v>30</v>
      </c>
      <c r="C1067" s="169" t="s">
        <v>19</v>
      </c>
      <c r="D1067" s="216" t="s">
        <v>32</v>
      </c>
      <c r="E1067" s="216" t="s">
        <v>32</v>
      </c>
      <c r="F1067" s="216" t="s">
        <v>32</v>
      </c>
      <c r="G1067" s="216" t="s">
        <v>32</v>
      </c>
      <c r="H1067" s="216" t="s">
        <v>32</v>
      </c>
      <c r="I1067" s="15" t="s">
        <v>32</v>
      </c>
      <c r="J1067" s="15" t="s">
        <v>32</v>
      </c>
      <c r="K1067" s="1"/>
      <c r="L1067" s="1"/>
    </row>
    <row r="1068" spans="2:12" ht="38.25" x14ac:dyDescent="0.25">
      <c r="B1068" s="168">
        <v>31</v>
      </c>
      <c r="C1068" s="169" t="s">
        <v>63</v>
      </c>
      <c r="D1068" s="204" t="s">
        <v>471</v>
      </c>
      <c r="E1068" s="204" t="s">
        <v>471</v>
      </c>
      <c r="F1068" s="204" t="s">
        <v>471</v>
      </c>
      <c r="G1068" s="204" t="s">
        <v>471</v>
      </c>
      <c r="H1068" s="204" t="s">
        <v>471</v>
      </c>
      <c r="I1068" s="216" t="s">
        <v>471</v>
      </c>
      <c r="J1068" s="216" t="s">
        <v>471</v>
      </c>
      <c r="K1068" s="1"/>
      <c r="L1068" s="1"/>
    </row>
    <row r="1069" spans="2:12" x14ac:dyDescent="0.25">
      <c r="B1069" s="168">
        <v>32</v>
      </c>
      <c r="C1069" s="169" t="s">
        <v>20</v>
      </c>
      <c r="D1069" s="216" t="s">
        <v>466</v>
      </c>
      <c r="E1069" s="216" t="s">
        <v>466</v>
      </c>
      <c r="F1069" s="216" t="s">
        <v>466</v>
      </c>
      <c r="G1069" s="216" t="s">
        <v>466</v>
      </c>
      <c r="H1069" s="216" t="s">
        <v>466</v>
      </c>
      <c r="I1069" s="204" t="s">
        <v>466</v>
      </c>
      <c r="J1069" s="204" t="s">
        <v>466</v>
      </c>
      <c r="K1069" s="1"/>
      <c r="L1069" s="1"/>
    </row>
    <row r="1070" spans="2:12" x14ac:dyDescent="0.25">
      <c r="B1070" s="168">
        <v>33</v>
      </c>
      <c r="C1070" s="169" t="s">
        <v>21</v>
      </c>
      <c r="D1070" s="216" t="s">
        <v>263</v>
      </c>
      <c r="E1070" s="216" t="s">
        <v>263</v>
      </c>
      <c r="F1070" s="216" t="s">
        <v>263</v>
      </c>
      <c r="G1070" s="216" t="s">
        <v>263</v>
      </c>
      <c r="H1070" s="216" t="s">
        <v>263</v>
      </c>
      <c r="I1070" s="216" t="s">
        <v>263</v>
      </c>
      <c r="J1070" s="216" t="s">
        <v>263</v>
      </c>
      <c r="K1070" s="1"/>
      <c r="L1070" s="1"/>
    </row>
    <row r="1071" spans="2:12" x14ac:dyDescent="0.25">
      <c r="B1071" s="168">
        <v>34</v>
      </c>
      <c r="C1071" s="176" t="s">
        <v>22</v>
      </c>
      <c r="D1071" s="216" t="s">
        <v>388</v>
      </c>
      <c r="E1071" s="216" t="s">
        <v>388</v>
      </c>
      <c r="F1071" s="216" t="s">
        <v>388</v>
      </c>
      <c r="G1071" s="216" t="s">
        <v>388</v>
      </c>
      <c r="H1071" s="216" t="s">
        <v>388</v>
      </c>
      <c r="I1071" s="216" t="s">
        <v>388</v>
      </c>
      <c r="J1071" s="216" t="s">
        <v>388</v>
      </c>
      <c r="K1071" s="1"/>
      <c r="L1071" s="1"/>
    </row>
    <row r="1072" spans="2:12" x14ac:dyDescent="0.25">
      <c r="B1072" s="168" t="s">
        <v>389</v>
      </c>
      <c r="C1072" s="176" t="s">
        <v>390</v>
      </c>
      <c r="D1072" s="216" t="s">
        <v>386</v>
      </c>
      <c r="E1072" s="216" t="s">
        <v>386</v>
      </c>
      <c r="F1072" s="216" t="s">
        <v>386</v>
      </c>
      <c r="G1072" s="216" t="s">
        <v>386</v>
      </c>
      <c r="H1072" s="216" t="s">
        <v>386</v>
      </c>
      <c r="I1072" s="216" t="s">
        <v>386</v>
      </c>
      <c r="J1072" s="216" t="s">
        <v>386</v>
      </c>
      <c r="K1072" s="1"/>
      <c r="L1072" s="1"/>
    </row>
    <row r="1073" spans="2:12" x14ac:dyDescent="0.25">
      <c r="B1073" s="168">
        <v>35</v>
      </c>
      <c r="C1073" s="169" t="s">
        <v>23</v>
      </c>
      <c r="D1073" s="216" t="s">
        <v>453</v>
      </c>
      <c r="E1073" s="216" t="s">
        <v>453</v>
      </c>
      <c r="F1073" s="216" t="s">
        <v>453</v>
      </c>
      <c r="G1073" s="216" t="s">
        <v>453</v>
      </c>
      <c r="H1073" s="216" t="s">
        <v>453</v>
      </c>
      <c r="I1073" s="216" t="s">
        <v>453</v>
      </c>
      <c r="J1073" s="216" t="s">
        <v>453</v>
      </c>
      <c r="K1073" s="1"/>
      <c r="L1073" s="1"/>
    </row>
    <row r="1074" spans="2:12" x14ac:dyDescent="0.25">
      <c r="B1074" s="168">
        <v>36</v>
      </c>
      <c r="C1074" s="169" t="s">
        <v>64</v>
      </c>
      <c r="D1074" s="216" t="s">
        <v>33</v>
      </c>
      <c r="E1074" s="216" t="s">
        <v>33</v>
      </c>
      <c r="F1074" s="216" t="s">
        <v>33</v>
      </c>
      <c r="G1074" s="216" t="s">
        <v>33</v>
      </c>
      <c r="H1074" s="216" t="s">
        <v>33</v>
      </c>
      <c r="I1074" s="216" t="s">
        <v>33</v>
      </c>
      <c r="J1074" s="216" t="s">
        <v>33</v>
      </c>
      <c r="K1074" s="1"/>
      <c r="L1074" s="1"/>
    </row>
    <row r="1075" spans="2:12" x14ac:dyDescent="0.25">
      <c r="B1075" s="168">
        <v>37</v>
      </c>
      <c r="C1075" s="169" t="s">
        <v>65</v>
      </c>
      <c r="D1075" s="216" t="s">
        <v>388</v>
      </c>
      <c r="E1075" s="216" t="s">
        <v>388</v>
      </c>
      <c r="F1075" s="216" t="s">
        <v>388</v>
      </c>
      <c r="G1075" s="216" t="s">
        <v>388</v>
      </c>
      <c r="H1075" s="216" t="s">
        <v>388</v>
      </c>
      <c r="I1075" s="216" t="s">
        <v>388</v>
      </c>
      <c r="J1075" s="216" t="s">
        <v>388</v>
      </c>
      <c r="K1075" s="1"/>
      <c r="L1075" s="1"/>
    </row>
    <row r="1076" spans="2:12" x14ac:dyDescent="0.25">
      <c r="L1076" s="1"/>
    </row>
    <row r="1078" spans="2:12" x14ac:dyDescent="0.25">
      <c r="B1078" s="26" t="s">
        <v>51</v>
      </c>
      <c r="C1078" s="27"/>
      <c r="D1078" s="252" t="s">
        <v>607</v>
      </c>
      <c r="E1078" s="252" t="s">
        <v>608</v>
      </c>
      <c r="F1078" s="252" t="s">
        <v>609</v>
      </c>
      <c r="G1078" s="252" t="s">
        <v>614</v>
      </c>
      <c r="H1078" s="252" t="s">
        <v>635</v>
      </c>
      <c r="I1078" s="249" t="s">
        <v>646</v>
      </c>
      <c r="J1078" s="249" t="s">
        <v>647</v>
      </c>
    </row>
    <row r="1079" spans="2:12" x14ac:dyDescent="0.25">
      <c r="B1079" s="168">
        <v>1</v>
      </c>
      <c r="C1079" s="169" t="s">
        <v>0</v>
      </c>
      <c r="D1079" s="204" t="s">
        <v>48</v>
      </c>
      <c r="E1079" s="204" t="s">
        <v>48</v>
      </c>
      <c r="F1079" s="204" t="s">
        <v>68</v>
      </c>
      <c r="G1079" s="204" t="s">
        <v>48</v>
      </c>
      <c r="H1079" s="204" t="s">
        <v>48</v>
      </c>
      <c r="I1079" s="204" t="s">
        <v>48</v>
      </c>
      <c r="J1079" s="204" t="s">
        <v>48</v>
      </c>
    </row>
    <row r="1080" spans="2:12" x14ac:dyDescent="0.25">
      <c r="B1080" s="168">
        <v>2</v>
      </c>
      <c r="C1080" s="169" t="s">
        <v>1</v>
      </c>
      <c r="D1080" s="204" t="s">
        <v>41</v>
      </c>
      <c r="E1080" s="204" t="s">
        <v>41</v>
      </c>
      <c r="F1080" s="204" t="s">
        <v>41</v>
      </c>
      <c r="G1080" s="204" t="s">
        <v>41</v>
      </c>
      <c r="H1080" s="204" t="s">
        <v>41</v>
      </c>
      <c r="I1080" s="204" t="s">
        <v>41</v>
      </c>
      <c r="J1080" s="204" t="s">
        <v>41</v>
      </c>
    </row>
    <row r="1081" spans="2:12" x14ac:dyDescent="0.25">
      <c r="B1081" s="168">
        <v>3</v>
      </c>
      <c r="C1081" s="169" t="s">
        <v>52</v>
      </c>
      <c r="D1081" s="205" t="s">
        <v>24</v>
      </c>
      <c r="E1081" s="205" t="s">
        <v>24</v>
      </c>
      <c r="F1081" s="205" t="s">
        <v>24</v>
      </c>
      <c r="G1081" s="205" t="s">
        <v>24</v>
      </c>
      <c r="H1081" s="205" t="s">
        <v>24</v>
      </c>
      <c r="I1081" s="205" t="s">
        <v>24</v>
      </c>
      <c r="J1081" s="205" t="s">
        <v>24</v>
      </c>
    </row>
    <row r="1082" spans="2:12" ht="38.25" x14ac:dyDescent="0.25">
      <c r="B1082" s="168" t="s">
        <v>384</v>
      </c>
      <c r="C1082" s="176" t="s">
        <v>409</v>
      </c>
      <c r="D1082" s="205" t="s">
        <v>388</v>
      </c>
      <c r="E1082" s="205" t="s">
        <v>388</v>
      </c>
      <c r="F1082" s="205" t="s">
        <v>388</v>
      </c>
      <c r="G1082" s="205" t="s">
        <v>388</v>
      </c>
      <c r="H1082" s="205" t="s">
        <v>388</v>
      </c>
      <c r="I1082" s="205" t="s">
        <v>388</v>
      </c>
      <c r="J1082" s="205" t="s">
        <v>388</v>
      </c>
    </row>
    <row r="1083" spans="2:12" x14ac:dyDescent="0.25">
      <c r="B1083" s="171" t="s">
        <v>166</v>
      </c>
      <c r="C1083" s="167"/>
      <c r="D1083" s="17"/>
      <c r="E1083" s="17"/>
      <c r="F1083" s="17"/>
      <c r="G1083" s="17"/>
      <c r="H1083" s="17"/>
      <c r="I1083" s="17"/>
      <c r="J1083" s="17"/>
    </row>
    <row r="1084" spans="2:12" x14ac:dyDescent="0.25">
      <c r="B1084" s="168">
        <v>4</v>
      </c>
      <c r="C1084" s="169" t="s">
        <v>2</v>
      </c>
      <c r="D1084" s="205" t="s">
        <v>388</v>
      </c>
      <c r="E1084" s="205" t="s">
        <v>388</v>
      </c>
      <c r="F1084" s="205" t="s">
        <v>388</v>
      </c>
      <c r="G1084" s="205" t="s">
        <v>388</v>
      </c>
      <c r="H1084" s="205" t="s">
        <v>388</v>
      </c>
      <c r="I1084" s="205" t="s">
        <v>388</v>
      </c>
      <c r="J1084" s="205" t="s">
        <v>388</v>
      </c>
    </row>
    <row r="1085" spans="2:12" x14ac:dyDescent="0.25">
      <c r="B1085" s="168">
        <v>5</v>
      </c>
      <c r="C1085" s="169" t="s">
        <v>3</v>
      </c>
      <c r="D1085" s="204" t="s">
        <v>388</v>
      </c>
      <c r="E1085" s="204" t="s">
        <v>388</v>
      </c>
      <c r="F1085" s="204" t="s">
        <v>388</v>
      </c>
      <c r="G1085" s="204" t="s">
        <v>388</v>
      </c>
      <c r="H1085" s="204" t="s">
        <v>388</v>
      </c>
      <c r="I1085" s="204" t="s">
        <v>388</v>
      </c>
      <c r="J1085" s="204" t="s">
        <v>388</v>
      </c>
    </row>
    <row r="1086" spans="2:12" x14ac:dyDescent="0.25">
      <c r="B1086" s="168">
        <v>6</v>
      </c>
      <c r="C1086" s="169" t="s">
        <v>53</v>
      </c>
      <c r="D1086" s="204" t="s">
        <v>49</v>
      </c>
      <c r="E1086" s="204" t="s">
        <v>49</v>
      </c>
      <c r="F1086" s="204" t="s">
        <v>371</v>
      </c>
      <c r="G1086" s="204" t="s">
        <v>49</v>
      </c>
      <c r="H1086" s="204" t="s">
        <v>49</v>
      </c>
      <c r="I1086" s="204" t="s">
        <v>49</v>
      </c>
      <c r="J1086" s="204" t="s">
        <v>49</v>
      </c>
    </row>
    <row r="1087" spans="2:12" x14ac:dyDescent="0.25">
      <c r="B1087" s="168">
        <v>7</v>
      </c>
      <c r="C1087" s="169" t="s">
        <v>54</v>
      </c>
      <c r="D1087" s="204" t="s">
        <v>452</v>
      </c>
      <c r="E1087" s="204" t="s">
        <v>452</v>
      </c>
      <c r="F1087" s="204" t="s">
        <v>452</v>
      </c>
      <c r="G1087" s="204" t="s">
        <v>452</v>
      </c>
      <c r="H1087" s="204" t="s">
        <v>452</v>
      </c>
      <c r="I1087" s="204" t="s">
        <v>452</v>
      </c>
      <c r="J1087" s="204" t="s">
        <v>452</v>
      </c>
    </row>
    <row r="1088" spans="2:12" x14ac:dyDescent="0.25">
      <c r="B1088" s="168">
        <v>8</v>
      </c>
      <c r="C1088" s="169" t="s">
        <v>465</v>
      </c>
      <c r="D1088" s="206">
        <v>1082.4546900019577</v>
      </c>
      <c r="E1088" s="206">
        <v>730.96558617000017</v>
      </c>
      <c r="F1088" s="206">
        <v>790.34597199999996</v>
      </c>
      <c r="G1088" s="206">
        <v>725.07377625673416</v>
      </c>
      <c r="H1088" s="206">
        <v>260.38079428206817</v>
      </c>
      <c r="I1088" s="206">
        <v>717.7963374130818</v>
      </c>
      <c r="J1088" s="206">
        <v>723.21329029053709</v>
      </c>
    </row>
    <row r="1089" spans="2:10" x14ac:dyDescent="0.25">
      <c r="B1089" s="172">
        <v>9</v>
      </c>
      <c r="C1089" s="173" t="s">
        <v>178</v>
      </c>
      <c r="D1089" s="19" t="s">
        <v>598</v>
      </c>
      <c r="E1089" s="19" t="s">
        <v>568</v>
      </c>
      <c r="F1089" s="19" t="s">
        <v>599</v>
      </c>
      <c r="G1089" s="19" t="s">
        <v>568</v>
      </c>
      <c r="H1089" s="19" t="s">
        <v>621</v>
      </c>
      <c r="I1089" s="19" t="s">
        <v>568</v>
      </c>
      <c r="J1089" s="19" t="s">
        <v>568</v>
      </c>
    </row>
    <row r="1090" spans="2:10" x14ac:dyDescent="0.25">
      <c r="B1090" s="174"/>
      <c r="C1090" s="175" t="s">
        <v>179</v>
      </c>
      <c r="D1090" s="59" t="s">
        <v>668</v>
      </c>
      <c r="E1090" s="59" t="s">
        <v>696</v>
      </c>
      <c r="F1090" s="59" t="s">
        <v>599</v>
      </c>
      <c r="G1090" s="59" t="s">
        <v>696</v>
      </c>
      <c r="H1090" s="59" t="s">
        <v>769</v>
      </c>
      <c r="I1090" s="59" t="s">
        <v>696</v>
      </c>
      <c r="J1090" s="59" t="s">
        <v>696</v>
      </c>
    </row>
    <row r="1091" spans="2:10" x14ac:dyDescent="0.25">
      <c r="B1091" s="168" t="s">
        <v>8</v>
      </c>
      <c r="C1091" s="169" t="s">
        <v>4</v>
      </c>
      <c r="D1091" s="204">
        <v>99.8</v>
      </c>
      <c r="E1091" s="204">
        <v>99.85</v>
      </c>
      <c r="F1091" s="204">
        <v>99.85</v>
      </c>
      <c r="G1091" s="204">
        <v>100</v>
      </c>
      <c r="H1091" s="204">
        <v>100</v>
      </c>
      <c r="I1091" s="204">
        <v>99.75</v>
      </c>
      <c r="J1091" s="204">
        <v>99.85</v>
      </c>
    </row>
    <row r="1092" spans="2:10" x14ac:dyDescent="0.25">
      <c r="B1092" s="168" t="s">
        <v>9</v>
      </c>
      <c r="C1092" s="169" t="s">
        <v>5</v>
      </c>
      <c r="D1092" s="205">
        <v>100</v>
      </c>
      <c r="E1092" s="205">
        <v>100</v>
      </c>
      <c r="F1092" s="205">
        <v>100</v>
      </c>
      <c r="G1092" s="205">
        <v>100</v>
      </c>
      <c r="H1092" s="205">
        <v>100</v>
      </c>
      <c r="I1092" s="205">
        <v>100</v>
      </c>
      <c r="J1092" s="205">
        <v>100</v>
      </c>
    </row>
    <row r="1093" spans="2:10" x14ac:dyDescent="0.25">
      <c r="B1093" s="168">
        <v>10</v>
      </c>
      <c r="C1093" s="169" t="s">
        <v>6</v>
      </c>
      <c r="D1093" s="204" t="s">
        <v>29</v>
      </c>
      <c r="E1093" s="204" t="s">
        <v>444</v>
      </c>
      <c r="F1093" s="204" t="s">
        <v>29</v>
      </c>
      <c r="G1093" s="204" t="s">
        <v>29</v>
      </c>
      <c r="H1093" s="204" t="s">
        <v>29</v>
      </c>
      <c r="I1093" s="204" t="s">
        <v>29</v>
      </c>
      <c r="J1093" s="204" t="s">
        <v>29</v>
      </c>
    </row>
    <row r="1094" spans="2:10" x14ac:dyDescent="0.25">
      <c r="B1094" s="168">
        <v>11</v>
      </c>
      <c r="C1094" s="169" t="s">
        <v>7</v>
      </c>
      <c r="D1094" s="197">
        <v>43930</v>
      </c>
      <c r="E1094" s="197">
        <v>43997</v>
      </c>
      <c r="F1094" s="197">
        <v>43997</v>
      </c>
      <c r="G1094" s="197">
        <v>44034</v>
      </c>
      <c r="H1094" s="197">
        <v>44119</v>
      </c>
      <c r="I1094" s="197">
        <v>44266</v>
      </c>
      <c r="J1094" s="197">
        <v>44266</v>
      </c>
    </row>
    <row r="1095" spans="2:10" x14ac:dyDescent="0.25">
      <c r="B1095" s="168">
        <v>12</v>
      </c>
      <c r="C1095" s="169" t="s">
        <v>44</v>
      </c>
      <c r="D1095" s="205" t="s">
        <v>31</v>
      </c>
      <c r="E1095" s="205" t="s">
        <v>31</v>
      </c>
      <c r="F1095" s="205" t="s">
        <v>31</v>
      </c>
      <c r="G1095" s="205" t="s">
        <v>31</v>
      </c>
      <c r="H1095" s="205" t="s">
        <v>31</v>
      </c>
      <c r="I1095" s="205" t="s">
        <v>31</v>
      </c>
      <c r="J1095" s="205" t="s">
        <v>31</v>
      </c>
    </row>
    <row r="1096" spans="2:10" x14ac:dyDescent="0.25">
      <c r="B1096" s="168">
        <v>13</v>
      </c>
      <c r="C1096" s="169" t="s">
        <v>55</v>
      </c>
      <c r="D1096" s="197">
        <v>45847</v>
      </c>
      <c r="E1096" s="197">
        <v>45092</v>
      </c>
      <c r="F1096" s="197">
        <v>45092</v>
      </c>
      <c r="G1096" s="197">
        <v>45600</v>
      </c>
      <c r="H1096" s="197">
        <v>45154</v>
      </c>
      <c r="I1096" s="197">
        <v>46518</v>
      </c>
      <c r="J1096" s="197">
        <v>45423</v>
      </c>
    </row>
    <row r="1097" spans="2:10" x14ac:dyDescent="0.25">
      <c r="B1097" s="168">
        <v>14</v>
      </c>
      <c r="C1097" s="198" t="s">
        <v>562</v>
      </c>
      <c r="D1097" s="205" t="s">
        <v>32</v>
      </c>
      <c r="E1097" s="205" t="s">
        <v>32</v>
      </c>
      <c r="F1097" s="205" t="s">
        <v>32</v>
      </c>
      <c r="G1097" s="205" t="s">
        <v>33</v>
      </c>
      <c r="H1097" s="205" t="s">
        <v>33</v>
      </c>
      <c r="I1097" s="205" t="s">
        <v>32</v>
      </c>
      <c r="J1097" s="205" t="s">
        <v>32</v>
      </c>
    </row>
    <row r="1098" spans="2:10" ht="38.25" x14ac:dyDescent="0.25">
      <c r="B1098" s="168">
        <v>15</v>
      </c>
      <c r="C1098" s="176" t="s">
        <v>56</v>
      </c>
      <c r="D1098" s="216" t="s">
        <v>600</v>
      </c>
      <c r="E1098" s="216" t="s">
        <v>601</v>
      </c>
      <c r="F1098" s="216" t="s">
        <v>601</v>
      </c>
      <c r="G1098" s="216" t="s">
        <v>492</v>
      </c>
      <c r="H1098" s="216" t="s">
        <v>492</v>
      </c>
      <c r="I1098" s="216" t="s">
        <v>640</v>
      </c>
      <c r="J1098" s="216" t="s">
        <v>641</v>
      </c>
    </row>
    <row r="1099" spans="2:10" x14ac:dyDescent="0.25">
      <c r="B1099" s="168">
        <v>16</v>
      </c>
      <c r="C1099" s="169" t="s">
        <v>57</v>
      </c>
      <c r="D1099" s="204" t="s">
        <v>388</v>
      </c>
      <c r="E1099" s="204" t="s">
        <v>388</v>
      </c>
      <c r="F1099" s="204" t="s">
        <v>388</v>
      </c>
      <c r="G1099" s="204" t="s">
        <v>492</v>
      </c>
      <c r="H1099" s="204" t="s">
        <v>492</v>
      </c>
      <c r="I1099" s="204" t="s">
        <v>492</v>
      </c>
      <c r="J1099" s="204" t="s">
        <v>492</v>
      </c>
    </row>
    <row r="1100" spans="2:10" x14ac:dyDescent="0.25">
      <c r="B1100" s="162"/>
      <c r="C1100" s="156"/>
      <c r="D1100" s="253"/>
      <c r="E1100" s="253"/>
      <c r="F1100" s="253"/>
      <c r="G1100" s="237"/>
      <c r="H1100" s="254"/>
      <c r="I1100" s="254"/>
      <c r="J1100" s="254"/>
    </row>
    <row r="1101" spans="2:10" x14ac:dyDescent="0.25">
      <c r="B1101" s="180" t="s">
        <v>58</v>
      </c>
      <c r="C1101" s="167"/>
      <c r="D1101" s="24"/>
      <c r="E1101" s="24"/>
      <c r="F1101" s="24"/>
      <c r="G1101" s="24"/>
      <c r="H1101" s="255"/>
      <c r="I1101" s="22"/>
      <c r="J1101" s="22"/>
    </row>
    <row r="1102" spans="2:10" x14ac:dyDescent="0.25">
      <c r="B1102" s="168">
        <v>17</v>
      </c>
      <c r="C1102" s="169" t="s">
        <v>59</v>
      </c>
      <c r="D1102" s="205" t="s">
        <v>34</v>
      </c>
      <c r="E1102" s="205" t="s">
        <v>34</v>
      </c>
      <c r="F1102" s="205" t="s">
        <v>35</v>
      </c>
      <c r="G1102" s="15" t="s">
        <v>35</v>
      </c>
      <c r="H1102" s="205" t="s">
        <v>34</v>
      </c>
      <c r="I1102" s="205" t="s">
        <v>34</v>
      </c>
      <c r="J1102" s="205" t="s">
        <v>34</v>
      </c>
    </row>
    <row r="1103" spans="2:10" x14ac:dyDescent="0.25">
      <c r="B1103" s="168">
        <v>18</v>
      </c>
      <c r="C1103" s="177" t="s">
        <v>12</v>
      </c>
      <c r="D1103" s="207">
        <v>4.02E-2</v>
      </c>
      <c r="E1103" s="207">
        <v>1.4760000000000001E-2</v>
      </c>
      <c r="F1103" s="207" t="s">
        <v>603</v>
      </c>
      <c r="G1103" s="21" t="s">
        <v>613</v>
      </c>
      <c r="H1103" s="207">
        <v>1.2999999999999999E-2</v>
      </c>
      <c r="I1103" s="207">
        <v>1.7770000000000001E-2</v>
      </c>
      <c r="J1103" s="207">
        <v>8.4499999999999992E-3</v>
      </c>
    </row>
    <row r="1104" spans="2:10" x14ac:dyDescent="0.25">
      <c r="B1104" s="168">
        <v>19</v>
      </c>
      <c r="C1104" s="169" t="s">
        <v>43</v>
      </c>
      <c r="D1104" s="205" t="s">
        <v>33</v>
      </c>
      <c r="E1104" s="205" t="s">
        <v>33</v>
      </c>
      <c r="F1104" s="205" t="s">
        <v>33</v>
      </c>
      <c r="G1104" s="205" t="s">
        <v>33</v>
      </c>
      <c r="H1104" s="205" t="s">
        <v>33</v>
      </c>
      <c r="I1104" s="205" t="s">
        <v>33</v>
      </c>
      <c r="J1104" s="205" t="s">
        <v>33</v>
      </c>
    </row>
    <row r="1105" spans="2:10" x14ac:dyDescent="0.25">
      <c r="B1105" s="168" t="s">
        <v>10</v>
      </c>
      <c r="C1105" s="176" t="s">
        <v>13</v>
      </c>
      <c r="D1105" s="205" t="s">
        <v>36</v>
      </c>
      <c r="E1105" s="205" t="s">
        <v>36</v>
      </c>
      <c r="F1105" s="205" t="s">
        <v>36</v>
      </c>
      <c r="G1105" s="205" t="s">
        <v>36</v>
      </c>
      <c r="H1105" s="205" t="s">
        <v>36</v>
      </c>
      <c r="I1105" s="205" t="s">
        <v>36</v>
      </c>
      <c r="J1105" s="205" t="s">
        <v>36</v>
      </c>
    </row>
    <row r="1106" spans="2:10" ht="25.5" x14ac:dyDescent="0.25">
      <c r="B1106" s="168" t="s">
        <v>11</v>
      </c>
      <c r="C1106" s="176" t="s">
        <v>14</v>
      </c>
      <c r="D1106" s="216" t="s">
        <v>36</v>
      </c>
      <c r="E1106" s="216" t="s">
        <v>36</v>
      </c>
      <c r="F1106" s="216" t="s">
        <v>36</v>
      </c>
      <c r="G1106" s="216" t="s">
        <v>36</v>
      </c>
      <c r="H1106" s="216" t="s">
        <v>36</v>
      </c>
      <c r="I1106" s="216" t="s">
        <v>36</v>
      </c>
      <c r="J1106" s="216" t="s">
        <v>36</v>
      </c>
    </row>
    <row r="1107" spans="2:10" x14ac:dyDescent="0.25">
      <c r="B1107" s="168">
        <v>21</v>
      </c>
      <c r="C1107" s="176" t="s">
        <v>15</v>
      </c>
      <c r="D1107" s="216" t="s">
        <v>33</v>
      </c>
      <c r="E1107" s="216" t="s">
        <v>33</v>
      </c>
      <c r="F1107" s="216" t="s">
        <v>33</v>
      </c>
      <c r="G1107" s="216" t="s">
        <v>33</v>
      </c>
      <c r="H1107" s="216" t="s">
        <v>33</v>
      </c>
      <c r="I1107" s="216" t="s">
        <v>33</v>
      </c>
      <c r="J1107" s="216" t="s">
        <v>33</v>
      </c>
    </row>
    <row r="1108" spans="2:10" x14ac:dyDescent="0.25">
      <c r="B1108" s="168">
        <v>22</v>
      </c>
      <c r="C1108" s="169" t="s">
        <v>60</v>
      </c>
      <c r="D1108" s="216" t="s">
        <v>67</v>
      </c>
      <c r="E1108" s="216" t="s">
        <v>67</v>
      </c>
      <c r="F1108" s="216" t="s">
        <v>67</v>
      </c>
      <c r="G1108" s="216" t="s">
        <v>67</v>
      </c>
      <c r="H1108" s="216" t="s">
        <v>67</v>
      </c>
      <c r="I1108" s="216" t="s">
        <v>67</v>
      </c>
      <c r="J1108" s="216" t="s">
        <v>67</v>
      </c>
    </row>
    <row r="1109" spans="2:10" x14ac:dyDescent="0.25">
      <c r="B1109" s="168">
        <v>23</v>
      </c>
      <c r="C1109" s="169" t="s">
        <v>16</v>
      </c>
      <c r="D1109" s="216" t="s">
        <v>50</v>
      </c>
      <c r="E1109" s="216" t="s">
        <v>50</v>
      </c>
      <c r="F1109" s="216" t="s">
        <v>50</v>
      </c>
      <c r="G1109" s="216" t="s">
        <v>50</v>
      </c>
      <c r="H1109" s="216" t="s">
        <v>50</v>
      </c>
      <c r="I1109" s="216" t="s">
        <v>50</v>
      </c>
      <c r="J1109" s="216" t="s">
        <v>50</v>
      </c>
    </row>
    <row r="1110" spans="2:10" x14ac:dyDescent="0.25">
      <c r="B1110" s="168">
        <v>24</v>
      </c>
      <c r="C1110" s="169" t="s">
        <v>17</v>
      </c>
      <c r="D1110" s="216" t="s">
        <v>388</v>
      </c>
      <c r="E1110" s="216" t="s">
        <v>388</v>
      </c>
      <c r="F1110" s="216" t="s">
        <v>388</v>
      </c>
      <c r="G1110" s="216" t="s">
        <v>388</v>
      </c>
      <c r="H1110" s="216" t="s">
        <v>388</v>
      </c>
      <c r="I1110" s="216" t="s">
        <v>388</v>
      </c>
      <c r="J1110" s="216" t="s">
        <v>388</v>
      </c>
    </row>
    <row r="1111" spans="2:10" x14ac:dyDescent="0.25">
      <c r="B1111" s="168">
        <v>25</v>
      </c>
      <c r="C1111" s="169" t="s">
        <v>45</v>
      </c>
      <c r="D1111" s="216" t="s">
        <v>388</v>
      </c>
      <c r="E1111" s="216" t="s">
        <v>388</v>
      </c>
      <c r="F1111" s="216" t="s">
        <v>388</v>
      </c>
      <c r="G1111" s="216" t="s">
        <v>388</v>
      </c>
      <c r="H1111" s="216" t="s">
        <v>388</v>
      </c>
      <c r="I1111" s="216" t="s">
        <v>388</v>
      </c>
      <c r="J1111" s="216" t="s">
        <v>388</v>
      </c>
    </row>
    <row r="1112" spans="2:10" x14ac:dyDescent="0.25">
      <c r="B1112" s="168">
        <v>26</v>
      </c>
      <c r="C1112" s="169" t="s">
        <v>46</v>
      </c>
      <c r="D1112" s="205" t="s">
        <v>388</v>
      </c>
      <c r="E1112" s="205" t="s">
        <v>388</v>
      </c>
      <c r="F1112" s="205" t="s">
        <v>388</v>
      </c>
      <c r="G1112" s="205" t="s">
        <v>388</v>
      </c>
      <c r="H1112" s="205" t="s">
        <v>388</v>
      </c>
      <c r="I1112" s="205" t="s">
        <v>388</v>
      </c>
      <c r="J1112" s="205" t="s">
        <v>388</v>
      </c>
    </row>
    <row r="1113" spans="2:10" x14ac:dyDescent="0.25">
      <c r="B1113" s="168">
        <v>27</v>
      </c>
      <c r="C1113" s="176" t="s">
        <v>18</v>
      </c>
      <c r="D1113" s="205" t="s">
        <v>388</v>
      </c>
      <c r="E1113" s="205" t="s">
        <v>388</v>
      </c>
      <c r="F1113" s="205" t="s">
        <v>388</v>
      </c>
      <c r="G1113" s="205" t="s">
        <v>388</v>
      </c>
      <c r="H1113" s="205" t="s">
        <v>388</v>
      </c>
      <c r="I1113" s="205" t="s">
        <v>388</v>
      </c>
      <c r="J1113" s="205" t="s">
        <v>388</v>
      </c>
    </row>
    <row r="1114" spans="2:10" x14ac:dyDescent="0.25">
      <c r="B1114" s="168">
        <v>28</v>
      </c>
      <c r="C1114" s="176" t="s">
        <v>61</v>
      </c>
      <c r="D1114" s="205" t="s">
        <v>388</v>
      </c>
      <c r="E1114" s="205" t="s">
        <v>388</v>
      </c>
      <c r="F1114" s="205" t="s">
        <v>388</v>
      </c>
      <c r="G1114" s="205" t="s">
        <v>388</v>
      </c>
      <c r="H1114" s="205" t="s">
        <v>388</v>
      </c>
      <c r="I1114" s="205" t="s">
        <v>388</v>
      </c>
      <c r="J1114" s="205" t="s">
        <v>388</v>
      </c>
    </row>
    <row r="1115" spans="2:10" x14ac:dyDescent="0.25">
      <c r="B1115" s="168">
        <v>29</v>
      </c>
      <c r="C1115" s="176" t="s">
        <v>62</v>
      </c>
      <c r="D1115" s="205" t="s">
        <v>388</v>
      </c>
      <c r="E1115" s="205" t="s">
        <v>388</v>
      </c>
      <c r="F1115" s="205" t="s">
        <v>388</v>
      </c>
      <c r="G1115" s="205" t="s">
        <v>388</v>
      </c>
      <c r="H1115" s="205" t="s">
        <v>388</v>
      </c>
      <c r="I1115" s="205" t="s">
        <v>388</v>
      </c>
      <c r="J1115" s="205" t="s">
        <v>388</v>
      </c>
    </row>
    <row r="1116" spans="2:10" x14ac:dyDescent="0.25">
      <c r="B1116" s="168">
        <v>30</v>
      </c>
      <c r="C1116" s="169" t="s">
        <v>19</v>
      </c>
      <c r="D1116" s="205" t="s">
        <v>32</v>
      </c>
      <c r="E1116" s="205" t="s">
        <v>32</v>
      </c>
      <c r="F1116" s="205" t="s">
        <v>32</v>
      </c>
      <c r="G1116" s="205" t="s">
        <v>32</v>
      </c>
      <c r="H1116" s="205" t="s">
        <v>32</v>
      </c>
      <c r="I1116" s="205" t="s">
        <v>32</v>
      </c>
      <c r="J1116" s="205" t="s">
        <v>32</v>
      </c>
    </row>
    <row r="1117" spans="2:10" ht="38.25" x14ac:dyDescent="0.25">
      <c r="B1117" s="168">
        <v>31</v>
      </c>
      <c r="C1117" s="169" t="s">
        <v>63</v>
      </c>
      <c r="D1117" s="216" t="s">
        <v>471</v>
      </c>
      <c r="E1117" s="216" t="s">
        <v>471</v>
      </c>
      <c r="F1117" s="216" t="s">
        <v>471</v>
      </c>
      <c r="G1117" s="216" t="s">
        <v>471</v>
      </c>
      <c r="H1117" s="216" t="s">
        <v>471</v>
      </c>
      <c r="I1117" s="216" t="s">
        <v>471</v>
      </c>
      <c r="J1117" s="216" t="s">
        <v>471</v>
      </c>
    </row>
    <row r="1118" spans="2:10" x14ac:dyDescent="0.25">
      <c r="B1118" s="168">
        <v>32</v>
      </c>
      <c r="C1118" s="169" t="s">
        <v>20</v>
      </c>
      <c r="D1118" s="204" t="s">
        <v>466</v>
      </c>
      <c r="E1118" s="204" t="s">
        <v>466</v>
      </c>
      <c r="F1118" s="204" t="s">
        <v>466</v>
      </c>
      <c r="G1118" s="204" t="s">
        <v>466</v>
      </c>
      <c r="H1118" s="204" t="s">
        <v>466</v>
      </c>
      <c r="I1118" s="204" t="s">
        <v>466</v>
      </c>
      <c r="J1118" s="204" t="s">
        <v>466</v>
      </c>
    </row>
    <row r="1119" spans="2:10" x14ac:dyDescent="0.25">
      <c r="B1119" s="168">
        <v>33</v>
      </c>
      <c r="C1119" s="169" t="s">
        <v>21</v>
      </c>
      <c r="D1119" s="216" t="s">
        <v>263</v>
      </c>
      <c r="E1119" s="216" t="s">
        <v>263</v>
      </c>
      <c r="F1119" s="216" t="s">
        <v>263</v>
      </c>
      <c r="G1119" s="216" t="s">
        <v>263</v>
      </c>
      <c r="H1119" s="216" t="s">
        <v>263</v>
      </c>
      <c r="I1119" s="216" t="s">
        <v>263</v>
      </c>
      <c r="J1119" s="216" t="s">
        <v>263</v>
      </c>
    </row>
    <row r="1120" spans="2:10" x14ac:dyDescent="0.25">
      <c r="B1120" s="168">
        <v>34</v>
      </c>
      <c r="C1120" s="176" t="s">
        <v>22</v>
      </c>
      <c r="D1120" s="216" t="s">
        <v>388</v>
      </c>
      <c r="E1120" s="216" t="s">
        <v>388</v>
      </c>
      <c r="F1120" s="216" t="s">
        <v>388</v>
      </c>
      <c r="G1120" s="216" t="s">
        <v>388</v>
      </c>
      <c r="H1120" s="216" t="s">
        <v>388</v>
      </c>
      <c r="I1120" s="216" t="s">
        <v>388</v>
      </c>
      <c r="J1120" s="216" t="s">
        <v>388</v>
      </c>
    </row>
    <row r="1121" spans="2:10" x14ac:dyDescent="0.25">
      <c r="B1121" s="168" t="s">
        <v>389</v>
      </c>
      <c r="C1121" s="176" t="s">
        <v>390</v>
      </c>
      <c r="D1121" s="216" t="s">
        <v>386</v>
      </c>
      <c r="E1121" s="216" t="s">
        <v>386</v>
      </c>
      <c r="F1121" s="216" t="s">
        <v>386</v>
      </c>
      <c r="G1121" s="216" t="s">
        <v>386</v>
      </c>
      <c r="H1121" s="216" t="s">
        <v>386</v>
      </c>
      <c r="I1121" s="216" t="s">
        <v>386</v>
      </c>
      <c r="J1121" s="216" t="s">
        <v>386</v>
      </c>
    </row>
    <row r="1122" spans="2:10" x14ac:dyDescent="0.25">
      <c r="B1122" s="168">
        <v>35</v>
      </c>
      <c r="C1122" s="169" t="s">
        <v>23</v>
      </c>
      <c r="D1122" s="216" t="s">
        <v>453</v>
      </c>
      <c r="E1122" s="216" t="s">
        <v>453</v>
      </c>
      <c r="F1122" s="216" t="s">
        <v>453</v>
      </c>
      <c r="G1122" s="216" t="s">
        <v>453</v>
      </c>
      <c r="H1122" s="216" t="s">
        <v>453</v>
      </c>
      <c r="I1122" s="216" t="s">
        <v>453</v>
      </c>
      <c r="J1122" s="216" t="s">
        <v>453</v>
      </c>
    </row>
    <row r="1123" spans="2:10" x14ac:dyDescent="0.25">
      <c r="B1123" s="168">
        <v>36</v>
      </c>
      <c r="C1123" s="169" t="s">
        <v>64</v>
      </c>
      <c r="D1123" s="216" t="s">
        <v>33</v>
      </c>
      <c r="E1123" s="216" t="s">
        <v>33</v>
      </c>
      <c r="F1123" s="216" t="s">
        <v>33</v>
      </c>
      <c r="G1123" s="216" t="s">
        <v>33</v>
      </c>
      <c r="H1123" s="216" t="s">
        <v>33</v>
      </c>
      <c r="I1123" s="216" t="s">
        <v>33</v>
      </c>
      <c r="J1123" s="216" t="s">
        <v>33</v>
      </c>
    </row>
    <row r="1124" spans="2:10" x14ac:dyDescent="0.25">
      <c r="B1124" s="168">
        <v>37</v>
      </c>
      <c r="C1124" s="169" t="s">
        <v>65</v>
      </c>
      <c r="D1124" s="216" t="s">
        <v>388</v>
      </c>
      <c r="E1124" s="216" t="s">
        <v>388</v>
      </c>
      <c r="F1124" s="216" t="s">
        <v>388</v>
      </c>
      <c r="G1124" s="216" t="s">
        <v>388</v>
      </c>
      <c r="H1124" s="216" t="s">
        <v>388</v>
      </c>
      <c r="I1124" s="216" t="s">
        <v>388</v>
      </c>
      <c r="J1124" s="216" t="s">
        <v>388</v>
      </c>
    </row>
  </sheetData>
  <mergeCells count="4">
    <mergeCell ref="C41:K45"/>
    <mergeCell ref="C46:K46"/>
    <mergeCell ref="C48:K48"/>
    <mergeCell ref="C50:K52"/>
  </mergeCells>
  <dataValidations disablePrompts="1" count="1">
    <dataValidation type="list" allowBlank="1" showInputMessage="1" showErrorMessage="1" sqref="F541 F579">
      <formula1>#REF!</formula1>
    </dataValidation>
  </dataValidations>
  <pageMargins left="0.70866141732283472" right="0.70866141732283472" top="0.74803149606299213" bottom="0.74803149606299213" header="0.31496062992125984" footer="0.31496062992125984"/>
  <pageSetup paperSize="8" scale="52" fitToHeight="30" orientation="landscape" r:id="rId1"/>
  <headerFooter>
    <oddHeader>&amp;L&amp;"Calibri"&amp;12&amp;K008000Classification: Public&amp;1#</oddHeader>
  </headerFooter>
  <rowBreaks count="22" manualBreakCount="22">
    <brk id="53" max="12" man="1"/>
    <brk id="102" max="12" man="1"/>
    <brk id="151" max="12" man="1"/>
    <brk id="199" max="12" man="1"/>
    <brk id="246" max="12" man="1"/>
    <brk id="295" max="12" man="1"/>
    <brk id="343" max="12" man="1"/>
    <brk id="391" max="12" man="1"/>
    <brk id="440" max="12" man="1"/>
    <brk id="488" max="12" man="1"/>
    <brk id="535" max="12" man="1"/>
    <brk id="583" max="12" man="1"/>
    <brk id="634" max="12" man="1"/>
    <brk id="682" max="12" man="1"/>
    <brk id="734" max="12" man="1"/>
    <brk id="783" max="12" man="1"/>
    <brk id="832" max="12" man="1"/>
    <brk id="881" max="12" man="1"/>
    <brk id="929" max="12" man="1"/>
    <brk id="978" max="12" man="1"/>
    <brk id="1027" max="12" man="1"/>
    <brk id="1076" max="12" man="1"/>
  </rowBreaks>
  <customProperties>
    <customPr name="_pios_id" r:id="rId2"/>
  </customPropertie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'C:\2019\09. September\IRR\Capital+\Subdebt\[Sub debt Reg Value Report Sep-19 incl T2 changes v5 - Final 28.10.19.xlsx]9. List Options'!#REF!</xm:f>
          </x14:formula1>
          <xm:sqref>E290:G290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G128"/>
  <sheetViews>
    <sheetView showGridLines="0" zoomScale="75" zoomScaleNormal="75" workbookViewId="0"/>
  </sheetViews>
  <sheetFormatPr defaultRowHeight="15" x14ac:dyDescent="0.25"/>
  <cols>
    <col min="1" max="1" width="3.7109375" style="60" customWidth="1"/>
    <col min="2" max="2" width="31" bestFit="1" customWidth="1"/>
    <col min="3" max="3" width="31.140625" style="51" customWidth="1"/>
    <col min="4" max="4" width="31.140625" style="51" bestFit="1" customWidth="1"/>
    <col min="5" max="5" width="11.5703125" style="51" bestFit="1" customWidth="1"/>
    <col min="6" max="6" width="7.5703125" style="51" customWidth="1"/>
    <col min="7" max="7" width="30.7109375" style="57" bestFit="1" customWidth="1"/>
  </cols>
  <sheetData>
    <row r="2" spans="1:7" x14ac:dyDescent="0.25">
      <c r="B2" s="52" t="s">
        <v>0</v>
      </c>
      <c r="C2" s="53" t="s">
        <v>247</v>
      </c>
      <c r="D2" s="53" t="s">
        <v>252</v>
      </c>
      <c r="E2" s="53" t="s">
        <v>248</v>
      </c>
      <c r="F2" s="53" t="s">
        <v>269</v>
      </c>
      <c r="G2" s="54" t="s">
        <v>254</v>
      </c>
    </row>
    <row r="3" spans="1:7" ht="15" customHeight="1" x14ac:dyDescent="0.25">
      <c r="B3" s="48" t="s">
        <v>78</v>
      </c>
      <c r="C3" s="49" t="s">
        <v>153</v>
      </c>
      <c r="D3" s="49"/>
      <c r="E3" s="49" t="s">
        <v>249</v>
      </c>
      <c r="F3" s="49" t="s">
        <v>267</v>
      </c>
      <c r="G3" s="55" t="s">
        <v>182</v>
      </c>
    </row>
    <row r="4" spans="1:7" ht="15" customHeight="1" x14ac:dyDescent="0.25">
      <c r="B4" s="13" t="s">
        <v>78</v>
      </c>
      <c r="C4" s="49" t="s">
        <v>152</v>
      </c>
      <c r="D4" s="49"/>
      <c r="E4" s="49" t="s">
        <v>249</v>
      </c>
      <c r="F4" s="49" t="s">
        <v>267</v>
      </c>
      <c r="G4" s="55" t="s">
        <v>182</v>
      </c>
    </row>
    <row r="5" spans="1:7" ht="15" customHeight="1" x14ac:dyDescent="0.25">
      <c r="B5" s="13" t="s">
        <v>78</v>
      </c>
      <c r="C5" s="49" t="s">
        <v>141</v>
      </c>
      <c r="D5" s="49"/>
      <c r="E5" s="49" t="s">
        <v>249</v>
      </c>
      <c r="F5" s="49" t="s">
        <v>267</v>
      </c>
      <c r="G5" s="55" t="s">
        <v>182</v>
      </c>
    </row>
    <row r="6" spans="1:7" ht="15" customHeight="1" x14ac:dyDescent="0.25">
      <c r="B6" s="13" t="s">
        <v>137</v>
      </c>
      <c r="C6" s="49" t="s">
        <v>136</v>
      </c>
      <c r="D6" s="49"/>
      <c r="E6" s="49" t="s">
        <v>249</v>
      </c>
      <c r="F6" s="49" t="s">
        <v>267</v>
      </c>
      <c r="G6" s="55" t="s">
        <v>183</v>
      </c>
    </row>
    <row r="7" spans="1:7" ht="15" customHeight="1" x14ac:dyDescent="0.25">
      <c r="B7" s="13" t="s">
        <v>135</v>
      </c>
      <c r="C7" s="49" t="s">
        <v>190</v>
      </c>
      <c r="D7" s="49" t="str">
        <f>LEFT(C7,12)&amp;" / "&amp;RIGHT(C7,12)</f>
        <v>XS0109139344 / XS0109139427</v>
      </c>
      <c r="E7" s="49" t="s">
        <v>249</v>
      </c>
      <c r="F7" s="49" t="s">
        <v>267</v>
      </c>
      <c r="G7" s="55" t="s">
        <v>183</v>
      </c>
    </row>
    <row r="8" spans="1:7" ht="15" customHeight="1" x14ac:dyDescent="0.25">
      <c r="B8" s="13" t="s">
        <v>68</v>
      </c>
      <c r="C8" s="49" t="s">
        <v>130</v>
      </c>
      <c r="D8" s="49"/>
      <c r="E8" s="49" t="s">
        <v>249</v>
      </c>
      <c r="F8" s="49" t="s">
        <v>267</v>
      </c>
      <c r="G8" s="55" t="s">
        <v>183</v>
      </c>
    </row>
    <row r="9" spans="1:7" ht="15" customHeight="1" x14ac:dyDescent="0.25">
      <c r="B9" s="13" t="s">
        <v>68</v>
      </c>
      <c r="C9" s="49" t="s">
        <v>129</v>
      </c>
      <c r="D9" s="49"/>
      <c r="E9" s="49" t="s">
        <v>249</v>
      </c>
      <c r="F9" s="49" t="s">
        <v>267</v>
      </c>
      <c r="G9" s="55" t="s">
        <v>183</v>
      </c>
    </row>
    <row r="10" spans="1:7" ht="15" customHeight="1" x14ac:dyDescent="0.25">
      <c r="B10" s="13" t="s">
        <v>128</v>
      </c>
      <c r="C10" s="49" t="s">
        <v>127</v>
      </c>
      <c r="D10" s="49"/>
      <c r="E10" s="49" t="s">
        <v>249</v>
      </c>
      <c r="F10" s="49" t="s">
        <v>267</v>
      </c>
      <c r="G10" s="55" t="s">
        <v>183</v>
      </c>
    </row>
    <row r="11" spans="1:7" s="65" customFormat="1" x14ac:dyDescent="0.2">
      <c r="A11" s="64"/>
      <c r="B11" s="66" t="s">
        <v>124</v>
      </c>
      <c r="C11" s="67" t="s">
        <v>123</v>
      </c>
      <c r="D11" s="67"/>
      <c r="E11" s="49" t="s">
        <v>249</v>
      </c>
      <c r="F11" s="49" t="s">
        <v>267</v>
      </c>
      <c r="G11" s="55" t="s">
        <v>183</v>
      </c>
    </row>
    <row r="12" spans="1:7" x14ac:dyDescent="0.25">
      <c r="B12" s="13" t="s">
        <v>48</v>
      </c>
      <c r="C12" s="49" t="s">
        <v>116</v>
      </c>
      <c r="D12" s="49"/>
      <c r="E12" s="49" t="s">
        <v>249</v>
      </c>
      <c r="F12" s="49" t="s">
        <v>267</v>
      </c>
      <c r="G12" s="55" t="s">
        <v>183</v>
      </c>
    </row>
    <row r="13" spans="1:7" x14ac:dyDescent="0.25">
      <c r="B13" s="13" t="s">
        <v>78</v>
      </c>
      <c r="C13" s="49" t="s">
        <v>244</v>
      </c>
      <c r="D13" s="49" t="str">
        <f>LEFT(C13,12)&amp;" / "&amp;RIGHT(C13,12)</f>
        <v>USG5533WAA56 / US539439AC38</v>
      </c>
      <c r="E13" s="49" t="s">
        <v>249</v>
      </c>
      <c r="F13" s="49" t="s">
        <v>267</v>
      </c>
      <c r="G13" s="55" t="s">
        <v>182</v>
      </c>
    </row>
    <row r="14" spans="1:7" x14ac:dyDescent="0.25">
      <c r="B14" s="13" t="s">
        <v>114</v>
      </c>
      <c r="C14" s="49" t="s">
        <v>113</v>
      </c>
      <c r="D14" s="49"/>
      <c r="E14" s="49" t="s">
        <v>249</v>
      </c>
      <c r="F14" s="49" t="s">
        <v>267</v>
      </c>
      <c r="G14" s="55" t="s">
        <v>183</v>
      </c>
    </row>
    <row r="15" spans="1:7" x14ac:dyDescent="0.25">
      <c r="B15" s="13" t="s">
        <v>78</v>
      </c>
      <c r="C15" s="49" t="s">
        <v>112</v>
      </c>
      <c r="D15" s="49"/>
      <c r="E15" s="49" t="s">
        <v>249</v>
      </c>
      <c r="F15" s="49" t="s">
        <v>267</v>
      </c>
      <c r="G15" s="55" t="s">
        <v>182</v>
      </c>
    </row>
    <row r="16" spans="1:7" x14ac:dyDescent="0.25">
      <c r="B16" s="13" t="s">
        <v>78</v>
      </c>
      <c r="C16" s="49" t="s">
        <v>245</v>
      </c>
      <c r="D16" s="49" t="str">
        <f>LEFT(C16,12)&amp;" / "&amp;RIGHT(C16,12)</f>
        <v>US539439AB54 / US539439AA71</v>
      </c>
      <c r="E16" s="49" t="s">
        <v>249</v>
      </c>
      <c r="F16" s="49" t="s">
        <v>267</v>
      </c>
      <c r="G16" s="55" t="s">
        <v>182</v>
      </c>
    </row>
    <row r="17" spans="2:7" x14ac:dyDescent="0.25">
      <c r="B17" s="13" t="s">
        <v>78</v>
      </c>
      <c r="C17" s="49" t="s">
        <v>246</v>
      </c>
      <c r="D17" s="49" t="str">
        <f>LEFT(C17,12)&amp;" / "&amp;RIGHT(C17,12)</f>
        <v>US539439AE93 / US539439AF68</v>
      </c>
      <c r="E17" s="49" t="s">
        <v>249</v>
      </c>
      <c r="F17" s="49" t="s">
        <v>267</v>
      </c>
      <c r="G17" s="55" t="s">
        <v>182</v>
      </c>
    </row>
    <row r="18" spans="2:7" x14ac:dyDescent="0.25">
      <c r="B18" s="13" t="s">
        <v>48</v>
      </c>
      <c r="C18" s="49" t="s">
        <v>108</v>
      </c>
      <c r="D18" s="49"/>
      <c r="E18" s="49" t="s">
        <v>249</v>
      </c>
      <c r="F18" s="49" t="s">
        <v>267</v>
      </c>
      <c r="G18" s="55" t="s">
        <v>183</v>
      </c>
    </row>
    <row r="19" spans="2:7" x14ac:dyDescent="0.25">
      <c r="B19" s="13" t="s">
        <v>48</v>
      </c>
      <c r="C19" s="49" t="s">
        <v>107</v>
      </c>
      <c r="D19" s="49"/>
      <c r="E19" s="49" t="s">
        <v>249</v>
      </c>
      <c r="F19" s="49" t="s">
        <v>267</v>
      </c>
      <c r="G19" s="55" t="s">
        <v>183</v>
      </c>
    </row>
    <row r="20" spans="2:7" x14ac:dyDescent="0.25">
      <c r="B20" s="13" t="s">
        <v>48</v>
      </c>
      <c r="C20" s="49" t="s">
        <v>106</v>
      </c>
      <c r="D20" s="49"/>
      <c r="E20" s="49" t="s">
        <v>249</v>
      </c>
      <c r="F20" s="49" t="s">
        <v>267</v>
      </c>
      <c r="G20" s="55" t="s">
        <v>183</v>
      </c>
    </row>
    <row r="21" spans="2:7" x14ac:dyDescent="0.25">
      <c r="B21" s="13" t="s">
        <v>48</v>
      </c>
      <c r="C21" s="49" t="s">
        <v>243</v>
      </c>
      <c r="D21" s="49" t="str">
        <f>LEFT(C21,12)&amp;" / "&amp;RIGHT(C21,12)</f>
        <v>XS0474660676 / US539473AE82</v>
      </c>
      <c r="E21" s="49" t="s">
        <v>249</v>
      </c>
      <c r="F21" s="49" t="s">
        <v>267</v>
      </c>
      <c r="G21" s="55" t="s">
        <v>183</v>
      </c>
    </row>
    <row r="22" spans="2:7" x14ac:dyDescent="0.25">
      <c r="B22" s="13" t="s">
        <v>75</v>
      </c>
      <c r="C22" s="49" t="s">
        <v>74</v>
      </c>
      <c r="D22" s="49"/>
      <c r="E22" s="49" t="s">
        <v>249</v>
      </c>
      <c r="F22" s="49" t="s">
        <v>267</v>
      </c>
      <c r="G22" s="55" t="s">
        <v>255</v>
      </c>
    </row>
    <row r="23" spans="2:7" x14ac:dyDescent="0.25">
      <c r="B23" s="13" t="s">
        <v>78</v>
      </c>
      <c r="C23" s="49" t="s">
        <v>84</v>
      </c>
      <c r="D23" s="49"/>
      <c r="E23" s="49" t="s">
        <v>249</v>
      </c>
      <c r="F23" s="49" t="s">
        <v>267</v>
      </c>
      <c r="G23" s="55" t="s">
        <v>256</v>
      </c>
    </row>
    <row r="24" spans="2:7" x14ac:dyDescent="0.25">
      <c r="B24" s="13" t="s">
        <v>78</v>
      </c>
      <c r="C24" s="49" t="s">
        <v>83</v>
      </c>
      <c r="D24" s="49"/>
      <c r="E24" s="49" t="s">
        <v>249</v>
      </c>
      <c r="F24" s="49" t="s">
        <v>267</v>
      </c>
      <c r="G24" s="55" t="s">
        <v>256</v>
      </c>
    </row>
    <row r="25" spans="2:7" x14ac:dyDescent="0.25">
      <c r="B25" s="13" t="s">
        <v>78</v>
      </c>
      <c r="C25" s="49" t="s">
        <v>82</v>
      </c>
      <c r="D25" s="49"/>
      <c r="E25" s="49" t="s">
        <v>249</v>
      </c>
      <c r="F25" s="49" t="s">
        <v>267</v>
      </c>
      <c r="G25" s="55" t="s">
        <v>256</v>
      </c>
    </row>
    <row r="26" spans="2:7" x14ac:dyDescent="0.25">
      <c r="B26" s="13" t="s">
        <v>78</v>
      </c>
      <c r="C26" s="49" t="s">
        <v>81</v>
      </c>
      <c r="D26" s="49"/>
      <c r="E26" s="49" t="s">
        <v>249</v>
      </c>
      <c r="F26" s="49" t="s">
        <v>267</v>
      </c>
      <c r="G26" s="55" t="s">
        <v>256</v>
      </c>
    </row>
    <row r="27" spans="2:7" x14ac:dyDescent="0.25">
      <c r="B27" s="13" t="s">
        <v>78</v>
      </c>
      <c r="C27" s="49" t="s">
        <v>80</v>
      </c>
      <c r="D27" s="49"/>
      <c r="E27" s="49" t="s">
        <v>249</v>
      </c>
      <c r="F27" s="49" t="s">
        <v>267</v>
      </c>
      <c r="G27" s="55" t="s">
        <v>256</v>
      </c>
    </row>
    <row r="28" spans="2:7" x14ac:dyDescent="0.25">
      <c r="B28" s="13" t="s">
        <v>48</v>
      </c>
      <c r="C28" s="50" t="s">
        <v>196</v>
      </c>
      <c r="D28" s="50"/>
      <c r="E28" s="50" t="s">
        <v>250</v>
      </c>
      <c r="F28" s="49" t="s">
        <v>267</v>
      </c>
      <c r="G28" s="56" t="s">
        <v>253</v>
      </c>
    </row>
    <row r="29" spans="2:7" x14ac:dyDescent="0.25">
      <c r="B29" s="13" t="s">
        <v>48</v>
      </c>
      <c r="C29" s="50" t="s">
        <v>197</v>
      </c>
      <c r="D29" s="50"/>
      <c r="E29" s="50" t="s">
        <v>250</v>
      </c>
      <c r="F29" s="49" t="s">
        <v>267</v>
      </c>
      <c r="G29" s="56" t="s">
        <v>253</v>
      </c>
    </row>
    <row r="30" spans="2:7" x14ac:dyDescent="0.25">
      <c r="B30" s="13" t="s">
        <v>48</v>
      </c>
      <c r="C30" s="50" t="s">
        <v>198</v>
      </c>
      <c r="D30" s="50"/>
      <c r="E30" s="50" t="s">
        <v>250</v>
      </c>
      <c r="F30" s="49" t="s">
        <v>267</v>
      </c>
      <c r="G30" s="56" t="s">
        <v>253</v>
      </c>
    </row>
    <row r="31" spans="2:7" x14ac:dyDescent="0.25">
      <c r="B31" s="13" t="s">
        <v>259</v>
      </c>
      <c r="C31" s="50" t="s">
        <v>260</v>
      </c>
      <c r="D31" s="50"/>
      <c r="E31" s="50" t="s">
        <v>264</v>
      </c>
      <c r="F31" s="49" t="s">
        <v>267</v>
      </c>
      <c r="G31" s="56" t="s">
        <v>270</v>
      </c>
    </row>
    <row r="32" spans="2:7" x14ac:dyDescent="0.25">
      <c r="B32" s="13" t="s">
        <v>48</v>
      </c>
      <c r="C32" s="49" t="s">
        <v>160</v>
      </c>
      <c r="D32" s="49"/>
      <c r="E32" s="49" t="s">
        <v>249</v>
      </c>
      <c r="F32" s="49" t="s">
        <v>268</v>
      </c>
      <c r="G32" s="55" t="s">
        <v>184</v>
      </c>
    </row>
    <row r="33" spans="2:7" x14ac:dyDescent="0.25">
      <c r="B33" s="13" t="s">
        <v>68</v>
      </c>
      <c r="C33" s="49" t="s">
        <v>159</v>
      </c>
      <c r="D33" s="49"/>
      <c r="E33" s="49" t="s">
        <v>249</v>
      </c>
      <c r="F33" s="49" t="s">
        <v>268</v>
      </c>
      <c r="G33" s="55" t="s">
        <v>184</v>
      </c>
    </row>
    <row r="34" spans="2:7" x14ac:dyDescent="0.25">
      <c r="B34" s="13" t="s">
        <v>48</v>
      </c>
      <c r="C34" s="49" t="s">
        <v>157</v>
      </c>
      <c r="D34" s="49"/>
      <c r="E34" s="49" t="s">
        <v>249</v>
      </c>
      <c r="F34" s="49" t="s">
        <v>268</v>
      </c>
      <c r="G34" s="55" t="s">
        <v>184</v>
      </c>
    </row>
    <row r="35" spans="2:7" x14ac:dyDescent="0.25">
      <c r="B35" s="13" t="s">
        <v>48</v>
      </c>
      <c r="C35" s="49" t="s">
        <v>155</v>
      </c>
      <c r="D35" s="49"/>
      <c r="E35" s="49" t="s">
        <v>249</v>
      </c>
      <c r="F35" s="49" t="s">
        <v>268</v>
      </c>
      <c r="G35" s="55" t="s">
        <v>184</v>
      </c>
    </row>
    <row r="36" spans="2:7" x14ac:dyDescent="0.25">
      <c r="B36" s="13" t="s">
        <v>68</v>
      </c>
      <c r="C36" s="49" t="s">
        <v>151</v>
      </c>
      <c r="D36" s="49"/>
      <c r="E36" s="49" t="s">
        <v>249</v>
      </c>
      <c r="F36" s="49" t="s">
        <v>268</v>
      </c>
      <c r="G36" s="55" t="s">
        <v>184</v>
      </c>
    </row>
    <row r="37" spans="2:7" x14ac:dyDescent="0.25">
      <c r="B37" s="13" t="s">
        <v>68</v>
      </c>
      <c r="C37" s="49" t="s">
        <v>150</v>
      </c>
      <c r="D37" s="49"/>
      <c r="E37" s="49" t="s">
        <v>249</v>
      </c>
      <c r="F37" s="49" t="s">
        <v>268</v>
      </c>
      <c r="G37" s="55" t="s">
        <v>184</v>
      </c>
    </row>
    <row r="38" spans="2:7" x14ac:dyDescent="0.25">
      <c r="B38" s="13" t="s">
        <v>68</v>
      </c>
      <c r="C38" s="49" t="s">
        <v>149</v>
      </c>
      <c r="D38" s="49"/>
      <c r="E38" s="49" t="s">
        <v>249</v>
      </c>
      <c r="F38" s="49" t="s">
        <v>268</v>
      </c>
      <c r="G38" s="55" t="s">
        <v>185</v>
      </c>
    </row>
    <row r="39" spans="2:7" x14ac:dyDescent="0.25">
      <c r="B39" s="13" t="s">
        <v>48</v>
      </c>
      <c r="C39" s="49" t="s">
        <v>148</v>
      </c>
      <c r="D39" s="49"/>
      <c r="E39" s="49" t="s">
        <v>249</v>
      </c>
      <c r="F39" s="49" t="s">
        <v>268</v>
      </c>
      <c r="G39" s="55" t="s">
        <v>185</v>
      </c>
    </row>
    <row r="40" spans="2:7" x14ac:dyDescent="0.25">
      <c r="B40" s="13" t="s">
        <v>68</v>
      </c>
      <c r="C40" s="49" t="s">
        <v>147</v>
      </c>
      <c r="D40" s="49"/>
      <c r="E40" s="49" t="s">
        <v>249</v>
      </c>
      <c r="F40" s="49" t="s">
        <v>268</v>
      </c>
      <c r="G40" s="55" t="s">
        <v>184</v>
      </c>
    </row>
    <row r="41" spans="2:7" x14ac:dyDescent="0.25">
      <c r="B41" s="13" t="s">
        <v>48</v>
      </c>
      <c r="C41" s="49" t="s">
        <v>146</v>
      </c>
      <c r="D41" s="49"/>
      <c r="E41" s="49" t="s">
        <v>249</v>
      </c>
      <c r="F41" s="49" t="s">
        <v>268</v>
      </c>
      <c r="G41" s="55" t="s">
        <v>184</v>
      </c>
    </row>
    <row r="42" spans="2:7" x14ac:dyDescent="0.25">
      <c r="B42" s="13" t="s">
        <v>68</v>
      </c>
      <c r="C42" s="49" t="s">
        <v>145</v>
      </c>
      <c r="D42" s="49"/>
      <c r="E42" s="49" t="s">
        <v>249</v>
      </c>
      <c r="F42" s="49" t="s">
        <v>268</v>
      </c>
      <c r="G42" s="55" t="s">
        <v>185</v>
      </c>
    </row>
    <row r="43" spans="2:7" x14ac:dyDescent="0.25">
      <c r="B43" s="13" t="s">
        <v>48</v>
      </c>
      <c r="C43" s="49" t="s">
        <v>144</v>
      </c>
      <c r="D43" s="49"/>
      <c r="E43" s="49" t="s">
        <v>249</v>
      </c>
      <c r="F43" s="49" t="s">
        <v>268</v>
      </c>
      <c r="G43" s="55" t="s">
        <v>184</v>
      </c>
    </row>
    <row r="44" spans="2:7" x14ac:dyDescent="0.25">
      <c r="B44" s="13" t="s">
        <v>68</v>
      </c>
      <c r="C44" s="49" t="s">
        <v>143</v>
      </c>
      <c r="D44" s="49"/>
      <c r="E44" s="49" t="s">
        <v>249</v>
      </c>
      <c r="F44" s="49" t="s">
        <v>268</v>
      </c>
      <c r="G44" s="55" t="s">
        <v>184</v>
      </c>
    </row>
    <row r="45" spans="2:7" x14ac:dyDescent="0.25">
      <c r="B45" s="13" t="s">
        <v>68</v>
      </c>
      <c r="C45" s="49" t="s">
        <v>142</v>
      </c>
      <c r="D45" s="49"/>
      <c r="E45" s="49" t="s">
        <v>249</v>
      </c>
      <c r="F45" s="49" t="s">
        <v>268</v>
      </c>
      <c r="G45" s="55" t="s">
        <v>184</v>
      </c>
    </row>
    <row r="46" spans="2:7" x14ac:dyDescent="0.25">
      <c r="B46" s="13" t="s">
        <v>48</v>
      </c>
      <c r="C46" s="49" t="s">
        <v>140</v>
      </c>
      <c r="D46" s="49"/>
      <c r="E46" s="49" t="s">
        <v>249</v>
      </c>
      <c r="F46" s="49" t="s">
        <v>268</v>
      </c>
      <c r="G46" s="55" t="s">
        <v>184</v>
      </c>
    </row>
    <row r="47" spans="2:7" x14ac:dyDescent="0.25">
      <c r="B47" s="13" t="s">
        <v>48</v>
      </c>
      <c r="C47" s="49" t="s">
        <v>139</v>
      </c>
      <c r="D47" s="49"/>
      <c r="E47" s="49" t="s">
        <v>249</v>
      </c>
      <c r="F47" s="49" t="s">
        <v>268</v>
      </c>
      <c r="G47" s="55" t="s">
        <v>184</v>
      </c>
    </row>
    <row r="48" spans="2:7" x14ac:dyDescent="0.25">
      <c r="B48" s="13" t="s">
        <v>68</v>
      </c>
      <c r="C48" s="49" t="s">
        <v>138</v>
      </c>
      <c r="D48" s="49"/>
      <c r="E48" s="49" t="s">
        <v>249</v>
      </c>
      <c r="F48" s="49" t="s">
        <v>268</v>
      </c>
      <c r="G48" s="55" t="s">
        <v>185</v>
      </c>
    </row>
    <row r="49" spans="2:7" x14ac:dyDescent="0.25">
      <c r="B49" s="13" t="s">
        <v>73</v>
      </c>
      <c r="C49" s="49" t="s">
        <v>133</v>
      </c>
      <c r="D49" s="49"/>
      <c r="E49" s="49" t="s">
        <v>249</v>
      </c>
      <c r="F49" s="49" t="s">
        <v>268</v>
      </c>
      <c r="G49" s="55" t="s">
        <v>184</v>
      </c>
    </row>
    <row r="50" spans="2:7" x14ac:dyDescent="0.25">
      <c r="B50" s="13" t="s">
        <v>48</v>
      </c>
      <c r="C50" s="49" t="s">
        <v>132</v>
      </c>
      <c r="D50" s="49"/>
      <c r="E50" s="49" t="s">
        <v>249</v>
      </c>
      <c r="F50" s="49" t="s">
        <v>268</v>
      </c>
      <c r="G50" s="55" t="s">
        <v>185</v>
      </c>
    </row>
    <row r="51" spans="2:7" x14ac:dyDescent="0.25">
      <c r="B51" s="13" t="s">
        <v>78</v>
      </c>
      <c r="C51" s="49" t="s">
        <v>126</v>
      </c>
      <c r="D51" s="49"/>
      <c r="E51" s="49" t="s">
        <v>249</v>
      </c>
      <c r="F51" s="49" t="s">
        <v>268</v>
      </c>
      <c r="G51" s="55" t="s">
        <v>184</v>
      </c>
    </row>
    <row r="52" spans="2:7" x14ac:dyDescent="0.25">
      <c r="B52" s="13" t="s">
        <v>73</v>
      </c>
      <c r="C52" s="49" t="s">
        <v>125</v>
      </c>
      <c r="D52" s="49"/>
      <c r="E52" s="49" t="s">
        <v>249</v>
      </c>
      <c r="F52" s="49" t="s">
        <v>268</v>
      </c>
      <c r="G52" s="55" t="s">
        <v>184</v>
      </c>
    </row>
    <row r="53" spans="2:7" x14ac:dyDescent="0.25">
      <c r="B53" s="13" t="s">
        <v>73</v>
      </c>
      <c r="C53" s="49" t="s">
        <v>122</v>
      </c>
      <c r="D53" s="49"/>
      <c r="E53" s="49" t="s">
        <v>249</v>
      </c>
      <c r="F53" s="49" t="s">
        <v>268</v>
      </c>
      <c r="G53" s="55" t="s">
        <v>184</v>
      </c>
    </row>
    <row r="54" spans="2:7" x14ac:dyDescent="0.25">
      <c r="B54" s="13" t="s">
        <v>48</v>
      </c>
      <c r="C54" s="49" t="s">
        <v>121</v>
      </c>
      <c r="D54" s="49"/>
      <c r="E54" s="49" t="s">
        <v>249</v>
      </c>
      <c r="F54" s="49" t="s">
        <v>268</v>
      </c>
      <c r="G54" s="55" t="s">
        <v>184</v>
      </c>
    </row>
    <row r="55" spans="2:7" x14ac:dyDescent="0.25">
      <c r="B55" s="13" t="s">
        <v>73</v>
      </c>
      <c r="C55" s="49" t="s">
        <v>191</v>
      </c>
      <c r="D55" s="49" t="str">
        <f>LEFT(C55,12)&amp;" / "&amp;RIGHT(C55,12)</f>
        <v>US4041A2AF14 / US4041A3AG79</v>
      </c>
      <c r="E55" s="49" t="s">
        <v>249</v>
      </c>
      <c r="F55" s="49" t="s">
        <v>268</v>
      </c>
      <c r="G55" s="55" t="s">
        <v>185</v>
      </c>
    </row>
    <row r="56" spans="2:7" x14ac:dyDescent="0.25">
      <c r="B56" s="13" t="s">
        <v>48</v>
      </c>
      <c r="C56" s="49" t="s">
        <v>119</v>
      </c>
      <c r="D56" s="49"/>
      <c r="E56" s="49" t="s">
        <v>249</v>
      </c>
      <c r="F56" s="49" t="s">
        <v>268</v>
      </c>
      <c r="G56" s="55" t="s">
        <v>185</v>
      </c>
    </row>
    <row r="57" spans="2:7" x14ac:dyDescent="0.25">
      <c r="B57" s="13" t="s">
        <v>73</v>
      </c>
      <c r="C57" s="49" t="s">
        <v>118</v>
      </c>
      <c r="D57" s="49"/>
      <c r="E57" s="49" t="s">
        <v>249</v>
      </c>
      <c r="F57" s="49" t="s">
        <v>268</v>
      </c>
      <c r="G57" s="55" t="s">
        <v>184</v>
      </c>
    </row>
    <row r="58" spans="2:7" x14ac:dyDescent="0.25">
      <c r="B58" s="13" t="s">
        <v>73</v>
      </c>
      <c r="C58" s="49" t="s">
        <v>117</v>
      </c>
      <c r="D58" s="49"/>
      <c r="E58" s="49" t="s">
        <v>249</v>
      </c>
      <c r="F58" s="49" t="s">
        <v>268</v>
      </c>
      <c r="G58" s="55" t="s">
        <v>185</v>
      </c>
    </row>
    <row r="59" spans="2:7" x14ac:dyDescent="0.25">
      <c r="B59" s="13" t="s">
        <v>73</v>
      </c>
      <c r="C59" s="49" t="s">
        <v>110</v>
      </c>
      <c r="D59" s="49"/>
      <c r="E59" s="49" t="s">
        <v>249</v>
      </c>
      <c r="F59" s="49" t="s">
        <v>268</v>
      </c>
      <c r="G59" s="55" t="s">
        <v>185</v>
      </c>
    </row>
    <row r="60" spans="2:7" x14ac:dyDescent="0.25">
      <c r="B60" s="13" t="s">
        <v>73</v>
      </c>
      <c r="C60" s="49" t="s">
        <v>109</v>
      </c>
      <c r="D60" s="49"/>
      <c r="E60" s="49" t="s">
        <v>249</v>
      </c>
      <c r="F60" s="49" t="s">
        <v>268</v>
      </c>
      <c r="G60" s="55" t="s">
        <v>185</v>
      </c>
    </row>
    <row r="61" spans="2:7" x14ac:dyDescent="0.25">
      <c r="B61" s="13" t="s">
        <v>73</v>
      </c>
      <c r="C61" s="49" t="s">
        <v>192</v>
      </c>
      <c r="D61" s="49" t="str">
        <f>LEFT(C61,12)&amp;" / "&amp;RIGHT(C61,12)</f>
        <v>US4041A2AH79 / US4041A3AH52</v>
      </c>
      <c r="E61" s="49" t="s">
        <v>249</v>
      </c>
      <c r="F61" s="49" t="s">
        <v>268</v>
      </c>
      <c r="G61" s="55" t="s">
        <v>185</v>
      </c>
    </row>
    <row r="62" spans="2:7" x14ac:dyDescent="0.25">
      <c r="B62" s="13" t="s">
        <v>98</v>
      </c>
      <c r="C62" s="49" t="s">
        <v>105</v>
      </c>
      <c r="D62" s="49"/>
      <c r="E62" s="49" t="s">
        <v>249</v>
      </c>
      <c r="F62" s="49" t="s">
        <v>268</v>
      </c>
      <c r="G62" s="55" t="s">
        <v>165</v>
      </c>
    </row>
    <row r="63" spans="2:7" x14ac:dyDescent="0.25">
      <c r="B63" s="13" t="s">
        <v>98</v>
      </c>
      <c r="C63" s="49" t="s">
        <v>104</v>
      </c>
      <c r="D63" s="49"/>
      <c r="E63" s="49" t="s">
        <v>249</v>
      </c>
      <c r="F63" s="49" t="s">
        <v>268</v>
      </c>
      <c r="G63" s="55" t="s">
        <v>165</v>
      </c>
    </row>
    <row r="64" spans="2:7" x14ac:dyDescent="0.25">
      <c r="B64" s="13" t="s">
        <v>96</v>
      </c>
      <c r="C64" s="49" t="s">
        <v>103</v>
      </c>
      <c r="D64" s="49"/>
      <c r="E64" s="49" t="s">
        <v>249</v>
      </c>
      <c r="F64" s="49" t="s">
        <v>268</v>
      </c>
      <c r="G64" s="55" t="s">
        <v>165</v>
      </c>
    </row>
    <row r="65" spans="2:7" x14ac:dyDescent="0.25">
      <c r="B65" s="13" t="s">
        <v>98</v>
      </c>
      <c r="C65" s="49" t="s">
        <v>102</v>
      </c>
      <c r="D65" s="49"/>
      <c r="E65" s="49" t="s">
        <v>249</v>
      </c>
      <c r="F65" s="49" t="s">
        <v>268</v>
      </c>
      <c r="G65" s="55" t="s">
        <v>165</v>
      </c>
    </row>
    <row r="66" spans="2:7" x14ac:dyDescent="0.25">
      <c r="B66" s="13" t="s">
        <v>96</v>
      </c>
      <c r="C66" s="49" t="s">
        <v>101</v>
      </c>
      <c r="D66" s="49"/>
      <c r="E66" s="49" t="s">
        <v>249</v>
      </c>
      <c r="F66" s="49" t="s">
        <v>268</v>
      </c>
      <c r="G66" s="55" t="s">
        <v>165</v>
      </c>
    </row>
    <row r="67" spans="2:7" x14ac:dyDescent="0.25">
      <c r="B67" s="13" t="s">
        <v>96</v>
      </c>
      <c r="C67" s="49" t="s">
        <v>100</v>
      </c>
      <c r="D67" s="49"/>
      <c r="E67" s="49" t="s">
        <v>249</v>
      </c>
      <c r="F67" s="49" t="s">
        <v>268</v>
      </c>
      <c r="G67" s="55" t="s">
        <v>165</v>
      </c>
    </row>
    <row r="68" spans="2:7" x14ac:dyDescent="0.25">
      <c r="B68" s="13" t="s">
        <v>98</v>
      </c>
      <c r="C68" s="49" t="s">
        <v>99</v>
      </c>
      <c r="D68" s="49"/>
      <c r="E68" s="49" t="s">
        <v>249</v>
      </c>
      <c r="F68" s="49" t="s">
        <v>268</v>
      </c>
      <c r="G68" s="55" t="s">
        <v>165</v>
      </c>
    </row>
    <row r="69" spans="2:7" x14ac:dyDescent="0.25">
      <c r="B69" s="13" t="s">
        <v>98</v>
      </c>
      <c r="C69" s="49" t="s">
        <v>97</v>
      </c>
      <c r="D69" s="49"/>
      <c r="E69" s="49" t="s">
        <v>249</v>
      </c>
      <c r="F69" s="49" t="s">
        <v>268</v>
      </c>
      <c r="G69" s="55" t="s">
        <v>165</v>
      </c>
    </row>
    <row r="70" spans="2:7" x14ac:dyDescent="0.25">
      <c r="B70" s="13" t="s">
        <v>96</v>
      </c>
      <c r="C70" s="49" t="s">
        <v>193</v>
      </c>
      <c r="D70" s="49" t="str">
        <f>LEFT(C70,12)&amp;" / "&amp;RIGHT(C70,12)</f>
        <v>XS0473106283 / XS0471767276</v>
      </c>
      <c r="E70" s="49" t="s">
        <v>249</v>
      </c>
      <c r="F70" s="49" t="s">
        <v>268</v>
      </c>
      <c r="G70" s="55" t="s">
        <v>165</v>
      </c>
    </row>
    <row r="71" spans="2:7" x14ac:dyDescent="0.25">
      <c r="B71" s="13" t="s">
        <v>96</v>
      </c>
      <c r="C71" s="49" t="s">
        <v>194</v>
      </c>
      <c r="D71" s="49" t="str">
        <f>LEFT(C71,12)&amp;" / "&amp;RIGHT(C71,12)</f>
        <v>XS0473103348 / XS0471770817</v>
      </c>
      <c r="E71" s="49" t="s">
        <v>249</v>
      </c>
      <c r="F71" s="49" t="s">
        <v>268</v>
      </c>
      <c r="G71" s="55" t="s">
        <v>165</v>
      </c>
    </row>
    <row r="72" spans="2:7" x14ac:dyDescent="0.25">
      <c r="B72" s="13" t="s">
        <v>48</v>
      </c>
      <c r="C72" s="49" t="s">
        <v>95</v>
      </c>
      <c r="D72" s="49"/>
      <c r="E72" s="49" t="s">
        <v>249</v>
      </c>
      <c r="F72" s="49" t="s">
        <v>268</v>
      </c>
      <c r="G72" s="55" t="s">
        <v>185</v>
      </c>
    </row>
    <row r="73" spans="2:7" x14ac:dyDescent="0.25">
      <c r="B73" s="13" t="s">
        <v>48</v>
      </c>
      <c r="C73" s="49" t="s">
        <v>94</v>
      </c>
      <c r="D73" s="49"/>
      <c r="E73" s="49" t="s">
        <v>249</v>
      </c>
      <c r="F73" s="49" t="s">
        <v>268</v>
      </c>
      <c r="G73" s="55" t="s">
        <v>185</v>
      </c>
    </row>
    <row r="74" spans="2:7" x14ac:dyDescent="0.25">
      <c r="B74" s="13" t="s">
        <v>48</v>
      </c>
      <c r="C74" s="49" t="s">
        <v>93</v>
      </c>
      <c r="D74" s="49"/>
      <c r="E74" s="49" t="s">
        <v>249</v>
      </c>
      <c r="F74" s="49" t="s">
        <v>268</v>
      </c>
      <c r="G74" s="55" t="s">
        <v>185</v>
      </c>
    </row>
    <row r="75" spans="2:7" x14ac:dyDescent="0.25">
      <c r="B75" s="13" t="s">
        <v>48</v>
      </c>
      <c r="C75" s="49" t="s">
        <v>195</v>
      </c>
      <c r="D75" s="49" t="str">
        <f>LEFT(C75,12)&amp;" / "&amp;RIGHT(C75,12)</f>
        <v>US53947NAA28 / US53947QAA58</v>
      </c>
      <c r="E75" s="49" t="s">
        <v>249</v>
      </c>
      <c r="F75" s="49" t="s">
        <v>268</v>
      </c>
      <c r="G75" s="55" t="s">
        <v>185</v>
      </c>
    </row>
    <row r="76" spans="2:7" x14ac:dyDescent="0.25">
      <c r="B76" s="13" t="s">
        <v>48</v>
      </c>
      <c r="C76" s="49" t="s">
        <v>91</v>
      </c>
      <c r="D76" s="49"/>
      <c r="E76" s="49" t="s">
        <v>249</v>
      </c>
      <c r="F76" s="49" t="s">
        <v>268</v>
      </c>
      <c r="G76" s="55" t="s">
        <v>185</v>
      </c>
    </row>
    <row r="77" spans="2:7" x14ac:dyDescent="0.25">
      <c r="B77" s="13" t="s">
        <v>48</v>
      </c>
      <c r="C77" s="49" t="s">
        <v>90</v>
      </c>
      <c r="D77" s="49"/>
      <c r="E77" s="49" t="s">
        <v>249</v>
      </c>
      <c r="F77" s="49" t="s">
        <v>268</v>
      </c>
      <c r="G77" s="55" t="s">
        <v>185</v>
      </c>
    </row>
    <row r="78" spans="2:7" x14ac:dyDescent="0.25">
      <c r="B78" s="13" t="s">
        <v>48</v>
      </c>
      <c r="C78" s="49" t="s">
        <v>89</v>
      </c>
      <c r="D78" s="49"/>
      <c r="E78" s="49" t="s">
        <v>249</v>
      </c>
      <c r="F78" s="49" t="s">
        <v>268</v>
      </c>
      <c r="G78" s="55" t="s">
        <v>185</v>
      </c>
    </row>
    <row r="79" spans="2:7" x14ac:dyDescent="0.25">
      <c r="B79" s="13" t="s">
        <v>48</v>
      </c>
      <c r="C79" s="49" t="s">
        <v>88</v>
      </c>
      <c r="D79" s="49"/>
      <c r="E79" s="49" t="s">
        <v>249</v>
      </c>
      <c r="F79" s="49" t="s">
        <v>268</v>
      </c>
      <c r="G79" s="55" t="s">
        <v>185</v>
      </c>
    </row>
    <row r="80" spans="2:7" x14ac:dyDescent="0.25">
      <c r="B80" s="13" t="s">
        <v>48</v>
      </c>
      <c r="C80" s="49" t="s">
        <v>87</v>
      </c>
      <c r="D80" s="49"/>
      <c r="E80" s="49" t="s">
        <v>249</v>
      </c>
      <c r="F80" s="49" t="s">
        <v>268</v>
      </c>
      <c r="G80" s="55" t="s">
        <v>185</v>
      </c>
    </row>
    <row r="81" spans="2:7" x14ac:dyDescent="0.25">
      <c r="B81" s="13" t="s">
        <v>48</v>
      </c>
      <c r="C81" s="49" t="s">
        <v>86</v>
      </c>
      <c r="D81" s="49"/>
      <c r="E81" s="49" t="s">
        <v>249</v>
      </c>
      <c r="F81" s="49" t="s">
        <v>268</v>
      </c>
      <c r="G81" s="55" t="s">
        <v>185</v>
      </c>
    </row>
    <row r="82" spans="2:7" x14ac:dyDescent="0.25">
      <c r="B82" s="13" t="s">
        <v>78</v>
      </c>
      <c r="C82" s="49" t="s">
        <v>77</v>
      </c>
      <c r="D82" s="49"/>
      <c r="E82" s="49" t="s">
        <v>249</v>
      </c>
      <c r="F82" s="49" t="s">
        <v>268</v>
      </c>
      <c r="G82" s="55" t="s">
        <v>185</v>
      </c>
    </row>
    <row r="83" spans="2:7" x14ac:dyDescent="0.25">
      <c r="B83" s="13" t="s">
        <v>78</v>
      </c>
      <c r="C83" s="50" t="s">
        <v>257</v>
      </c>
      <c r="D83" s="50"/>
      <c r="E83" s="50" t="s">
        <v>249</v>
      </c>
      <c r="F83" s="49" t="s">
        <v>268</v>
      </c>
      <c r="G83" s="56" t="s">
        <v>270</v>
      </c>
    </row>
    <row r="84" spans="2:7" x14ac:dyDescent="0.25">
      <c r="B84" s="13" t="s">
        <v>78</v>
      </c>
      <c r="C84" s="50" t="s">
        <v>258</v>
      </c>
      <c r="D84" s="50"/>
      <c r="E84" s="50" t="s">
        <v>249</v>
      </c>
      <c r="F84" s="49" t="s">
        <v>268</v>
      </c>
      <c r="G84" s="56" t="s">
        <v>270</v>
      </c>
    </row>
    <row r="85" spans="2:7" x14ac:dyDescent="0.25">
      <c r="B85" s="13" t="s">
        <v>68</v>
      </c>
      <c r="C85" s="50" t="s">
        <v>199</v>
      </c>
      <c r="D85" s="50"/>
      <c r="E85" s="50" t="s">
        <v>251</v>
      </c>
      <c r="F85" s="49" t="s">
        <v>268</v>
      </c>
      <c r="G85" s="56" t="s">
        <v>253</v>
      </c>
    </row>
    <row r="86" spans="2:7" x14ac:dyDescent="0.25">
      <c r="B86" s="13" t="s">
        <v>68</v>
      </c>
      <c r="C86" s="50" t="s">
        <v>200</v>
      </c>
      <c r="D86" s="50"/>
      <c r="E86" s="50" t="s">
        <v>251</v>
      </c>
      <c r="F86" s="49" t="s">
        <v>268</v>
      </c>
      <c r="G86" s="56" t="s">
        <v>253</v>
      </c>
    </row>
    <row r="87" spans="2:7" x14ac:dyDescent="0.25">
      <c r="B87" s="13" t="s">
        <v>68</v>
      </c>
      <c r="C87" s="50" t="s">
        <v>201</v>
      </c>
      <c r="D87" s="50"/>
      <c r="E87" s="50" t="s">
        <v>251</v>
      </c>
      <c r="F87" s="49" t="s">
        <v>268</v>
      </c>
      <c r="G87" s="56" t="s">
        <v>253</v>
      </c>
    </row>
    <row r="88" spans="2:7" x14ac:dyDescent="0.25">
      <c r="B88" s="13" t="s">
        <v>68</v>
      </c>
      <c r="C88" s="50" t="s">
        <v>202</v>
      </c>
      <c r="D88" s="50"/>
      <c r="E88" s="50" t="s">
        <v>251</v>
      </c>
      <c r="F88" s="49" t="s">
        <v>268</v>
      </c>
      <c r="G88" s="56" t="s">
        <v>253</v>
      </c>
    </row>
    <row r="89" spans="2:7" x14ac:dyDescent="0.25">
      <c r="B89" s="13" t="s">
        <v>68</v>
      </c>
      <c r="C89" s="50" t="s">
        <v>203</v>
      </c>
      <c r="D89" s="50"/>
      <c r="E89" s="50" t="s">
        <v>251</v>
      </c>
      <c r="F89" s="49" t="s">
        <v>268</v>
      </c>
      <c r="G89" s="56" t="s">
        <v>253</v>
      </c>
    </row>
    <row r="90" spans="2:7" x14ac:dyDescent="0.25">
      <c r="B90" s="13" t="s">
        <v>68</v>
      </c>
      <c r="C90" s="50" t="s">
        <v>204</v>
      </c>
      <c r="D90" s="50"/>
      <c r="E90" s="50" t="s">
        <v>251</v>
      </c>
      <c r="F90" s="49" t="s">
        <v>268</v>
      </c>
      <c r="G90" s="56" t="s">
        <v>253</v>
      </c>
    </row>
    <row r="91" spans="2:7" x14ac:dyDescent="0.25">
      <c r="B91" s="13" t="s">
        <v>68</v>
      </c>
      <c r="C91" s="50" t="s">
        <v>205</v>
      </c>
      <c r="D91" s="50"/>
      <c r="E91" s="50" t="s">
        <v>251</v>
      </c>
      <c r="F91" s="49" t="s">
        <v>268</v>
      </c>
      <c r="G91" s="56" t="s">
        <v>253</v>
      </c>
    </row>
    <row r="92" spans="2:7" x14ac:dyDescent="0.25">
      <c r="B92" s="13" t="s">
        <v>68</v>
      </c>
      <c r="C92" s="50" t="s">
        <v>206</v>
      </c>
      <c r="D92" s="50"/>
      <c r="E92" s="50" t="s">
        <v>251</v>
      </c>
      <c r="F92" s="49" t="s">
        <v>268</v>
      </c>
      <c r="G92" s="56" t="s">
        <v>253</v>
      </c>
    </row>
    <row r="93" spans="2:7" x14ac:dyDescent="0.25">
      <c r="B93" s="13" t="s">
        <v>68</v>
      </c>
      <c r="C93" s="50" t="s">
        <v>207</v>
      </c>
      <c r="D93" s="50"/>
      <c r="E93" s="50" t="s">
        <v>251</v>
      </c>
      <c r="F93" s="49" t="s">
        <v>268</v>
      </c>
      <c r="G93" s="56" t="s">
        <v>253</v>
      </c>
    </row>
    <row r="94" spans="2:7" x14ac:dyDescent="0.25">
      <c r="B94" s="13" t="s">
        <v>68</v>
      </c>
      <c r="C94" s="50" t="s">
        <v>208</v>
      </c>
      <c r="D94" s="50"/>
      <c r="E94" s="50" t="s">
        <v>251</v>
      </c>
      <c r="F94" s="49" t="s">
        <v>268</v>
      </c>
      <c r="G94" s="56" t="s">
        <v>253</v>
      </c>
    </row>
    <row r="95" spans="2:7" x14ac:dyDescent="0.25">
      <c r="B95" s="13" t="s">
        <v>48</v>
      </c>
      <c r="C95" s="50" t="s">
        <v>209</v>
      </c>
      <c r="D95" s="50"/>
      <c r="E95" s="50" t="s">
        <v>250</v>
      </c>
      <c r="F95" s="49" t="s">
        <v>268</v>
      </c>
      <c r="G95" s="56" t="s">
        <v>253</v>
      </c>
    </row>
    <row r="96" spans="2:7" x14ac:dyDescent="0.25">
      <c r="B96" s="13" t="s">
        <v>48</v>
      </c>
      <c r="C96" s="50" t="s">
        <v>210</v>
      </c>
      <c r="D96" s="50"/>
      <c r="E96" s="50" t="s">
        <v>250</v>
      </c>
      <c r="F96" s="49" t="s">
        <v>268</v>
      </c>
      <c r="G96" s="56" t="s">
        <v>253</v>
      </c>
    </row>
    <row r="97" spans="2:7" x14ac:dyDescent="0.25">
      <c r="B97" s="13" t="s">
        <v>48</v>
      </c>
      <c r="C97" s="50" t="s">
        <v>211</v>
      </c>
      <c r="D97" s="50"/>
      <c r="E97" s="50" t="s">
        <v>250</v>
      </c>
      <c r="F97" s="49" t="s">
        <v>268</v>
      </c>
      <c r="G97" s="56" t="s">
        <v>253</v>
      </c>
    </row>
    <row r="98" spans="2:7" x14ac:dyDescent="0.25">
      <c r="B98" s="13" t="s">
        <v>48</v>
      </c>
      <c r="C98" s="50" t="s">
        <v>212</v>
      </c>
      <c r="D98" s="50"/>
      <c r="E98" s="50" t="s">
        <v>250</v>
      </c>
      <c r="F98" s="49" t="s">
        <v>268</v>
      </c>
      <c r="G98" s="56" t="s">
        <v>253</v>
      </c>
    </row>
    <row r="99" spans="2:7" x14ac:dyDescent="0.25">
      <c r="B99" s="13" t="s">
        <v>48</v>
      </c>
      <c r="C99" s="50" t="s">
        <v>213</v>
      </c>
      <c r="D99" s="50"/>
      <c r="E99" s="50" t="s">
        <v>250</v>
      </c>
      <c r="F99" s="49" t="s">
        <v>268</v>
      </c>
      <c r="G99" s="56" t="s">
        <v>253</v>
      </c>
    </row>
    <row r="100" spans="2:7" x14ac:dyDescent="0.25">
      <c r="B100" s="13" t="s">
        <v>48</v>
      </c>
      <c r="C100" s="50" t="s">
        <v>214</v>
      </c>
      <c r="D100" s="50"/>
      <c r="E100" s="50" t="s">
        <v>250</v>
      </c>
      <c r="F100" s="49" t="s">
        <v>268</v>
      </c>
      <c r="G100" s="56" t="s">
        <v>253</v>
      </c>
    </row>
    <row r="101" spans="2:7" x14ac:dyDescent="0.25">
      <c r="B101" s="13" t="s">
        <v>48</v>
      </c>
      <c r="C101" s="50" t="s">
        <v>215</v>
      </c>
      <c r="D101" s="50"/>
      <c r="E101" s="50" t="s">
        <v>250</v>
      </c>
      <c r="F101" s="49" t="s">
        <v>268</v>
      </c>
      <c r="G101" s="56" t="s">
        <v>253</v>
      </c>
    </row>
    <row r="102" spans="2:7" x14ac:dyDescent="0.25">
      <c r="B102" s="13" t="s">
        <v>48</v>
      </c>
      <c r="C102" s="50" t="s">
        <v>216</v>
      </c>
      <c r="D102" s="50"/>
      <c r="E102" s="50" t="s">
        <v>250</v>
      </c>
      <c r="F102" s="49" t="s">
        <v>268</v>
      </c>
      <c r="G102" s="56" t="s">
        <v>253</v>
      </c>
    </row>
    <row r="103" spans="2:7" x14ac:dyDescent="0.25">
      <c r="B103" s="13" t="s">
        <v>48</v>
      </c>
      <c r="C103" s="50" t="s">
        <v>217</v>
      </c>
      <c r="D103" s="50"/>
      <c r="E103" s="50" t="s">
        <v>250</v>
      </c>
      <c r="F103" s="49" t="s">
        <v>268</v>
      </c>
      <c r="G103" s="56" t="s">
        <v>253</v>
      </c>
    </row>
    <row r="104" spans="2:7" x14ac:dyDescent="0.25">
      <c r="B104" s="13" t="s">
        <v>48</v>
      </c>
      <c r="C104" s="50" t="s">
        <v>218</v>
      </c>
      <c r="D104" s="50"/>
      <c r="E104" s="50" t="s">
        <v>250</v>
      </c>
      <c r="F104" s="49" t="s">
        <v>268</v>
      </c>
      <c r="G104" s="56" t="s">
        <v>253</v>
      </c>
    </row>
    <row r="105" spans="2:7" x14ac:dyDescent="0.25">
      <c r="B105" s="13" t="s">
        <v>48</v>
      </c>
      <c r="C105" s="50" t="s">
        <v>219</v>
      </c>
      <c r="D105" s="50"/>
      <c r="E105" s="50" t="s">
        <v>250</v>
      </c>
      <c r="F105" s="49" t="s">
        <v>268</v>
      </c>
      <c r="G105" s="56" t="s">
        <v>253</v>
      </c>
    </row>
    <row r="106" spans="2:7" x14ac:dyDescent="0.25">
      <c r="B106" s="13" t="s">
        <v>48</v>
      </c>
      <c r="C106" s="50" t="s">
        <v>220</v>
      </c>
      <c r="D106" s="50"/>
      <c r="E106" s="50" t="s">
        <v>250</v>
      </c>
      <c r="F106" s="49" t="s">
        <v>268</v>
      </c>
      <c r="G106" s="56" t="s">
        <v>253</v>
      </c>
    </row>
    <row r="107" spans="2:7" x14ac:dyDescent="0.25">
      <c r="B107" s="13" t="s">
        <v>48</v>
      </c>
      <c r="C107" s="50" t="s">
        <v>221</v>
      </c>
      <c r="D107" s="50"/>
      <c r="E107" s="50" t="s">
        <v>250</v>
      </c>
      <c r="F107" s="49" t="s">
        <v>268</v>
      </c>
      <c r="G107" s="56" t="s">
        <v>253</v>
      </c>
    </row>
    <row r="108" spans="2:7" x14ac:dyDescent="0.25">
      <c r="B108" s="13" t="s">
        <v>48</v>
      </c>
      <c r="C108" s="50" t="s">
        <v>222</v>
      </c>
      <c r="D108" s="50"/>
      <c r="E108" s="50" t="s">
        <v>250</v>
      </c>
      <c r="F108" s="49" t="s">
        <v>268</v>
      </c>
      <c r="G108" s="56" t="s">
        <v>253</v>
      </c>
    </row>
    <row r="109" spans="2:7" x14ac:dyDescent="0.25">
      <c r="B109" s="13" t="s">
        <v>48</v>
      </c>
      <c r="C109" s="50" t="s">
        <v>223</v>
      </c>
      <c r="D109" s="50"/>
      <c r="E109" s="50" t="s">
        <v>250</v>
      </c>
      <c r="F109" s="49" t="s">
        <v>268</v>
      </c>
      <c r="G109" s="56" t="s">
        <v>253</v>
      </c>
    </row>
    <row r="110" spans="2:7" x14ac:dyDescent="0.25">
      <c r="B110" s="13" t="s">
        <v>48</v>
      </c>
      <c r="C110" s="50" t="s">
        <v>224</v>
      </c>
      <c r="D110" s="50"/>
      <c r="E110" s="50" t="s">
        <v>250</v>
      </c>
      <c r="F110" s="49" t="s">
        <v>268</v>
      </c>
      <c r="G110" s="56" t="s">
        <v>253</v>
      </c>
    </row>
    <row r="111" spans="2:7" x14ac:dyDescent="0.25">
      <c r="B111" s="13" t="s">
        <v>48</v>
      </c>
      <c r="C111" s="50" t="s">
        <v>225</v>
      </c>
      <c r="D111" s="50"/>
      <c r="E111" s="50" t="s">
        <v>250</v>
      </c>
      <c r="F111" s="49" t="s">
        <v>268</v>
      </c>
      <c r="G111" s="56" t="s">
        <v>253</v>
      </c>
    </row>
    <row r="112" spans="2:7" x14ac:dyDescent="0.25">
      <c r="B112" s="13" t="s">
        <v>48</v>
      </c>
      <c r="C112" s="50" t="s">
        <v>226</v>
      </c>
      <c r="D112" s="50"/>
      <c r="E112" s="50" t="s">
        <v>250</v>
      </c>
      <c r="F112" s="49" t="s">
        <v>268</v>
      </c>
      <c r="G112" s="56" t="s">
        <v>253</v>
      </c>
    </row>
    <row r="113" spans="2:7" x14ac:dyDescent="0.25">
      <c r="B113" s="13" t="s">
        <v>48</v>
      </c>
      <c r="C113" s="50" t="s">
        <v>227</v>
      </c>
      <c r="D113" s="50"/>
      <c r="E113" s="50" t="s">
        <v>250</v>
      </c>
      <c r="F113" s="49" t="s">
        <v>268</v>
      </c>
      <c r="G113" s="56" t="s">
        <v>253</v>
      </c>
    </row>
    <row r="114" spans="2:7" x14ac:dyDescent="0.25">
      <c r="B114" s="13" t="s">
        <v>48</v>
      </c>
      <c r="C114" s="50" t="s">
        <v>228</v>
      </c>
      <c r="D114" s="50"/>
      <c r="E114" s="50" t="s">
        <v>250</v>
      </c>
      <c r="F114" s="49" t="s">
        <v>268</v>
      </c>
      <c r="G114" s="56" t="s">
        <v>253</v>
      </c>
    </row>
    <row r="115" spans="2:7" x14ac:dyDescent="0.25">
      <c r="B115" s="13" t="s">
        <v>48</v>
      </c>
      <c r="C115" s="50" t="s">
        <v>229</v>
      </c>
      <c r="D115" s="50"/>
      <c r="E115" s="50" t="s">
        <v>250</v>
      </c>
      <c r="F115" s="49" t="s">
        <v>268</v>
      </c>
      <c r="G115" s="56" t="s">
        <v>253</v>
      </c>
    </row>
    <row r="116" spans="2:7" x14ac:dyDescent="0.25">
      <c r="B116" s="13" t="s">
        <v>48</v>
      </c>
      <c r="C116" s="50" t="s">
        <v>230</v>
      </c>
      <c r="D116" s="50"/>
      <c r="E116" s="50" t="s">
        <v>250</v>
      </c>
      <c r="F116" s="49" t="s">
        <v>268</v>
      </c>
      <c r="G116" s="56" t="s">
        <v>253</v>
      </c>
    </row>
    <row r="117" spans="2:7" x14ac:dyDescent="0.25">
      <c r="B117" s="13" t="s">
        <v>48</v>
      </c>
      <c r="C117" s="50" t="s">
        <v>231</v>
      </c>
      <c r="D117" s="50"/>
      <c r="E117" s="50" t="s">
        <v>250</v>
      </c>
      <c r="F117" s="49" t="s">
        <v>268</v>
      </c>
      <c r="G117" s="56" t="s">
        <v>253</v>
      </c>
    </row>
    <row r="118" spans="2:7" x14ac:dyDescent="0.25">
      <c r="B118" s="13" t="s">
        <v>48</v>
      </c>
      <c r="C118" s="50" t="s">
        <v>232</v>
      </c>
      <c r="D118" s="50"/>
      <c r="E118" s="50" t="s">
        <v>250</v>
      </c>
      <c r="F118" s="49" t="s">
        <v>268</v>
      </c>
      <c r="G118" s="56" t="s">
        <v>253</v>
      </c>
    </row>
    <row r="119" spans="2:7" x14ac:dyDescent="0.25">
      <c r="B119" s="13" t="s">
        <v>48</v>
      </c>
      <c r="C119" s="50" t="s">
        <v>233</v>
      </c>
      <c r="D119" s="50"/>
      <c r="E119" s="50" t="s">
        <v>250</v>
      </c>
      <c r="F119" s="49" t="s">
        <v>268</v>
      </c>
      <c r="G119" s="56" t="s">
        <v>253</v>
      </c>
    </row>
    <row r="120" spans="2:7" x14ac:dyDescent="0.25">
      <c r="B120" s="13" t="s">
        <v>48</v>
      </c>
      <c r="C120" s="50" t="s">
        <v>234</v>
      </c>
      <c r="D120" s="50"/>
      <c r="E120" s="50" t="s">
        <v>250</v>
      </c>
      <c r="F120" s="49" t="s">
        <v>268</v>
      </c>
      <c r="G120" s="56" t="s">
        <v>253</v>
      </c>
    </row>
    <row r="121" spans="2:7" x14ac:dyDescent="0.25">
      <c r="B121" s="13" t="s">
        <v>48</v>
      </c>
      <c r="C121" s="50" t="s">
        <v>235</v>
      </c>
      <c r="D121" s="50"/>
      <c r="E121" s="50" t="s">
        <v>250</v>
      </c>
      <c r="F121" s="49" t="s">
        <v>268</v>
      </c>
      <c r="G121" s="56" t="s">
        <v>253</v>
      </c>
    </row>
    <row r="122" spans="2:7" x14ac:dyDescent="0.25">
      <c r="B122" s="13" t="s">
        <v>48</v>
      </c>
      <c r="C122" s="50" t="s">
        <v>236</v>
      </c>
      <c r="D122" s="50"/>
      <c r="E122" s="50" t="s">
        <v>250</v>
      </c>
      <c r="F122" s="49" t="s">
        <v>268</v>
      </c>
      <c r="G122" s="56" t="s">
        <v>253</v>
      </c>
    </row>
    <row r="123" spans="2:7" x14ac:dyDescent="0.25">
      <c r="B123" s="13" t="s">
        <v>48</v>
      </c>
      <c r="C123" s="50" t="s">
        <v>237</v>
      </c>
      <c r="D123" s="50"/>
      <c r="E123" s="50" t="s">
        <v>250</v>
      </c>
      <c r="F123" s="49" t="s">
        <v>268</v>
      </c>
      <c r="G123" s="56" t="s">
        <v>253</v>
      </c>
    </row>
    <row r="124" spans="2:7" x14ac:dyDescent="0.25">
      <c r="B124" s="13" t="s">
        <v>48</v>
      </c>
      <c r="C124" s="50" t="s">
        <v>238</v>
      </c>
      <c r="D124" s="50"/>
      <c r="E124" s="50" t="s">
        <v>250</v>
      </c>
      <c r="F124" s="49" t="s">
        <v>268</v>
      </c>
      <c r="G124" s="56" t="s">
        <v>253</v>
      </c>
    </row>
    <row r="125" spans="2:7" x14ac:dyDescent="0.25">
      <c r="B125" s="13" t="s">
        <v>48</v>
      </c>
      <c r="C125" s="50" t="s">
        <v>239</v>
      </c>
      <c r="D125" s="50"/>
      <c r="E125" s="50" t="s">
        <v>250</v>
      </c>
      <c r="F125" s="49" t="s">
        <v>268</v>
      </c>
      <c r="G125" s="56" t="s">
        <v>253</v>
      </c>
    </row>
    <row r="126" spans="2:7" x14ac:dyDescent="0.25">
      <c r="B126" s="13" t="s">
        <v>48</v>
      </c>
      <c r="C126" s="50" t="s">
        <v>240</v>
      </c>
      <c r="D126" s="50"/>
      <c r="E126" s="50" t="s">
        <v>250</v>
      </c>
      <c r="F126" s="49" t="s">
        <v>268</v>
      </c>
      <c r="G126" s="56" t="s">
        <v>253</v>
      </c>
    </row>
    <row r="127" spans="2:7" x14ac:dyDescent="0.25">
      <c r="B127" s="13" t="s">
        <v>48</v>
      </c>
      <c r="C127" s="50" t="s">
        <v>241</v>
      </c>
      <c r="D127" s="50"/>
      <c r="E127" s="50" t="s">
        <v>250</v>
      </c>
      <c r="F127" s="49" t="s">
        <v>268</v>
      </c>
      <c r="G127" s="56" t="s">
        <v>253</v>
      </c>
    </row>
    <row r="128" spans="2:7" x14ac:dyDescent="0.25">
      <c r="B128" s="13" t="s">
        <v>48</v>
      </c>
      <c r="C128" s="50" t="s">
        <v>242</v>
      </c>
      <c r="D128" s="50"/>
      <c r="E128" s="50" t="s">
        <v>250</v>
      </c>
      <c r="F128" s="49" t="s">
        <v>268</v>
      </c>
      <c r="G128" s="56" t="s">
        <v>253</v>
      </c>
    </row>
  </sheetData>
  <pageMargins left="0.7" right="0.7" top="0.75" bottom="0.75" header="0.3" footer="0.3"/>
  <pageSetup paperSize="9" orientation="portrait" r:id="rId1"/>
  <headerFooter differentOddEven="1">
    <oddHeader>&amp;L&amp;"Calibri"&amp;12&amp;K008000Classification: Public&amp;1#</oddHeader>
    <evenHeader>&amp;L&amp;"Calibri"&amp;12&amp;K008000Classification: Public&amp;1#</evenHead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1026"/>
  <sheetViews>
    <sheetView showGridLines="0" topLeftCell="D979" zoomScale="85" zoomScaleNormal="85" zoomScaleSheetLayoutView="50" workbookViewId="0">
      <selection activeCell="D997" sqref="D997"/>
    </sheetView>
  </sheetViews>
  <sheetFormatPr defaultColWidth="9.140625" defaultRowHeight="15" x14ac:dyDescent="0.25"/>
  <cols>
    <col min="1" max="1" width="2.85546875" style="1" customWidth="1"/>
    <col min="2" max="2" width="4.5703125" style="1" customWidth="1"/>
    <col min="3" max="3" width="65" style="1" customWidth="1"/>
    <col min="4" max="13" width="23.7109375" style="4" customWidth="1"/>
    <col min="14" max="14" width="16" style="4" customWidth="1"/>
    <col min="15" max="15" width="16" style="77" customWidth="1"/>
    <col min="16" max="16" width="14.140625" style="1" customWidth="1"/>
    <col min="17" max="17" width="20.28515625" style="1" bestFit="1" customWidth="1"/>
    <col min="18" max="18" width="22.28515625" style="68" customWidth="1"/>
    <col min="19" max="19" width="15.7109375" style="1" bestFit="1" customWidth="1"/>
    <col min="20" max="20" width="20.28515625" style="73" bestFit="1" customWidth="1"/>
    <col min="21" max="16384" width="9.140625" style="1"/>
  </cols>
  <sheetData>
    <row r="1" spans="1:21" s="77" customFormat="1" ht="18.75" x14ac:dyDescent="0.25">
      <c r="A1" s="47"/>
      <c r="B1" s="1"/>
      <c r="C1" s="1"/>
      <c r="P1" s="1"/>
      <c r="Q1" s="1"/>
      <c r="R1" s="68"/>
      <c r="S1" s="1"/>
      <c r="T1" s="73"/>
      <c r="U1" s="1"/>
    </row>
    <row r="2" spans="1:21" s="77" customFormat="1" x14ac:dyDescent="0.25">
      <c r="A2" s="1"/>
      <c r="B2" s="1"/>
      <c r="C2" s="1"/>
      <c r="P2" s="1"/>
      <c r="Q2" s="1"/>
      <c r="R2" s="68"/>
      <c r="S2" s="1"/>
      <c r="T2" s="73"/>
      <c r="U2" s="1"/>
    </row>
    <row r="3" spans="1:21" s="77" customFormat="1" x14ac:dyDescent="0.25">
      <c r="A3" s="1"/>
      <c r="B3" s="1"/>
      <c r="C3" s="1"/>
      <c r="P3" s="1"/>
      <c r="Q3" s="1"/>
      <c r="R3" s="68"/>
      <c r="S3" s="1"/>
      <c r="T3" s="73"/>
      <c r="U3" s="1"/>
    </row>
    <row r="4" spans="1:21" s="77" customFormat="1" x14ac:dyDescent="0.25">
      <c r="A4" s="1"/>
      <c r="B4" s="1"/>
      <c r="C4" s="1"/>
      <c r="P4" s="1"/>
      <c r="Q4" s="1"/>
      <c r="R4" s="68"/>
      <c r="S4" s="1"/>
      <c r="T4" s="73"/>
      <c r="U4" s="1"/>
    </row>
    <row r="5" spans="1:21" s="77" customFormat="1" x14ac:dyDescent="0.25">
      <c r="A5" s="1"/>
      <c r="B5" s="1"/>
      <c r="C5" s="1"/>
      <c r="P5" s="1"/>
      <c r="Q5" s="1"/>
      <c r="R5" s="68"/>
      <c r="S5" s="1"/>
      <c r="T5" s="73"/>
      <c r="U5" s="1"/>
    </row>
    <row r="6" spans="1:21" s="77" customFormat="1" ht="15.75" x14ac:dyDescent="0.25">
      <c r="A6" s="1"/>
      <c r="B6" s="1"/>
      <c r="C6" s="1"/>
      <c r="D6" s="96"/>
      <c r="P6" s="1"/>
      <c r="Q6" s="1"/>
      <c r="R6" s="68"/>
      <c r="S6" s="1"/>
      <c r="T6" s="73"/>
      <c r="U6" s="1"/>
    </row>
    <row r="7" spans="1:21" s="77" customFormat="1" x14ac:dyDescent="0.25">
      <c r="A7" s="1"/>
      <c r="B7" s="1"/>
      <c r="C7" s="1"/>
      <c r="P7" s="1"/>
      <c r="Q7" s="1"/>
      <c r="R7" s="68"/>
      <c r="S7" s="1"/>
      <c r="T7" s="73"/>
      <c r="U7" s="1"/>
    </row>
    <row r="8" spans="1:21" s="77" customFormat="1" x14ac:dyDescent="0.25">
      <c r="A8" s="1"/>
      <c r="B8" s="1"/>
      <c r="C8" s="1"/>
      <c r="P8" s="1"/>
      <c r="Q8" s="1"/>
      <c r="R8" s="68"/>
      <c r="S8" s="1"/>
      <c r="T8" s="73"/>
      <c r="U8" s="1"/>
    </row>
    <row r="9" spans="1:21" s="77" customFormat="1" x14ac:dyDescent="0.25">
      <c r="A9" s="1"/>
      <c r="B9" s="1"/>
      <c r="C9" s="1"/>
      <c r="P9" s="1"/>
      <c r="Q9" s="1"/>
      <c r="R9" s="68"/>
      <c r="S9" s="1"/>
      <c r="T9" s="73"/>
      <c r="U9" s="1"/>
    </row>
    <row r="10" spans="1:21" s="77" customFormat="1" x14ac:dyDescent="0.25">
      <c r="A10" s="1"/>
      <c r="B10" s="1"/>
      <c r="C10" s="1"/>
      <c r="P10" s="1"/>
      <c r="Q10" s="1"/>
      <c r="R10" s="68"/>
      <c r="S10" s="1"/>
      <c r="T10" s="73"/>
      <c r="U10" s="1"/>
    </row>
    <row r="11" spans="1:21" s="77" customFormat="1" ht="30" customHeight="1" x14ac:dyDescent="0.25">
      <c r="A11" s="1"/>
      <c r="B11" s="1"/>
      <c r="C11" s="1"/>
      <c r="P11" s="1"/>
      <c r="Q11" s="1"/>
      <c r="R11" s="68"/>
      <c r="S11" s="1"/>
      <c r="T11" s="73"/>
      <c r="U11" s="1"/>
    </row>
    <row r="12" spans="1:21" s="77" customFormat="1" ht="30" customHeight="1" x14ac:dyDescent="0.25">
      <c r="A12" s="1"/>
      <c r="B12" s="1"/>
      <c r="C12" s="1"/>
      <c r="P12" s="1"/>
      <c r="Q12" s="1"/>
      <c r="R12" s="68"/>
      <c r="S12" s="1"/>
      <c r="T12" s="73"/>
      <c r="U12" s="1"/>
    </row>
    <row r="13" spans="1:21" s="77" customFormat="1" ht="30" customHeight="1" x14ac:dyDescent="0.25">
      <c r="A13" s="1"/>
      <c r="B13" s="1"/>
      <c r="C13" s="1"/>
      <c r="P13" s="1"/>
      <c r="Q13" s="1"/>
      <c r="R13" s="68"/>
      <c r="S13" s="1"/>
      <c r="T13" s="73"/>
      <c r="U13" s="1"/>
    </row>
    <row r="14" spans="1:21" s="77" customFormat="1" ht="30" customHeight="1" x14ac:dyDescent="0.25">
      <c r="A14" s="1"/>
      <c r="B14" s="1"/>
      <c r="C14" s="1"/>
      <c r="P14" s="1"/>
      <c r="Q14" s="1"/>
      <c r="R14" s="68"/>
      <c r="S14" s="1"/>
      <c r="T14" s="73"/>
      <c r="U14" s="1"/>
    </row>
    <row r="15" spans="1:21" s="77" customFormat="1" ht="30" customHeight="1" x14ac:dyDescent="0.25">
      <c r="A15" s="1"/>
      <c r="B15" s="1"/>
      <c r="C15" s="1"/>
      <c r="P15" s="1"/>
      <c r="Q15" s="1"/>
      <c r="R15" s="68"/>
      <c r="S15" s="1"/>
      <c r="T15" s="73"/>
      <c r="U15" s="1"/>
    </row>
    <row r="16" spans="1:21" s="77" customFormat="1" ht="30" customHeight="1" x14ac:dyDescent="0.25">
      <c r="A16" s="1"/>
      <c r="B16" s="1"/>
      <c r="C16" s="1"/>
      <c r="P16" s="1"/>
      <c r="Q16" s="1"/>
      <c r="R16" s="68"/>
      <c r="S16" s="1"/>
      <c r="T16" s="73"/>
      <c r="U16" s="1"/>
    </row>
    <row r="17" spans="5:21" s="77" customFormat="1" ht="33.75" x14ac:dyDescent="0.5">
      <c r="E17" s="2" t="s">
        <v>161</v>
      </c>
      <c r="F17" s="78"/>
      <c r="P17" s="1"/>
      <c r="Q17" s="1"/>
      <c r="R17" s="68"/>
      <c r="S17" s="1"/>
      <c r="T17" s="73"/>
      <c r="U17" s="1"/>
    </row>
    <row r="18" spans="5:21" s="77" customFormat="1" ht="15" customHeight="1" x14ac:dyDescent="0.5">
      <c r="E18" s="2"/>
      <c r="F18" s="78"/>
      <c r="P18" s="1"/>
      <c r="Q18" s="1"/>
      <c r="R18" s="68"/>
      <c r="S18" s="1"/>
      <c r="T18" s="73"/>
      <c r="U18" s="1"/>
    </row>
    <row r="19" spans="5:21" s="77" customFormat="1" ht="33.75" x14ac:dyDescent="0.5">
      <c r="E19" s="2" t="s">
        <v>474</v>
      </c>
      <c r="F19" s="78"/>
      <c r="P19" s="1"/>
      <c r="Q19" s="1"/>
      <c r="R19" s="68"/>
      <c r="S19" s="1"/>
      <c r="T19" s="73"/>
      <c r="U19" s="1"/>
    </row>
    <row r="20" spans="5:21" s="77" customFormat="1" ht="35.25" customHeight="1" x14ac:dyDescent="0.5">
      <c r="E20" s="2" t="s">
        <v>475</v>
      </c>
      <c r="F20" s="78"/>
      <c r="P20" s="1"/>
      <c r="Q20" s="1"/>
      <c r="R20" s="68"/>
      <c r="S20" s="1"/>
      <c r="T20" s="73"/>
      <c r="U20" s="1"/>
    </row>
    <row r="21" spans="5:21" s="77" customFormat="1" ht="33.75" x14ac:dyDescent="0.5">
      <c r="E21" s="3"/>
      <c r="F21" s="78"/>
      <c r="P21" s="1"/>
      <c r="Q21" s="1"/>
      <c r="R21" s="68"/>
      <c r="S21" s="1"/>
      <c r="T21" s="73"/>
      <c r="U21" s="1"/>
    </row>
    <row r="22" spans="5:21" s="77" customFormat="1" ht="20.100000000000001" customHeight="1" x14ac:dyDescent="0.5">
      <c r="E22" s="3"/>
      <c r="F22" s="78"/>
      <c r="P22" s="1"/>
      <c r="Q22" s="1"/>
      <c r="R22" s="68"/>
      <c r="S22" s="1"/>
      <c r="T22" s="73"/>
      <c r="U22" s="1"/>
    </row>
    <row r="23" spans="5:21" s="77" customFormat="1" ht="23.25" x14ac:dyDescent="0.35">
      <c r="E23" s="99" t="s">
        <v>586</v>
      </c>
      <c r="F23" s="78"/>
      <c r="P23" s="1"/>
      <c r="Q23" s="1"/>
      <c r="R23" s="68"/>
      <c r="S23" s="1"/>
      <c r="T23" s="73"/>
      <c r="U23" s="1"/>
    </row>
    <row r="24" spans="5:21" s="77" customFormat="1" x14ac:dyDescent="0.25">
      <c r="F24" s="78"/>
      <c r="P24" s="1"/>
      <c r="Q24" s="1"/>
      <c r="R24" s="68"/>
      <c r="S24" s="1"/>
      <c r="T24" s="73"/>
      <c r="U24" s="1"/>
    </row>
    <row r="25" spans="5:21" s="77" customFormat="1" x14ac:dyDescent="0.25">
      <c r="F25" s="78"/>
      <c r="P25" s="1"/>
      <c r="Q25" s="1"/>
      <c r="R25" s="68"/>
      <c r="S25" s="1"/>
      <c r="T25" s="73"/>
      <c r="U25" s="1"/>
    </row>
    <row r="26" spans="5:21" s="77" customFormat="1" x14ac:dyDescent="0.25">
      <c r="F26" s="78"/>
      <c r="P26" s="1"/>
      <c r="Q26" s="1"/>
      <c r="R26" s="68"/>
      <c r="S26" s="1"/>
      <c r="T26" s="73"/>
      <c r="U26" s="1"/>
    </row>
    <row r="27" spans="5:21" s="77" customFormat="1" x14ac:dyDescent="0.25">
      <c r="P27" s="1"/>
      <c r="Q27" s="1"/>
      <c r="R27" s="68"/>
      <c r="S27" s="1"/>
      <c r="T27" s="73"/>
      <c r="U27" s="1"/>
    </row>
    <row r="28" spans="5:21" s="77" customFormat="1" x14ac:dyDescent="0.25">
      <c r="P28" s="1"/>
      <c r="Q28" s="1"/>
      <c r="R28" s="68"/>
      <c r="S28" s="1"/>
      <c r="T28" s="73"/>
      <c r="U28" s="1"/>
    </row>
    <row r="29" spans="5:21" s="77" customFormat="1" x14ac:dyDescent="0.25">
      <c r="F29" s="78"/>
      <c r="P29" s="1"/>
      <c r="Q29" s="1"/>
      <c r="R29" s="68"/>
      <c r="S29" s="1"/>
      <c r="T29" s="73"/>
      <c r="U29" s="1"/>
    </row>
    <row r="30" spans="5:21" s="77" customFormat="1" x14ac:dyDescent="0.25">
      <c r="F30" s="78"/>
      <c r="P30" s="1"/>
      <c r="Q30" s="1"/>
      <c r="R30" s="68"/>
      <c r="S30" s="1"/>
      <c r="T30" s="73"/>
      <c r="U30" s="1"/>
    </row>
    <row r="31" spans="5:21" s="77" customFormat="1" x14ac:dyDescent="0.25">
      <c r="F31" s="78"/>
      <c r="P31" s="1"/>
      <c r="Q31" s="1"/>
      <c r="R31" s="68"/>
      <c r="S31" s="1"/>
      <c r="T31" s="73"/>
      <c r="U31" s="1"/>
    </row>
    <row r="32" spans="5:21" s="77" customFormat="1" x14ac:dyDescent="0.25">
      <c r="F32" s="79"/>
      <c r="P32" s="1"/>
      <c r="Q32" s="1"/>
      <c r="R32" s="68"/>
      <c r="S32" s="1"/>
      <c r="T32" s="73"/>
      <c r="U32" s="1"/>
    </row>
    <row r="33" spans="3:21" s="77" customFormat="1" x14ac:dyDescent="0.25">
      <c r="C33" s="1"/>
      <c r="E33" s="80"/>
      <c r="F33" s="81"/>
      <c r="P33" s="1"/>
      <c r="Q33" s="1"/>
      <c r="R33" s="68"/>
      <c r="S33" s="1"/>
      <c r="T33" s="73"/>
      <c r="U33" s="1"/>
    </row>
    <row r="34" spans="3:21" s="77" customFormat="1" x14ac:dyDescent="0.25">
      <c r="C34" s="1"/>
      <c r="E34" s="80"/>
      <c r="F34" s="81"/>
      <c r="P34" s="1"/>
      <c r="Q34" s="1"/>
      <c r="R34" s="68"/>
      <c r="S34" s="1"/>
      <c r="T34" s="73"/>
      <c r="U34" s="1"/>
    </row>
    <row r="35" spans="3:21" s="77" customFormat="1" x14ac:dyDescent="0.25">
      <c r="C35" s="1"/>
      <c r="P35" s="1"/>
      <c r="Q35" s="1"/>
      <c r="R35" s="68"/>
      <c r="S35" s="1"/>
      <c r="T35" s="73"/>
      <c r="U35" s="1"/>
    </row>
    <row r="36" spans="3:21" s="77" customFormat="1" x14ac:dyDescent="0.25">
      <c r="C36" s="1"/>
      <c r="P36" s="1"/>
      <c r="Q36" s="1"/>
      <c r="R36" s="68"/>
      <c r="S36" s="1"/>
      <c r="T36" s="73"/>
      <c r="U36" s="1"/>
    </row>
    <row r="37" spans="3:21" s="77" customFormat="1" ht="20.25" x14ac:dyDescent="0.3">
      <c r="C37" s="61" t="s">
        <v>476</v>
      </c>
      <c r="P37" s="1"/>
      <c r="Q37" s="1"/>
      <c r="R37" s="68"/>
      <c r="S37" s="1"/>
      <c r="T37" s="73"/>
      <c r="U37" s="1"/>
    </row>
    <row r="38" spans="3:21" s="77" customFormat="1" ht="15.75" x14ac:dyDescent="0.25">
      <c r="C38" s="46"/>
      <c r="P38" s="1"/>
      <c r="Q38" s="1"/>
      <c r="R38" s="68"/>
      <c r="S38" s="1"/>
      <c r="T38" s="73"/>
      <c r="U38" s="1"/>
    </row>
    <row r="39" spans="3:21" s="138" customFormat="1" ht="20.25" x14ac:dyDescent="0.3">
      <c r="C39" s="61" t="s">
        <v>587</v>
      </c>
      <c r="P39" s="139"/>
      <c r="Q39" s="139"/>
      <c r="R39" s="140"/>
      <c r="S39" s="139"/>
      <c r="T39" s="141"/>
      <c r="U39" s="139"/>
    </row>
    <row r="40" spans="3:21" s="77" customFormat="1" ht="15.75" x14ac:dyDescent="0.25">
      <c r="C40" s="46"/>
      <c r="P40" s="1"/>
      <c r="Q40" s="1"/>
      <c r="R40" s="68"/>
      <c r="S40" s="1"/>
      <c r="T40" s="73"/>
      <c r="U40" s="1"/>
    </row>
    <row r="41" spans="3:21" s="77" customFormat="1" ht="18.75" customHeight="1" x14ac:dyDescent="0.2">
      <c r="C41" s="263" t="s">
        <v>588</v>
      </c>
      <c r="D41" s="263"/>
      <c r="E41" s="263"/>
      <c r="F41" s="263"/>
      <c r="G41" s="263"/>
      <c r="H41" s="263"/>
      <c r="I41" s="263"/>
      <c r="J41" s="263"/>
      <c r="K41" s="263"/>
      <c r="L41" s="186"/>
      <c r="M41" s="186"/>
    </row>
    <row r="42" spans="3:21" s="77" customFormat="1" ht="18.75" customHeight="1" x14ac:dyDescent="0.2">
      <c r="C42" s="263"/>
      <c r="D42" s="263"/>
      <c r="E42" s="263"/>
      <c r="F42" s="263"/>
      <c r="G42" s="263"/>
      <c r="H42" s="263"/>
      <c r="I42" s="263"/>
      <c r="J42" s="263"/>
      <c r="K42" s="263"/>
      <c r="L42" s="186"/>
      <c r="M42" s="186"/>
    </row>
    <row r="43" spans="3:21" s="77" customFormat="1" ht="15.75" customHeight="1" x14ac:dyDescent="0.2">
      <c r="C43" s="263"/>
      <c r="D43" s="263"/>
      <c r="E43" s="263"/>
      <c r="F43" s="263"/>
      <c r="G43" s="263"/>
      <c r="H43" s="263"/>
      <c r="I43" s="263"/>
      <c r="J43" s="263"/>
      <c r="K43" s="263"/>
      <c r="L43" s="186"/>
      <c r="M43" s="186"/>
    </row>
    <row r="44" spans="3:21" s="77" customFormat="1" ht="15.75" customHeight="1" x14ac:dyDescent="0.2">
      <c r="C44" s="263"/>
      <c r="D44" s="263"/>
      <c r="E44" s="263"/>
      <c r="F44" s="263"/>
      <c r="G44" s="263"/>
      <c r="H44" s="263"/>
      <c r="I44" s="263"/>
      <c r="J44" s="263"/>
      <c r="K44" s="263"/>
      <c r="L44" s="186"/>
      <c r="M44" s="186"/>
    </row>
    <row r="45" spans="3:21" s="77" customFormat="1" ht="18.75" customHeight="1" x14ac:dyDescent="0.2">
      <c r="C45" s="263"/>
      <c r="D45" s="263"/>
      <c r="E45" s="263"/>
      <c r="F45" s="263"/>
      <c r="G45" s="263"/>
      <c r="H45" s="263"/>
      <c r="I45" s="263"/>
      <c r="J45" s="263"/>
      <c r="K45" s="263"/>
      <c r="L45" s="186"/>
      <c r="M45" s="186"/>
    </row>
    <row r="46" spans="3:21" s="77" customFormat="1" ht="15" customHeight="1" x14ac:dyDescent="0.2">
      <c r="C46" s="263" t="s">
        <v>480</v>
      </c>
      <c r="D46" s="263"/>
      <c r="E46" s="263"/>
      <c r="F46" s="263"/>
      <c r="G46" s="263"/>
      <c r="H46" s="263"/>
      <c r="I46" s="263"/>
      <c r="J46" s="263"/>
      <c r="K46" s="263"/>
      <c r="L46" s="186"/>
      <c r="M46" s="186"/>
    </row>
    <row r="47" spans="3:21" s="77" customFormat="1" ht="21.75" customHeight="1" x14ac:dyDescent="0.2">
      <c r="C47" s="186"/>
      <c r="D47" s="186"/>
      <c r="E47" s="186"/>
      <c r="F47" s="186"/>
      <c r="G47" s="186"/>
      <c r="H47" s="186"/>
      <c r="I47" s="186"/>
      <c r="J47" s="186"/>
      <c r="K47" s="186"/>
      <c r="L47" s="186"/>
      <c r="M47" s="186"/>
    </row>
    <row r="48" spans="3:21" s="77" customFormat="1" ht="18.75" customHeight="1" x14ac:dyDescent="0.2">
      <c r="C48" s="263" t="s">
        <v>481</v>
      </c>
      <c r="D48" s="263"/>
      <c r="E48" s="263"/>
      <c r="F48" s="263"/>
      <c r="G48" s="263"/>
      <c r="H48" s="263"/>
      <c r="I48" s="263"/>
      <c r="J48" s="263"/>
      <c r="K48" s="263"/>
      <c r="L48" s="186"/>
      <c r="M48" s="186"/>
    </row>
    <row r="49" spans="1:20" ht="18.75" customHeight="1" x14ac:dyDescent="0.25">
      <c r="C49" s="186"/>
      <c r="D49" s="186"/>
      <c r="E49" s="186"/>
      <c r="F49" s="186"/>
      <c r="G49" s="186"/>
      <c r="H49" s="186"/>
      <c r="I49" s="186"/>
      <c r="J49" s="186"/>
      <c r="K49" s="186"/>
      <c r="L49" s="186"/>
      <c r="M49" s="186"/>
      <c r="N49" s="1"/>
      <c r="O49" s="1"/>
      <c r="R49" s="1"/>
      <c r="T49" s="1"/>
    </row>
    <row r="50" spans="1:20" ht="15" customHeight="1" x14ac:dyDescent="0.25">
      <c r="C50" s="263" t="s">
        <v>482</v>
      </c>
      <c r="D50" s="263"/>
      <c r="E50" s="263"/>
      <c r="F50" s="263"/>
      <c r="G50" s="263"/>
      <c r="H50" s="263"/>
      <c r="I50" s="263"/>
      <c r="J50" s="263"/>
      <c r="K50" s="263"/>
      <c r="L50" s="186"/>
      <c r="M50" s="186"/>
      <c r="N50" s="1"/>
      <c r="O50" s="1"/>
      <c r="R50" s="1"/>
      <c r="T50" s="1"/>
    </row>
    <row r="51" spans="1:20" x14ac:dyDescent="0.25">
      <c r="C51" s="263"/>
      <c r="D51" s="263"/>
      <c r="E51" s="263"/>
      <c r="F51" s="263"/>
      <c r="G51" s="263"/>
      <c r="H51" s="263"/>
      <c r="I51" s="263"/>
      <c r="J51" s="263"/>
      <c r="K51" s="263"/>
      <c r="L51" s="186"/>
      <c r="M51" s="186"/>
      <c r="N51" s="1"/>
      <c r="O51" s="1"/>
      <c r="R51" s="1"/>
      <c r="T51" s="1"/>
    </row>
    <row r="52" spans="1:20" ht="18.75" customHeight="1" x14ac:dyDescent="0.25">
      <c r="C52" s="263"/>
      <c r="D52" s="263"/>
      <c r="E52" s="263"/>
      <c r="F52" s="263"/>
      <c r="G52" s="263"/>
      <c r="H52" s="263"/>
      <c r="I52" s="263"/>
      <c r="J52" s="263"/>
      <c r="K52" s="263"/>
      <c r="L52" s="186"/>
      <c r="M52" s="186"/>
      <c r="N52" s="1"/>
      <c r="O52" s="1"/>
      <c r="R52" s="1"/>
      <c r="T52" s="1"/>
    </row>
    <row r="53" spans="1:20" x14ac:dyDescent="0.25">
      <c r="C53" s="186"/>
      <c r="D53" s="186"/>
      <c r="E53" s="186"/>
      <c r="F53" s="186"/>
      <c r="G53" s="186"/>
      <c r="H53" s="186"/>
      <c r="I53" s="186"/>
      <c r="J53" s="186"/>
      <c r="K53" s="186"/>
      <c r="L53" s="186"/>
      <c r="M53" s="186"/>
      <c r="N53" s="128"/>
    </row>
    <row r="54" spans="1:20" ht="18" x14ac:dyDescent="0.25">
      <c r="B54" s="150" t="s">
        <v>477</v>
      </c>
      <c r="D54" s="77"/>
      <c r="E54" s="77"/>
      <c r="F54" s="77"/>
      <c r="G54" s="77"/>
      <c r="H54" s="77"/>
      <c r="I54" s="77"/>
      <c r="J54" s="77"/>
      <c r="K54" s="77"/>
      <c r="L54" s="77"/>
      <c r="M54" s="77"/>
      <c r="N54" s="77"/>
    </row>
    <row r="55" spans="1:20" s="5" customFormat="1" ht="20.100000000000001" customHeight="1" x14ac:dyDescent="0.25">
      <c r="B55" s="6" t="s">
        <v>162</v>
      </c>
      <c r="C55" s="7"/>
      <c r="D55" s="82"/>
      <c r="E55" s="82"/>
      <c r="F55" s="82"/>
      <c r="G55" s="82"/>
      <c r="H55" s="82"/>
      <c r="I55" s="82"/>
      <c r="J55" s="82"/>
      <c r="K55" s="82"/>
      <c r="L55" s="82"/>
      <c r="M55" s="82"/>
      <c r="N55" s="36"/>
      <c r="O55" s="31"/>
      <c r="R55" s="69"/>
      <c r="T55" s="73"/>
    </row>
    <row r="56" spans="1:20" s="9" customFormat="1" ht="20.100000000000001" customHeight="1" x14ac:dyDescent="0.2">
      <c r="B56" s="26" t="s">
        <v>51</v>
      </c>
      <c r="C56" s="27"/>
      <c r="D56" s="14"/>
      <c r="E56" s="14"/>
      <c r="F56" s="14"/>
      <c r="G56" s="14"/>
      <c r="H56" s="14"/>
      <c r="I56" s="14"/>
      <c r="J56" s="14"/>
      <c r="K56" s="14"/>
      <c r="L56" s="14"/>
      <c r="M56" s="14"/>
      <c r="N56" s="14"/>
      <c r="O56" s="27"/>
      <c r="R56" s="69"/>
      <c r="T56" s="73"/>
    </row>
    <row r="57" spans="1:20" s="5" customFormat="1" ht="27.95" customHeight="1" x14ac:dyDescent="0.2">
      <c r="B57" s="28">
        <v>1</v>
      </c>
      <c r="C57" s="29" t="s">
        <v>0</v>
      </c>
      <c r="D57" s="13" t="s">
        <v>78</v>
      </c>
      <c r="E57" s="13" t="s">
        <v>48</v>
      </c>
      <c r="F57" s="13" t="s">
        <v>351</v>
      </c>
      <c r="G57" s="13" t="s">
        <v>73</v>
      </c>
      <c r="H57" s="13" t="s">
        <v>68</v>
      </c>
      <c r="I57" s="31"/>
      <c r="J57" s="31"/>
      <c r="K57" s="31"/>
      <c r="L57" s="31"/>
      <c r="M57" s="31"/>
      <c r="N57" s="31"/>
      <c r="O57" s="31"/>
      <c r="R57" s="69"/>
      <c r="T57" s="73"/>
    </row>
    <row r="58" spans="1:20" s="5" customFormat="1" ht="27.95" customHeight="1" x14ac:dyDescent="0.2">
      <c r="B58" s="28">
        <v>2</v>
      </c>
      <c r="C58" s="29" t="s">
        <v>1</v>
      </c>
      <c r="D58" s="13" t="s">
        <v>41</v>
      </c>
      <c r="E58" s="13" t="s">
        <v>41</v>
      </c>
      <c r="F58" s="13" t="s">
        <v>41</v>
      </c>
      <c r="G58" s="13" t="s">
        <v>41</v>
      </c>
      <c r="H58" s="13" t="s">
        <v>41</v>
      </c>
      <c r="I58" s="31"/>
      <c r="J58" s="31"/>
      <c r="K58" s="31"/>
      <c r="L58" s="31"/>
      <c r="M58" s="31"/>
      <c r="N58" s="31"/>
      <c r="O58" s="31"/>
      <c r="R58" s="69"/>
      <c r="T58" s="73"/>
    </row>
    <row r="59" spans="1:20" s="8" customFormat="1" ht="15" customHeight="1" x14ac:dyDescent="0.2">
      <c r="B59" s="28">
        <v>3</v>
      </c>
      <c r="C59" s="29" t="s">
        <v>52</v>
      </c>
      <c r="D59" s="15" t="s">
        <v>69</v>
      </c>
      <c r="E59" s="15" t="s">
        <v>24</v>
      </c>
      <c r="F59" s="15" t="s">
        <v>24</v>
      </c>
      <c r="G59" s="15" t="s">
        <v>69</v>
      </c>
      <c r="H59" s="15" t="s">
        <v>69</v>
      </c>
      <c r="I59" s="44"/>
      <c r="J59" s="44"/>
      <c r="K59" s="44"/>
      <c r="L59" s="44"/>
      <c r="M59" s="44"/>
      <c r="N59" s="44"/>
      <c r="O59" s="44"/>
      <c r="R59" s="70"/>
      <c r="T59" s="73"/>
    </row>
    <row r="60" spans="1:20" s="8" customFormat="1" ht="15" customHeight="1" x14ac:dyDescent="0.2">
      <c r="B60" s="168" t="s">
        <v>384</v>
      </c>
      <c r="C60" s="169" t="s">
        <v>385</v>
      </c>
      <c r="D60" s="15" t="s">
        <v>388</v>
      </c>
      <c r="E60" s="15" t="s">
        <v>388</v>
      </c>
      <c r="F60" s="15" t="s">
        <v>388</v>
      </c>
      <c r="G60" s="15" t="s">
        <v>388</v>
      </c>
      <c r="H60" s="15" t="s">
        <v>388</v>
      </c>
      <c r="I60" s="44"/>
      <c r="J60" s="44"/>
      <c r="K60" s="44"/>
      <c r="L60" s="44"/>
      <c r="M60" s="44"/>
      <c r="N60" s="44"/>
      <c r="O60" s="44"/>
      <c r="R60" s="70"/>
      <c r="T60" s="73"/>
    </row>
    <row r="61" spans="1:20" s="5" customFormat="1" ht="24.95" customHeight="1" x14ac:dyDescent="0.2">
      <c r="A61" s="16"/>
      <c r="B61" s="30" t="s">
        <v>166</v>
      </c>
      <c r="C61" s="31"/>
      <c r="D61" s="17"/>
      <c r="E61" s="17"/>
      <c r="F61" s="17"/>
      <c r="G61" s="17"/>
      <c r="H61" s="17"/>
      <c r="I61" s="31"/>
      <c r="J61" s="31"/>
      <c r="K61" s="31"/>
      <c r="L61" s="31"/>
      <c r="M61" s="31"/>
      <c r="N61" s="31"/>
      <c r="O61" s="31"/>
      <c r="R61" s="69"/>
      <c r="T61" s="73"/>
    </row>
    <row r="62" spans="1:20" s="8" customFormat="1" ht="15" customHeight="1" x14ac:dyDescent="0.2">
      <c r="B62" s="28">
        <v>4</v>
      </c>
      <c r="C62" s="29" t="s">
        <v>2</v>
      </c>
      <c r="D62" s="15" t="s">
        <v>163</v>
      </c>
      <c r="E62" s="15" t="s">
        <v>163</v>
      </c>
      <c r="F62" s="15" t="s">
        <v>163</v>
      </c>
      <c r="G62" s="15" t="s">
        <v>163</v>
      </c>
      <c r="H62" s="15" t="s">
        <v>163</v>
      </c>
      <c r="I62" s="44"/>
      <c r="J62" s="44"/>
      <c r="K62" s="44"/>
      <c r="L62" s="44"/>
      <c r="M62" s="44"/>
      <c r="N62" s="44"/>
      <c r="O62" s="44"/>
      <c r="R62" s="70"/>
      <c r="T62" s="73"/>
    </row>
    <row r="63" spans="1:20" s="8" customFormat="1" ht="15" customHeight="1" x14ac:dyDescent="0.2">
      <c r="B63" s="28">
        <v>5</v>
      </c>
      <c r="C63" s="29" t="s">
        <v>3</v>
      </c>
      <c r="D63" s="15" t="s">
        <v>163</v>
      </c>
      <c r="E63" s="15" t="s">
        <v>163</v>
      </c>
      <c r="F63" s="15" t="s">
        <v>163</v>
      </c>
      <c r="G63" s="15" t="s">
        <v>163</v>
      </c>
      <c r="H63" s="15" t="s">
        <v>163</v>
      </c>
      <c r="I63" s="44"/>
      <c r="J63" s="44"/>
      <c r="K63" s="44"/>
      <c r="L63" s="44"/>
      <c r="M63" s="44"/>
      <c r="N63" s="44"/>
      <c r="O63" s="44"/>
      <c r="R63" s="70"/>
      <c r="T63" s="73"/>
    </row>
    <row r="64" spans="1:20" s="8" customFormat="1" ht="27.95" customHeight="1" x14ac:dyDescent="0.2">
      <c r="B64" s="28">
        <v>6</v>
      </c>
      <c r="C64" s="29" t="s">
        <v>53</v>
      </c>
      <c r="D64" s="13" t="s">
        <v>28</v>
      </c>
      <c r="E64" s="13" t="s">
        <v>49</v>
      </c>
      <c r="F64" s="13" t="s">
        <v>371</v>
      </c>
      <c r="G64" s="13" t="s">
        <v>373</v>
      </c>
      <c r="H64" s="13" t="s">
        <v>49</v>
      </c>
      <c r="I64" s="44"/>
      <c r="J64" s="44"/>
      <c r="K64" s="44"/>
      <c r="L64" s="44"/>
      <c r="M64" s="44"/>
      <c r="N64" s="44"/>
      <c r="O64" s="44"/>
      <c r="R64" s="70"/>
      <c r="T64" s="73"/>
    </row>
    <row r="65" spans="1:20" s="8" customFormat="1" ht="27.95" customHeight="1" x14ac:dyDescent="0.2">
      <c r="B65" s="28">
        <v>7</v>
      </c>
      <c r="C65" s="29" t="s">
        <v>54</v>
      </c>
      <c r="D65" s="13" t="s">
        <v>164</v>
      </c>
      <c r="E65" s="13" t="s">
        <v>164</v>
      </c>
      <c r="F65" s="13" t="s">
        <v>164</v>
      </c>
      <c r="G65" s="13" t="s">
        <v>164</v>
      </c>
      <c r="H65" s="13" t="s">
        <v>164</v>
      </c>
      <c r="I65" s="44"/>
      <c r="J65" s="44"/>
      <c r="K65" s="44"/>
      <c r="L65" s="44"/>
      <c r="M65" s="44"/>
      <c r="N65" s="44"/>
      <c r="O65" s="44"/>
      <c r="R65" s="70"/>
      <c r="T65" s="73"/>
    </row>
    <row r="66" spans="1:20" s="8" customFormat="1" ht="15" customHeight="1" x14ac:dyDescent="0.2">
      <c r="B66" s="28">
        <v>8</v>
      </c>
      <c r="C66" s="29" t="s">
        <v>177</v>
      </c>
      <c r="D66" s="18">
        <f>'[2]Transitional Plan'!$J$23</f>
        <v>7044.01457314258</v>
      </c>
      <c r="E66" s="18">
        <f>'[3]Transitional Plan'!$J$23</f>
        <v>1574.5466494799998</v>
      </c>
      <c r="F66" s="18">
        <f>'[4]Transitional Plan'!$J$23</f>
        <v>120.05</v>
      </c>
      <c r="G66" s="18">
        <v>3763</v>
      </c>
      <c r="H66" s="18">
        <f>'[5]Transitional Plan'!$J$23</f>
        <v>5847.0840548900005</v>
      </c>
      <c r="I66" s="44"/>
      <c r="J66" s="44" t="s">
        <v>382</v>
      </c>
      <c r="K66" s="44"/>
      <c r="L66" s="44"/>
      <c r="M66" s="44"/>
      <c r="N66" s="44"/>
      <c r="O66" s="44"/>
      <c r="R66" s="70"/>
      <c r="T66" s="73"/>
    </row>
    <row r="67" spans="1:20" s="8" customFormat="1" ht="15" customHeight="1" x14ac:dyDescent="0.2">
      <c r="B67" s="32">
        <v>9</v>
      </c>
      <c r="C67" s="33" t="s">
        <v>178</v>
      </c>
      <c r="D67" s="97">
        <f t="shared" ref="D67:H68" si="0">D66</f>
        <v>7044.01457314258</v>
      </c>
      <c r="E67" s="97">
        <f t="shared" si="0"/>
        <v>1574.5466494799998</v>
      </c>
      <c r="F67" s="97">
        <f t="shared" si="0"/>
        <v>120.05</v>
      </c>
      <c r="G67" s="97">
        <f t="shared" si="0"/>
        <v>3763</v>
      </c>
      <c r="H67" s="97">
        <f t="shared" si="0"/>
        <v>5847.0840548900005</v>
      </c>
      <c r="I67" s="44"/>
      <c r="J67" s="44"/>
      <c r="K67" s="44"/>
      <c r="L67" s="44"/>
      <c r="M67" s="44"/>
      <c r="N67" s="44"/>
      <c r="O67" s="44"/>
      <c r="R67" s="70"/>
      <c r="T67" s="73"/>
    </row>
    <row r="68" spans="1:20" s="8" customFormat="1" ht="15" customHeight="1" x14ac:dyDescent="0.2">
      <c r="B68" s="91"/>
      <c r="C68" s="92" t="s">
        <v>179</v>
      </c>
      <c r="D68" s="98">
        <f t="shared" si="0"/>
        <v>7044.01457314258</v>
      </c>
      <c r="E68" s="98">
        <f t="shared" si="0"/>
        <v>1574.5466494799998</v>
      </c>
      <c r="F68" s="98">
        <f t="shared" si="0"/>
        <v>120.05</v>
      </c>
      <c r="G68" s="98">
        <f t="shared" si="0"/>
        <v>3763</v>
      </c>
      <c r="H68" s="98">
        <f t="shared" si="0"/>
        <v>5847.0840548900005</v>
      </c>
      <c r="I68" s="44"/>
      <c r="J68" s="44"/>
      <c r="K68" s="44"/>
      <c r="L68" s="44"/>
      <c r="M68" s="44"/>
      <c r="N68" s="44"/>
      <c r="O68" s="44"/>
      <c r="R68" s="70"/>
      <c r="T68" s="73"/>
    </row>
    <row r="69" spans="1:20" s="8" customFormat="1" ht="38.25" customHeight="1" x14ac:dyDescent="0.2">
      <c r="B69" s="28" t="s">
        <v>8</v>
      </c>
      <c r="C69" s="29" t="s">
        <v>4</v>
      </c>
      <c r="D69" s="45" t="s">
        <v>168</v>
      </c>
      <c r="E69" s="45" t="s">
        <v>168</v>
      </c>
      <c r="F69" s="45" t="s">
        <v>168</v>
      </c>
      <c r="G69" s="45" t="s">
        <v>168</v>
      </c>
      <c r="H69" s="45" t="s">
        <v>168</v>
      </c>
      <c r="I69" s="44"/>
      <c r="J69" s="44"/>
      <c r="K69" s="44"/>
      <c r="L69" s="44"/>
      <c r="M69" s="44"/>
      <c r="N69" s="44"/>
      <c r="O69" s="44"/>
      <c r="R69" s="70"/>
      <c r="T69" s="73"/>
    </row>
    <row r="70" spans="1:20" s="8" customFormat="1" ht="25.5" customHeight="1" x14ac:dyDescent="0.2">
      <c r="B70" s="28" t="s">
        <v>9</v>
      </c>
      <c r="C70" s="29" t="s">
        <v>5</v>
      </c>
      <c r="D70" s="45" t="s">
        <v>168</v>
      </c>
      <c r="E70" s="45" t="s">
        <v>168</v>
      </c>
      <c r="F70" s="45" t="s">
        <v>168</v>
      </c>
      <c r="G70" s="45" t="s">
        <v>168</v>
      </c>
      <c r="H70" s="45" t="s">
        <v>168</v>
      </c>
      <c r="I70" s="44"/>
      <c r="J70" s="44"/>
      <c r="K70" s="44"/>
      <c r="L70" s="44"/>
      <c r="M70" s="44"/>
      <c r="N70" s="44"/>
      <c r="O70" s="44"/>
      <c r="R70" s="70"/>
      <c r="T70" s="73"/>
    </row>
    <row r="71" spans="1:20" s="8" customFormat="1" ht="48" customHeight="1" x14ac:dyDescent="0.2">
      <c r="B71" s="28">
        <v>10</v>
      </c>
      <c r="C71" s="29" t="s">
        <v>6</v>
      </c>
      <c r="D71" s="13" t="s">
        <v>286</v>
      </c>
      <c r="E71" s="13" t="s">
        <v>286</v>
      </c>
      <c r="F71" s="13" t="s">
        <v>286</v>
      </c>
      <c r="G71" s="13" t="s">
        <v>286</v>
      </c>
      <c r="H71" s="13" t="s">
        <v>286</v>
      </c>
      <c r="I71" s="44"/>
      <c r="J71" s="44"/>
      <c r="K71" s="44"/>
      <c r="L71" s="44"/>
      <c r="M71" s="44"/>
      <c r="N71" s="44"/>
      <c r="O71" s="44"/>
      <c r="R71" s="70"/>
      <c r="T71" s="73"/>
    </row>
    <row r="72" spans="1:20" s="8" customFormat="1" ht="15" customHeight="1" x14ac:dyDescent="0.2">
      <c r="B72" s="28">
        <v>11</v>
      </c>
      <c r="C72" s="29" t="s">
        <v>7</v>
      </c>
      <c r="D72" s="45" t="s">
        <v>168</v>
      </c>
      <c r="E72" s="45" t="s">
        <v>168</v>
      </c>
      <c r="F72" s="45" t="s">
        <v>168</v>
      </c>
      <c r="G72" s="45" t="s">
        <v>168</v>
      </c>
      <c r="H72" s="45" t="s">
        <v>168</v>
      </c>
      <c r="I72" s="44"/>
      <c r="J72" s="44"/>
      <c r="K72" s="44"/>
      <c r="L72" s="44"/>
      <c r="M72" s="44"/>
      <c r="N72" s="44"/>
      <c r="O72" s="44"/>
      <c r="R72" s="70"/>
      <c r="T72" s="73"/>
    </row>
    <row r="73" spans="1:20" s="8" customFormat="1" ht="15" customHeight="1" x14ac:dyDescent="0.2">
      <c r="B73" s="28">
        <v>12</v>
      </c>
      <c r="C73" s="29" t="s">
        <v>44</v>
      </c>
      <c r="D73" s="15" t="s">
        <v>30</v>
      </c>
      <c r="E73" s="15" t="s">
        <v>30</v>
      </c>
      <c r="F73" s="15" t="s">
        <v>30</v>
      </c>
      <c r="G73" s="15" t="s">
        <v>30</v>
      </c>
      <c r="H73" s="15" t="s">
        <v>30</v>
      </c>
      <c r="I73" s="44"/>
      <c r="J73" s="44"/>
      <c r="K73" s="44"/>
      <c r="L73" s="44"/>
      <c r="M73" s="44"/>
      <c r="N73" s="44"/>
      <c r="O73" s="44"/>
      <c r="R73" s="70"/>
      <c r="T73" s="73"/>
    </row>
    <row r="74" spans="1:20" s="8" customFormat="1" ht="15" customHeight="1" x14ac:dyDescent="0.2">
      <c r="B74" s="28">
        <v>13</v>
      </c>
      <c r="C74" s="29" t="s">
        <v>55</v>
      </c>
      <c r="D74" s="45" t="s">
        <v>168</v>
      </c>
      <c r="E74" s="45" t="s">
        <v>168</v>
      </c>
      <c r="F74" s="45" t="s">
        <v>168</v>
      </c>
      <c r="G74" s="45" t="s">
        <v>168</v>
      </c>
      <c r="H74" s="45" t="s">
        <v>168</v>
      </c>
      <c r="I74" s="44"/>
      <c r="J74" s="44"/>
      <c r="K74" s="44"/>
      <c r="L74" s="44"/>
      <c r="M74" s="44"/>
      <c r="N74" s="44"/>
      <c r="O74" s="44"/>
      <c r="R74" s="70"/>
      <c r="T74" s="73"/>
    </row>
    <row r="75" spans="1:20" s="8" customFormat="1" ht="15" customHeight="1" x14ac:dyDescent="0.2">
      <c r="B75" s="28">
        <v>14</v>
      </c>
      <c r="C75" s="169" t="s">
        <v>506</v>
      </c>
      <c r="D75" s="15" t="s">
        <v>33</v>
      </c>
      <c r="E75" s="15" t="s">
        <v>33</v>
      </c>
      <c r="F75" s="15" t="s">
        <v>33</v>
      </c>
      <c r="G75" s="15" t="s">
        <v>33</v>
      </c>
      <c r="H75" s="15" t="s">
        <v>33</v>
      </c>
      <c r="I75" s="44"/>
      <c r="J75" s="44"/>
      <c r="K75" s="44"/>
      <c r="L75" s="44"/>
      <c r="M75" s="44"/>
      <c r="N75" s="44"/>
      <c r="O75" s="44"/>
      <c r="R75" s="70"/>
      <c r="T75" s="73"/>
    </row>
    <row r="76" spans="1:20" s="8" customFormat="1" ht="83.1" customHeight="1" x14ac:dyDescent="0.2">
      <c r="B76" s="28">
        <v>15</v>
      </c>
      <c r="C76" s="34" t="s">
        <v>56</v>
      </c>
      <c r="D76" s="45" t="s">
        <v>168</v>
      </c>
      <c r="E76" s="45" t="s">
        <v>168</v>
      </c>
      <c r="F76" s="45" t="s">
        <v>168</v>
      </c>
      <c r="G76" s="45" t="s">
        <v>168</v>
      </c>
      <c r="H76" s="45" t="s">
        <v>168</v>
      </c>
      <c r="I76" s="44"/>
      <c r="J76" s="44"/>
      <c r="K76" s="44"/>
      <c r="L76" s="44"/>
      <c r="M76" s="44"/>
      <c r="N76" s="44"/>
      <c r="O76" s="44"/>
      <c r="R76" s="70"/>
      <c r="T76" s="73"/>
    </row>
    <row r="77" spans="1:20" s="8" customFormat="1" ht="51.95" customHeight="1" x14ac:dyDescent="0.2">
      <c r="B77" s="28">
        <v>16</v>
      </c>
      <c r="C77" s="29" t="s">
        <v>57</v>
      </c>
      <c r="D77" s="45" t="s">
        <v>168</v>
      </c>
      <c r="E77" s="45" t="s">
        <v>168</v>
      </c>
      <c r="F77" s="45" t="s">
        <v>168</v>
      </c>
      <c r="G77" s="45" t="s">
        <v>168</v>
      </c>
      <c r="H77" s="45" t="s">
        <v>168</v>
      </c>
      <c r="I77" s="44"/>
      <c r="J77" s="44"/>
      <c r="K77" s="44"/>
      <c r="L77" s="44"/>
      <c r="M77" s="44"/>
      <c r="N77" s="44"/>
      <c r="O77" s="44"/>
      <c r="R77" s="70"/>
      <c r="T77" s="73"/>
    </row>
    <row r="78" spans="1:20" s="5" customFormat="1" ht="24.95" customHeight="1" x14ac:dyDescent="0.2">
      <c r="A78" s="16"/>
      <c r="B78" s="30" t="s">
        <v>58</v>
      </c>
      <c r="C78" s="31"/>
      <c r="D78" s="17"/>
      <c r="E78" s="17"/>
      <c r="F78" s="17"/>
      <c r="G78" s="17"/>
      <c r="H78" s="17"/>
      <c r="I78" s="31"/>
      <c r="J78" s="31"/>
      <c r="K78" s="31"/>
      <c r="L78" s="31"/>
      <c r="M78" s="31"/>
      <c r="N78" s="31"/>
      <c r="O78" s="31"/>
      <c r="R78" s="69"/>
      <c r="T78" s="73"/>
    </row>
    <row r="79" spans="1:20" s="8" customFormat="1" ht="15.95" customHeight="1" x14ac:dyDescent="0.2">
      <c r="B79" s="28">
        <v>17</v>
      </c>
      <c r="C79" s="29" t="s">
        <v>59</v>
      </c>
      <c r="D79" s="45" t="s">
        <v>168</v>
      </c>
      <c r="E79" s="45" t="s">
        <v>168</v>
      </c>
      <c r="F79" s="45" t="s">
        <v>168</v>
      </c>
      <c r="G79" s="45" t="s">
        <v>168</v>
      </c>
      <c r="H79" s="45" t="s">
        <v>168</v>
      </c>
      <c r="I79" s="44"/>
      <c r="J79" s="44"/>
      <c r="K79" s="44"/>
      <c r="L79" s="44"/>
      <c r="M79" s="44"/>
      <c r="N79" s="44"/>
      <c r="O79" s="44"/>
      <c r="R79" s="70"/>
      <c r="T79" s="73"/>
    </row>
    <row r="80" spans="1:20" s="11" customFormat="1" ht="25.5" customHeight="1" x14ac:dyDescent="0.2">
      <c r="B80" s="28">
        <v>18</v>
      </c>
      <c r="C80" s="35" t="s">
        <v>12</v>
      </c>
      <c r="D80" s="45" t="s">
        <v>168</v>
      </c>
      <c r="E80" s="45" t="s">
        <v>168</v>
      </c>
      <c r="F80" s="45" t="s">
        <v>168</v>
      </c>
      <c r="G80" s="45" t="s">
        <v>168</v>
      </c>
      <c r="H80" s="45" t="s">
        <v>168</v>
      </c>
      <c r="I80" s="84"/>
      <c r="J80" s="84"/>
      <c r="K80" s="84"/>
      <c r="L80" s="84"/>
      <c r="M80" s="84"/>
      <c r="N80" s="84"/>
      <c r="O80" s="84"/>
      <c r="R80" s="71"/>
      <c r="T80" s="73"/>
    </row>
    <row r="81" spans="2:20" s="8" customFormat="1" ht="15.95" customHeight="1" x14ac:dyDescent="0.2">
      <c r="B81" s="28">
        <v>19</v>
      </c>
      <c r="C81" s="29" t="s">
        <v>43</v>
      </c>
      <c r="D81" s="45" t="s">
        <v>168</v>
      </c>
      <c r="E81" s="45" t="s">
        <v>168</v>
      </c>
      <c r="F81" s="45" t="s">
        <v>168</v>
      </c>
      <c r="G81" s="45" t="s">
        <v>168</v>
      </c>
      <c r="H81" s="45" t="s">
        <v>168</v>
      </c>
      <c r="I81" s="44"/>
      <c r="J81" s="44"/>
      <c r="K81" s="44"/>
      <c r="L81" s="44"/>
      <c r="M81" s="44"/>
      <c r="N81" s="44"/>
      <c r="O81" s="44"/>
      <c r="R81" s="70"/>
      <c r="T81" s="73"/>
    </row>
    <row r="82" spans="2:20" s="8" customFormat="1" ht="40.5" customHeight="1" x14ac:dyDescent="0.2">
      <c r="B82" s="28" t="s">
        <v>10</v>
      </c>
      <c r="C82" s="34" t="s">
        <v>13</v>
      </c>
      <c r="D82" s="13" t="s">
        <v>168</v>
      </c>
      <c r="E82" s="13" t="s">
        <v>168</v>
      </c>
      <c r="F82" s="13" t="s">
        <v>168</v>
      </c>
      <c r="G82" s="13" t="s">
        <v>168</v>
      </c>
      <c r="H82" s="13" t="s">
        <v>168</v>
      </c>
      <c r="I82" s="106"/>
      <c r="J82" s="106"/>
      <c r="K82" s="106"/>
      <c r="L82" s="100"/>
      <c r="M82" s="100"/>
      <c r="N82" s="100"/>
      <c r="O82" s="44"/>
      <c r="R82" s="70"/>
      <c r="T82" s="73"/>
    </row>
    <row r="83" spans="2:20" s="8" customFormat="1" ht="32.1" customHeight="1" x14ac:dyDescent="0.2">
      <c r="B83" s="28" t="s">
        <v>11</v>
      </c>
      <c r="C83" s="34" t="s">
        <v>14</v>
      </c>
      <c r="D83" s="13" t="s">
        <v>168</v>
      </c>
      <c r="E83" s="13" t="s">
        <v>168</v>
      </c>
      <c r="F83" s="13" t="s">
        <v>168</v>
      </c>
      <c r="G83" s="13" t="s">
        <v>168</v>
      </c>
      <c r="H83" s="13" t="s">
        <v>168</v>
      </c>
      <c r="I83" s="106"/>
      <c r="J83" s="106"/>
      <c r="K83" s="106"/>
      <c r="L83" s="100"/>
      <c r="M83" s="100"/>
      <c r="N83" s="100"/>
      <c r="O83" s="44"/>
      <c r="R83" s="70"/>
      <c r="T83" s="73"/>
    </row>
    <row r="84" spans="2:20" s="8" customFormat="1" ht="15.75" customHeight="1" x14ac:dyDescent="0.2">
      <c r="B84" s="28">
        <v>21</v>
      </c>
      <c r="C84" s="34" t="s">
        <v>15</v>
      </c>
      <c r="D84" s="15" t="s">
        <v>33</v>
      </c>
      <c r="E84" s="15" t="s">
        <v>33</v>
      </c>
      <c r="F84" s="15" t="s">
        <v>33</v>
      </c>
      <c r="G84" s="15" t="s">
        <v>33</v>
      </c>
      <c r="H84" s="15" t="s">
        <v>33</v>
      </c>
      <c r="I84" s="44"/>
      <c r="J84" s="44"/>
      <c r="K84" s="44"/>
      <c r="L84" s="44"/>
      <c r="M84" s="44"/>
      <c r="N84" s="44"/>
      <c r="O84" s="44"/>
      <c r="R84" s="70"/>
      <c r="T84" s="73"/>
    </row>
    <row r="85" spans="2:20" s="8" customFormat="1" ht="15" customHeight="1" x14ac:dyDescent="0.2">
      <c r="B85" s="28">
        <v>22</v>
      </c>
      <c r="C85" s="29" t="s">
        <v>60</v>
      </c>
      <c r="D85" s="15" t="s">
        <v>67</v>
      </c>
      <c r="E85" s="15" t="s">
        <v>67</v>
      </c>
      <c r="F85" s="15" t="s">
        <v>67</v>
      </c>
      <c r="G85" s="15" t="s">
        <v>67</v>
      </c>
      <c r="H85" s="15" t="s">
        <v>67</v>
      </c>
      <c r="I85" s="44"/>
      <c r="J85" s="44"/>
      <c r="K85" s="44"/>
      <c r="L85" s="44"/>
      <c r="M85" s="44"/>
      <c r="N85" s="44"/>
      <c r="O85" s="44"/>
      <c r="R85" s="70"/>
      <c r="T85" s="73"/>
    </row>
    <row r="86" spans="2:20" s="8" customFormat="1" ht="15" customHeight="1" x14ac:dyDescent="0.2">
      <c r="B86" s="28">
        <v>23</v>
      </c>
      <c r="C86" s="29" t="s">
        <v>16</v>
      </c>
      <c r="D86" s="15" t="s">
        <v>50</v>
      </c>
      <c r="E86" s="15" t="s">
        <v>50</v>
      </c>
      <c r="F86" s="15" t="s">
        <v>50</v>
      </c>
      <c r="G86" s="15" t="s">
        <v>50</v>
      </c>
      <c r="H86" s="15" t="s">
        <v>50</v>
      </c>
      <c r="I86" s="44"/>
      <c r="J86" s="44"/>
      <c r="K86" s="44"/>
      <c r="L86" s="44"/>
      <c r="M86" s="44"/>
      <c r="N86" s="44"/>
      <c r="O86" s="44"/>
      <c r="R86" s="70"/>
      <c r="T86" s="73"/>
    </row>
    <row r="87" spans="2:20" s="8" customFormat="1" ht="25.5" customHeight="1" x14ac:dyDescent="0.2">
      <c r="B87" s="28">
        <v>24</v>
      </c>
      <c r="C87" s="29" t="s">
        <v>17</v>
      </c>
      <c r="D87" s="45" t="s">
        <v>168</v>
      </c>
      <c r="E87" s="45" t="s">
        <v>168</v>
      </c>
      <c r="F87" s="45" t="s">
        <v>168</v>
      </c>
      <c r="G87" s="45" t="s">
        <v>168</v>
      </c>
      <c r="H87" s="45" t="s">
        <v>168</v>
      </c>
      <c r="I87" s="44"/>
      <c r="J87" s="44"/>
      <c r="K87" s="44"/>
      <c r="L87" s="44"/>
      <c r="M87" s="44"/>
      <c r="N87" s="44"/>
      <c r="O87" s="44"/>
      <c r="R87" s="70"/>
      <c r="T87" s="73"/>
    </row>
    <row r="88" spans="2:20" s="8" customFormat="1" ht="15" customHeight="1" x14ac:dyDescent="0.2">
      <c r="B88" s="28">
        <v>25</v>
      </c>
      <c r="C88" s="29" t="s">
        <v>45</v>
      </c>
      <c r="D88" s="45" t="s">
        <v>168</v>
      </c>
      <c r="E88" s="45" t="s">
        <v>168</v>
      </c>
      <c r="F88" s="45" t="s">
        <v>168</v>
      </c>
      <c r="G88" s="45" t="s">
        <v>168</v>
      </c>
      <c r="H88" s="45" t="s">
        <v>168</v>
      </c>
      <c r="I88" s="44"/>
      <c r="J88" s="44"/>
      <c r="K88" s="44"/>
      <c r="L88" s="44"/>
      <c r="M88" s="44"/>
      <c r="N88" s="44"/>
      <c r="O88" s="44"/>
      <c r="R88" s="70"/>
      <c r="T88" s="73"/>
    </row>
    <row r="89" spans="2:20" s="8" customFormat="1" ht="45" customHeight="1" x14ac:dyDescent="0.2">
      <c r="B89" s="28">
        <v>26</v>
      </c>
      <c r="C89" s="29" t="s">
        <v>46</v>
      </c>
      <c r="D89" s="45" t="s">
        <v>168</v>
      </c>
      <c r="E89" s="45" t="s">
        <v>168</v>
      </c>
      <c r="F89" s="45" t="s">
        <v>168</v>
      </c>
      <c r="G89" s="45" t="s">
        <v>168</v>
      </c>
      <c r="H89" s="45" t="s">
        <v>168</v>
      </c>
      <c r="I89" s="44"/>
      <c r="J89" s="44"/>
      <c r="K89" s="44"/>
      <c r="L89" s="44"/>
      <c r="M89" s="44"/>
      <c r="N89" s="44"/>
      <c r="O89" s="44"/>
      <c r="R89" s="70"/>
      <c r="T89" s="73"/>
    </row>
    <row r="90" spans="2:20" s="8" customFormat="1" ht="15" customHeight="1" x14ac:dyDescent="0.2">
      <c r="B90" s="28">
        <v>27</v>
      </c>
      <c r="C90" s="34" t="s">
        <v>18</v>
      </c>
      <c r="D90" s="45" t="s">
        <v>168</v>
      </c>
      <c r="E90" s="45" t="s">
        <v>168</v>
      </c>
      <c r="F90" s="45" t="s">
        <v>168</v>
      </c>
      <c r="G90" s="45" t="s">
        <v>168</v>
      </c>
      <c r="H90" s="45" t="s">
        <v>168</v>
      </c>
      <c r="I90" s="44"/>
      <c r="J90" s="44"/>
      <c r="K90" s="44"/>
      <c r="L90" s="44"/>
      <c r="M90" s="44"/>
      <c r="N90" s="44"/>
      <c r="O90" s="44"/>
      <c r="R90" s="70"/>
      <c r="T90" s="73"/>
    </row>
    <row r="91" spans="2:20" s="8" customFormat="1" ht="15" customHeight="1" x14ac:dyDescent="0.2">
      <c r="B91" s="28">
        <v>28</v>
      </c>
      <c r="C91" s="34" t="s">
        <v>61</v>
      </c>
      <c r="D91" s="45" t="s">
        <v>168</v>
      </c>
      <c r="E91" s="45" t="s">
        <v>168</v>
      </c>
      <c r="F91" s="45" t="s">
        <v>168</v>
      </c>
      <c r="G91" s="45" t="s">
        <v>168</v>
      </c>
      <c r="H91" s="45" t="s">
        <v>168</v>
      </c>
      <c r="I91" s="44"/>
      <c r="J91" s="44"/>
      <c r="K91" s="44"/>
      <c r="L91" s="44"/>
      <c r="M91" s="44"/>
      <c r="N91" s="44"/>
      <c r="O91" s="44"/>
      <c r="R91" s="70"/>
      <c r="T91" s="73"/>
    </row>
    <row r="92" spans="2:20" s="8" customFormat="1" ht="25.5" customHeight="1" x14ac:dyDescent="0.2">
      <c r="B92" s="28">
        <v>29</v>
      </c>
      <c r="C92" s="34" t="s">
        <v>62</v>
      </c>
      <c r="D92" s="45" t="s">
        <v>168</v>
      </c>
      <c r="E92" s="45" t="s">
        <v>168</v>
      </c>
      <c r="F92" s="45" t="s">
        <v>168</v>
      </c>
      <c r="G92" s="45" t="s">
        <v>168</v>
      </c>
      <c r="H92" s="45" t="s">
        <v>168</v>
      </c>
      <c r="I92" s="44"/>
      <c r="J92" s="44"/>
      <c r="K92" s="44"/>
      <c r="L92" s="44"/>
      <c r="M92" s="44"/>
      <c r="N92" s="44"/>
      <c r="O92" s="44"/>
      <c r="R92" s="70"/>
      <c r="T92" s="73"/>
    </row>
    <row r="93" spans="2:20" s="8" customFormat="1" ht="15" customHeight="1" x14ac:dyDescent="0.2">
      <c r="B93" s="28">
        <v>30</v>
      </c>
      <c r="C93" s="29" t="s">
        <v>19</v>
      </c>
      <c r="D93" s="15" t="s">
        <v>33</v>
      </c>
      <c r="E93" s="15" t="s">
        <v>33</v>
      </c>
      <c r="F93" s="15" t="s">
        <v>33</v>
      </c>
      <c r="G93" s="15" t="s">
        <v>33</v>
      </c>
      <c r="H93" s="15" t="s">
        <v>33</v>
      </c>
      <c r="I93" s="44"/>
      <c r="J93" s="44"/>
      <c r="K93" s="44"/>
      <c r="L93" s="44"/>
      <c r="M93" s="44"/>
      <c r="N93" s="44"/>
      <c r="O93" s="44"/>
      <c r="R93" s="70"/>
      <c r="T93" s="73"/>
    </row>
    <row r="94" spans="2:20" s="8" customFormat="1" ht="38.25" customHeight="1" x14ac:dyDescent="0.2">
      <c r="B94" s="28">
        <v>31</v>
      </c>
      <c r="C94" s="29" t="s">
        <v>63</v>
      </c>
      <c r="D94" s="45" t="s">
        <v>168</v>
      </c>
      <c r="E94" s="45" t="s">
        <v>168</v>
      </c>
      <c r="F94" s="45" t="s">
        <v>168</v>
      </c>
      <c r="G94" s="45" t="s">
        <v>168</v>
      </c>
      <c r="H94" s="45" t="s">
        <v>168</v>
      </c>
      <c r="I94" s="44"/>
      <c r="J94" s="44"/>
      <c r="K94" s="44"/>
      <c r="L94" s="44"/>
      <c r="M94" s="44"/>
      <c r="N94" s="44"/>
      <c r="O94" s="44"/>
      <c r="R94" s="70"/>
      <c r="T94" s="73"/>
    </row>
    <row r="95" spans="2:20" s="8" customFormat="1" ht="15" customHeight="1" x14ac:dyDescent="0.2">
      <c r="B95" s="28">
        <v>32</v>
      </c>
      <c r="C95" s="29" t="s">
        <v>20</v>
      </c>
      <c r="D95" s="45" t="s">
        <v>168</v>
      </c>
      <c r="E95" s="45" t="s">
        <v>168</v>
      </c>
      <c r="F95" s="45" t="s">
        <v>168</v>
      </c>
      <c r="G95" s="45" t="s">
        <v>168</v>
      </c>
      <c r="H95" s="45" t="s">
        <v>168</v>
      </c>
      <c r="I95" s="44"/>
      <c r="J95" s="44"/>
      <c r="K95" s="44"/>
      <c r="L95" s="44"/>
      <c r="M95" s="44"/>
      <c r="N95" s="44"/>
      <c r="O95" s="44"/>
      <c r="R95" s="70"/>
      <c r="T95" s="73"/>
    </row>
    <row r="96" spans="2:20" s="8" customFormat="1" ht="15" customHeight="1" x14ac:dyDescent="0.2">
      <c r="B96" s="28">
        <v>33</v>
      </c>
      <c r="C96" s="29" t="s">
        <v>21</v>
      </c>
      <c r="D96" s="45" t="s">
        <v>168</v>
      </c>
      <c r="E96" s="45" t="s">
        <v>168</v>
      </c>
      <c r="F96" s="45" t="s">
        <v>168</v>
      </c>
      <c r="G96" s="45" t="s">
        <v>168</v>
      </c>
      <c r="H96" s="45" t="s">
        <v>168</v>
      </c>
      <c r="I96" s="44"/>
      <c r="J96" s="44"/>
      <c r="K96" s="44"/>
      <c r="L96" s="44"/>
      <c r="M96" s="44"/>
      <c r="N96" s="44"/>
      <c r="O96" s="44"/>
      <c r="R96" s="70"/>
      <c r="T96" s="73"/>
    </row>
    <row r="97" spans="1:21" s="8" customFormat="1" ht="30.95" customHeight="1" x14ac:dyDescent="0.25">
      <c r="B97" s="28">
        <v>34</v>
      </c>
      <c r="C97" s="34" t="s">
        <v>22</v>
      </c>
      <c r="D97" s="45" t="s">
        <v>168</v>
      </c>
      <c r="E97" s="45" t="s">
        <v>168</v>
      </c>
      <c r="F97" s="45" t="s">
        <v>168</v>
      </c>
      <c r="G97" s="45" t="s">
        <v>168</v>
      </c>
      <c r="H97" s="45" t="s">
        <v>168</v>
      </c>
      <c r="I97" s="44"/>
      <c r="J97" s="44"/>
      <c r="K97" s="44"/>
      <c r="L97" s="44"/>
      <c r="M97" s="44"/>
      <c r="N97" s="44"/>
      <c r="O97" s="125" t="s">
        <v>369</v>
      </c>
      <c r="P97" s="111"/>
      <c r="Q97" s="190" t="s">
        <v>267</v>
      </c>
      <c r="R97" s="112" t="s">
        <v>268</v>
      </c>
      <c r="S97" s="111"/>
      <c r="T97" s="113" t="s">
        <v>284</v>
      </c>
    </row>
    <row r="98" spans="1:21" s="8" customFormat="1" ht="30.95" customHeight="1" x14ac:dyDescent="0.25">
      <c r="B98" s="168" t="s">
        <v>389</v>
      </c>
      <c r="C98" s="176" t="s">
        <v>390</v>
      </c>
      <c r="D98" s="45" t="s">
        <v>454</v>
      </c>
      <c r="E98" s="45" t="s">
        <v>454</v>
      </c>
      <c r="F98" s="45" t="s">
        <v>454</v>
      </c>
      <c r="G98" s="45" t="s">
        <v>454</v>
      </c>
      <c r="H98" s="45" t="s">
        <v>454</v>
      </c>
      <c r="I98" s="44"/>
      <c r="J98" s="44"/>
      <c r="K98" s="44"/>
      <c r="L98" s="44"/>
      <c r="M98" s="44"/>
      <c r="N98" s="44"/>
      <c r="O98" s="142" t="s">
        <v>483</v>
      </c>
      <c r="P98" s="23"/>
      <c r="Q98" s="191"/>
      <c r="R98" s="194" t="s">
        <v>271</v>
      </c>
      <c r="S98" s="23"/>
      <c r="T98" s="120"/>
    </row>
    <row r="99" spans="1:21" s="8" customFormat="1" ht="30" customHeight="1" x14ac:dyDescent="0.25">
      <c r="B99" s="28">
        <v>35</v>
      </c>
      <c r="C99" s="29" t="s">
        <v>23</v>
      </c>
      <c r="D99" s="13" t="s">
        <v>27</v>
      </c>
      <c r="E99" s="13" t="s">
        <v>27</v>
      </c>
      <c r="F99" s="13" t="s">
        <v>27</v>
      </c>
      <c r="G99" s="13" t="s">
        <v>27</v>
      </c>
      <c r="H99" s="13" t="s">
        <v>27</v>
      </c>
      <c r="I99" s="44"/>
      <c r="J99" s="44"/>
      <c r="K99" s="44"/>
      <c r="L99" s="44"/>
      <c r="M99" s="44"/>
      <c r="N99" s="44"/>
      <c r="O99" s="264" t="s">
        <v>505</v>
      </c>
      <c r="P99" s="265"/>
      <c r="Q99" s="192" t="e">
        <f>(#REF!+#REF!+#REF!+#REF!+#REF!+#REF!+#REF!+#REF!)/1000000</f>
        <v>#REF!</v>
      </c>
      <c r="R99" s="114" t="e">
        <f>(#REF!+#REF!+#REF!+#REF!+#REF!+#REF!+#REF!+#REF!)/1000000</f>
        <v>#REF!</v>
      </c>
      <c r="S99" s="23"/>
      <c r="T99" s="115" t="e">
        <f>SUM(Q99:R99)</f>
        <v>#REF!</v>
      </c>
    </row>
    <row r="100" spans="1:21" s="8" customFormat="1" ht="15" customHeight="1" x14ac:dyDescent="0.2">
      <c r="B100" s="28">
        <v>36</v>
      </c>
      <c r="C100" s="29" t="s">
        <v>64</v>
      </c>
      <c r="D100" s="15" t="s">
        <v>33</v>
      </c>
      <c r="E100" s="15" t="s">
        <v>33</v>
      </c>
      <c r="F100" s="15" t="s">
        <v>33</v>
      </c>
      <c r="G100" s="15" t="s">
        <v>33</v>
      </c>
      <c r="H100" s="15" t="s">
        <v>33</v>
      </c>
      <c r="I100" s="44"/>
      <c r="J100" s="44"/>
      <c r="K100" s="44"/>
      <c r="L100" s="44"/>
      <c r="M100" s="44"/>
      <c r="N100" s="44"/>
      <c r="O100" s="116" t="e">
        <f>#REF!</f>
        <v>#REF!</v>
      </c>
      <c r="P100" s="23"/>
      <c r="Q100" s="108"/>
      <c r="R100" s="117"/>
      <c r="S100" s="23"/>
      <c r="T100" s="118"/>
    </row>
    <row r="101" spans="1:21" s="8" customFormat="1" ht="42" customHeight="1" x14ac:dyDescent="0.2">
      <c r="B101" s="28">
        <v>37</v>
      </c>
      <c r="C101" s="29" t="s">
        <v>65</v>
      </c>
      <c r="D101" s="93" t="s">
        <v>168</v>
      </c>
      <c r="E101" s="93" t="s">
        <v>168</v>
      </c>
      <c r="F101" s="93" t="s">
        <v>168</v>
      </c>
      <c r="G101" s="93" t="s">
        <v>168</v>
      </c>
      <c r="H101" s="93" t="s">
        <v>168</v>
      </c>
      <c r="I101" s="44"/>
      <c r="J101" s="44"/>
      <c r="K101" s="44"/>
      <c r="L101" s="44"/>
      <c r="M101" s="44"/>
      <c r="N101" s="44"/>
      <c r="O101" s="116"/>
      <c r="P101" s="23"/>
      <c r="Q101" s="108"/>
      <c r="R101" s="194" t="s">
        <v>271</v>
      </c>
      <c r="S101" s="23"/>
      <c r="T101" s="118"/>
    </row>
    <row r="102" spans="1:21" s="5" customFormat="1" ht="19.5" customHeight="1" x14ac:dyDescent="0.2">
      <c r="C102" s="12"/>
      <c r="D102" s="22"/>
      <c r="E102" s="22"/>
      <c r="F102" s="22"/>
      <c r="G102" s="22"/>
      <c r="H102" s="22"/>
      <c r="I102" s="22"/>
      <c r="J102" s="22"/>
      <c r="K102" s="22"/>
      <c r="L102" s="22"/>
      <c r="M102" s="22"/>
      <c r="N102" s="22"/>
      <c r="O102" s="108" t="s">
        <v>285</v>
      </c>
      <c r="P102" s="12"/>
      <c r="Q102" s="191" t="s">
        <v>267</v>
      </c>
      <c r="R102" s="119" t="s">
        <v>268</v>
      </c>
      <c r="S102" s="23"/>
      <c r="T102" s="120" t="s">
        <v>284</v>
      </c>
    </row>
    <row r="103" spans="1:21" s="5" customFormat="1" ht="20.100000000000001" customHeight="1" x14ac:dyDescent="0.25">
      <c r="B103" s="150" t="s">
        <v>27</v>
      </c>
      <c r="C103" s="12"/>
      <c r="D103" s="74" t="str">
        <f>HLOOKUP(D104,'1. March 2021 Report'!$D106:$I106,1,0)</f>
        <v>GB0058327924</v>
      </c>
      <c r="E103" s="74" t="e">
        <f>HLOOKUP(E104,'1. March 2021 Report'!$D106:$I106,1,0)</f>
        <v>#N/A</v>
      </c>
      <c r="F103" s="74" t="str">
        <f>HLOOKUP(F104,'1. March 2021 Report'!$D106:$I106,1,0)</f>
        <v>XS0125686229</v>
      </c>
      <c r="G103" s="74" t="e">
        <f>HLOOKUP(G104,'1. March 2021 Report'!$D106:$I106,1,0)</f>
        <v>#N/A</v>
      </c>
      <c r="H103" s="74" t="str">
        <f>HLOOKUP(H104,'1. March 2021 Report'!$D106:$I106,1,0)</f>
        <v>GB00B3KS9W93</v>
      </c>
      <c r="I103" s="74" t="str">
        <f>HLOOKUP(I104,'1. March 2021 Report'!$D106:$I106,1,0)</f>
        <v>GB00B3KSB238</v>
      </c>
      <c r="J103" s="74" t="str">
        <f>HLOOKUP(J104,'1. March 2021 Report'!$D106:$I106,1,0)</f>
        <v>GB00B3KSB568</v>
      </c>
      <c r="K103" s="74" t="e">
        <f>HLOOKUP(K104,'1. March 2021 Report'!$D106:$I106,1,0)</f>
        <v>#N/A</v>
      </c>
      <c r="L103" s="36"/>
      <c r="M103" s="36"/>
      <c r="N103" s="36"/>
      <c r="O103" s="121">
        <f>SUM(O104:O1100)</f>
        <v>69</v>
      </c>
      <c r="P103" s="7"/>
      <c r="Q103" s="193">
        <f>SUM(T114,T162,T210)</f>
        <v>11398.238237241412</v>
      </c>
      <c r="R103" s="122" t="e">
        <f>SUM(T307:T597)</f>
        <v>#N/A</v>
      </c>
      <c r="S103" s="123"/>
      <c r="T103" s="124" t="e">
        <f>SUM(T105:T640)</f>
        <v>#N/A</v>
      </c>
      <c r="U103" s="95"/>
    </row>
    <row r="104" spans="1:21" s="9" customFormat="1" ht="20.100000000000001" customHeight="1" x14ac:dyDescent="0.2">
      <c r="B104" s="39" t="s">
        <v>51</v>
      </c>
      <c r="C104" s="40"/>
      <c r="D104" s="137" t="s">
        <v>136</v>
      </c>
      <c r="E104" s="137" t="s">
        <v>190</v>
      </c>
      <c r="F104" s="137" t="s">
        <v>129</v>
      </c>
      <c r="G104" s="137" t="s">
        <v>123</v>
      </c>
      <c r="H104" s="137" t="s">
        <v>153</v>
      </c>
      <c r="I104" s="137" t="s">
        <v>152</v>
      </c>
      <c r="J104" s="137" t="s">
        <v>141</v>
      </c>
      <c r="K104" s="137" t="s">
        <v>244</v>
      </c>
      <c r="L104" s="22"/>
      <c r="M104" s="36"/>
      <c r="N104" s="22"/>
      <c r="O104" s="27">
        <f>COUNTA($D104:$M104)</f>
        <v>8</v>
      </c>
      <c r="Q104" s="203" t="e">
        <f>Q99-Q103</f>
        <v>#REF!</v>
      </c>
      <c r="R104" s="203" t="e">
        <f>R99-R103</f>
        <v>#REF!</v>
      </c>
      <c r="S104" s="203"/>
      <c r="T104" s="203" t="e">
        <f>T99-T103</f>
        <v>#REF!</v>
      </c>
    </row>
    <row r="105" spans="1:21" s="5" customFormat="1" ht="27.95" customHeight="1" x14ac:dyDescent="0.2">
      <c r="B105" s="168">
        <v>1</v>
      </c>
      <c r="C105" s="169" t="s">
        <v>0</v>
      </c>
      <c r="D105" s="170" t="s">
        <v>137</v>
      </c>
      <c r="E105" s="170" t="s">
        <v>135</v>
      </c>
      <c r="F105" s="170" t="s">
        <v>68</v>
      </c>
      <c r="G105" s="143" t="s">
        <v>124</v>
      </c>
      <c r="H105" s="170" t="s">
        <v>78</v>
      </c>
      <c r="I105" s="170" t="s">
        <v>78</v>
      </c>
      <c r="J105" s="170" t="s">
        <v>78</v>
      </c>
      <c r="K105" s="170" t="s">
        <v>78</v>
      </c>
      <c r="L105" s="100"/>
      <c r="M105" s="36"/>
      <c r="N105" s="100"/>
      <c r="O105" s="167"/>
      <c r="R105" s="110"/>
      <c r="S105" s="63"/>
      <c r="T105" s="73"/>
    </row>
    <row r="106" spans="1:21" s="5" customFormat="1" ht="27.95" customHeight="1" x14ac:dyDescent="0.2">
      <c r="B106" s="168">
        <v>2</v>
      </c>
      <c r="C106" s="169" t="s">
        <v>1</v>
      </c>
      <c r="D106" s="170" t="s">
        <v>136</v>
      </c>
      <c r="E106" s="170" t="s">
        <v>134</v>
      </c>
      <c r="F106" s="170" t="s">
        <v>129</v>
      </c>
      <c r="G106" s="143" t="s">
        <v>123</v>
      </c>
      <c r="H106" s="170" t="s">
        <v>153</v>
      </c>
      <c r="I106" s="170" t="s">
        <v>152</v>
      </c>
      <c r="J106" s="170" t="s">
        <v>141</v>
      </c>
      <c r="K106" s="170" t="s">
        <v>115</v>
      </c>
      <c r="L106" s="100"/>
      <c r="M106" s="36"/>
      <c r="N106" s="100"/>
      <c r="O106" s="167"/>
      <c r="R106" s="69"/>
      <c r="S106" s="63"/>
      <c r="T106" s="73"/>
    </row>
    <row r="107" spans="1:21" s="8" customFormat="1" ht="57.75" customHeight="1" x14ac:dyDescent="0.2">
      <c r="B107" s="168">
        <v>3</v>
      </c>
      <c r="C107" s="169" t="s">
        <v>52</v>
      </c>
      <c r="D107" s="170" t="s">
        <v>455</v>
      </c>
      <c r="E107" s="170" t="s">
        <v>455</v>
      </c>
      <c r="F107" s="15" t="s">
        <v>24</v>
      </c>
      <c r="G107" s="170" t="s">
        <v>455</v>
      </c>
      <c r="H107" s="15" t="s">
        <v>69</v>
      </c>
      <c r="I107" s="15" t="s">
        <v>69</v>
      </c>
      <c r="J107" s="15" t="s">
        <v>69</v>
      </c>
      <c r="K107" s="15" t="s">
        <v>69</v>
      </c>
      <c r="L107" s="101"/>
      <c r="M107" s="36"/>
      <c r="N107" s="101"/>
      <c r="O107" s="44"/>
      <c r="R107" s="70"/>
      <c r="T107" s="73"/>
    </row>
    <row r="108" spans="1:21" s="8" customFormat="1" ht="15" customHeight="1" x14ac:dyDescent="0.2">
      <c r="B108" s="168" t="s">
        <v>384</v>
      </c>
      <c r="C108" s="169" t="s">
        <v>385</v>
      </c>
      <c r="D108" s="15" t="s">
        <v>388</v>
      </c>
      <c r="E108" s="15" t="s">
        <v>388</v>
      </c>
      <c r="F108" s="15" t="s">
        <v>388</v>
      </c>
      <c r="G108" s="144" t="s">
        <v>388</v>
      </c>
      <c r="H108" s="15" t="s">
        <v>388</v>
      </c>
      <c r="I108" s="15" t="s">
        <v>388</v>
      </c>
      <c r="J108" s="15" t="s">
        <v>388</v>
      </c>
      <c r="K108" s="15" t="s">
        <v>388</v>
      </c>
      <c r="L108" s="101"/>
      <c r="M108" s="44"/>
      <c r="N108" s="44"/>
      <c r="O108" s="44"/>
      <c r="R108" s="70"/>
      <c r="T108" s="73"/>
    </row>
    <row r="109" spans="1:21" s="5" customFormat="1" ht="24.95" customHeight="1" x14ac:dyDescent="0.2">
      <c r="A109" s="16"/>
      <c r="B109" s="171" t="s">
        <v>166</v>
      </c>
      <c r="C109" s="37"/>
      <c r="D109" s="17"/>
      <c r="E109" s="17"/>
      <c r="F109" s="17"/>
      <c r="G109" s="17"/>
      <c r="H109" s="17"/>
      <c r="I109" s="17"/>
      <c r="J109" s="17"/>
      <c r="K109" s="49"/>
      <c r="L109" s="22"/>
      <c r="M109" s="36"/>
      <c r="N109" s="22"/>
      <c r="O109" s="167"/>
      <c r="R109" s="69"/>
      <c r="T109" s="73"/>
    </row>
    <row r="110" spans="1:21" s="8" customFormat="1" ht="15" customHeight="1" x14ac:dyDescent="0.2">
      <c r="B110" s="168">
        <v>4</v>
      </c>
      <c r="C110" s="169" t="s">
        <v>2</v>
      </c>
      <c r="D110" s="15" t="s">
        <v>27</v>
      </c>
      <c r="E110" s="15" t="s">
        <v>27</v>
      </c>
      <c r="F110" s="15" t="s">
        <v>27</v>
      </c>
      <c r="G110" s="144" t="s">
        <v>27</v>
      </c>
      <c r="H110" s="15" t="s">
        <v>27</v>
      </c>
      <c r="I110" s="15" t="s">
        <v>27</v>
      </c>
      <c r="J110" s="15" t="s">
        <v>27</v>
      </c>
      <c r="K110" s="15" t="s">
        <v>27</v>
      </c>
      <c r="L110" s="101"/>
      <c r="M110" s="36"/>
      <c r="N110" s="101"/>
      <c r="O110" s="44"/>
      <c r="R110" s="70"/>
      <c r="T110" s="73"/>
    </row>
    <row r="111" spans="1:21" s="8" customFormat="1" ht="46.5" customHeight="1" x14ac:dyDescent="0.2">
      <c r="B111" s="168">
        <v>5</v>
      </c>
      <c r="C111" s="169" t="s">
        <v>3</v>
      </c>
      <c r="D111" s="204" t="s">
        <v>509</v>
      </c>
      <c r="E111" s="204" t="s">
        <v>509</v>
      </c>
      <c r="F111" s="204" t="s">
        <v>509</v>
      </c>
      <c r="G111" s="204" t="s">
        <v>509</v>
      </c>
      <c r="H111" s="204" t="s">
        <v>510</v>
      </c>
      <c r="I111" s="204" t="s">
        <v>510</v>
      </c>
      <c r="J111" s="204" t="s">
        <v>510</v>
      </c>
      <c r="K111" s="204" t="s">
        <v>510</v>
      </c>
      <c r="L111" s="101"/>
      <c r="M111" s="36"/>
      <c r="N111" s="101"/>
      <c r="O111" s="44"/>
      <c r="R111" s="70"/>
      <c r="T111" s="73"/>
    </row>
    <row r="112" spans="1:21" s="8" customFormat="1" ht="27.95" customHeight="1" x14ac:dyDescent="0.2">
      <c r="B112" s="168">
        <v>6</v>
      </c>
      <c r="C112" s="169" t="s">
        <v>53</v>
      </c>
      <c r="D112" s="170" t="s">
        <v>72</v>
      </c>
      <c r="E112" s="170" t="s">
        <v>72</v>
      </c>
      <c r="F112" s="170" t="s">
        <v>85</v>
      </c>
      <c r="G112" s="143" t="s">
        <v>72</v>
      </c>
      <c r="H112" s="170" t="s">
        <v>76</v>
      </c>
      <c r="I112" s="170" t="s">
        <v>76</v>
      </c>
      <c r="J112" s="170" t="s">
        <v>76</v>
      </c>
      <c r="K112" s="170" t="s">
        <v>76</v>
      </c>
      <c r="L112" s="100"/>
      <c r="M112" s="36"/>
      <c r="N112" s="100"/>
      <c r="O112" s="44"/>
      <c r="R112" s="70"/>
      <c r="T112" s="73"/>
    </row>
    <row r="113" spans="1:20" s="8" customFormat="1" ht="27.95" customHeight="1" x14ac:dyDescent="0.2">
      <c r="B113" s="168">
        <v>7</v>
      </c>
      <c r="C113" s="169" t="s">
        <v>54</v>
      </c>
      <c r="D113" s="170" t="s">
        <v>183</v>
      </c>
      <c r="E113" s="170" t="s">
        <v>183</v>
      </c>
      <c r="F113" s="170" t="s">
        <v>183</v>
      </c>
      <c r="G113" s="143" t="s">
        <v>183</v>
      </c>
      <c r="H113" s="170" t="s">
        <v>182</v>
      </c>
      <c r="I113" s="170" t="s">
        <v>182</v>
      </c>
      <c r="J113" s="170" t="s">
        <v>182</v>
      </c>
      <c r="K113" s="170" t="s">
        <v>182</v>
      </c>
      <c r="L113" s="100"/>
      <c r="M113" s="36"/>
      <c r="N113" s="100"/>
      <c r="O113" s="44"/>
      <c r="R113" s="70"/>
      <c r="T113" s="73"/>
    </row>
    <row r="114" spans="1:20" s="8" customFormat="1" ht="15" customHeight="1" x14ac:dyDescent="0.2">
      <c r="B114" s="168">
        <v>8</v>
      </c>
      <c r="C114" s="169" t="s">
        <v>177</v>
      </c>
      <c r="D114" s="18">
        <f>(VLOOKUP(D104,'[6]1. LBG GROUP'!$C:$AD,24,0)+VLOOKUP(D104,'[6]1. LBG GROUP'!$C:$AD,28,0))/1000000</f>
        <v>4.9392588766290659</v>
      </c>
      <c r="E114" s="18">
        <f>(VLOOKUP(E104,'[6]1. LBG GROUP'!$C:$AD,24,0)+VLOOKUP(E104,'[6]1. LBG GROUP'!$C:$AD,28,0))/1000000</f>
        <v>99.896771741737837</v>
      </c>
      <c r="F114" s="18">
        <f>(VLOOKUP(F104,'[6]1. LBG GROUP'!$C:$AD,24,0)+VLOOKUP(F104,'[6]1. LBG GROUP'!$C:$AD,28,0))/1000000</f>
        <v>11.09098003413653</v>
      </c>
      <c r="G114" s="145">
        <f>(VLOOKUP(G104,'[6]1. LBG GROUP'!$C:$AD,24,0)+VLOOKUP(G104,'[6]1. LBG GROUP'!$C:$AD,28,0))/1000000</f>
        <v>0</v>
      </c>
      <c r="H114" s="18">
        <f>(VLOOKUP(H104,'[6]1. LBG GROUP'!$C:$AD,24,0)+VLOOKUP(H104,'[6]1. LBG GROUP'!$C:$AD,28,0))/1000000</f>
        <v>407.42835124999999</v>
      </c>
      <c r="I114" s="18">
        <f>(VLOOKUP(I104,'[6]1. LBG GROUP'!$C:$AD,24,0)+VLOOKUP(I104,'[6]1. LBG GROUP'!$C:$AD,28,0))/1000000</f>
        <v>75.175482860000002</v>
      </c>
      <c r="J114" s="18">
        <f>(VLOOKUP(J104,'[6]1. LBG GROUP'!$C:$AD,24,0)+VLOOKUP(J104,'[6]1. LBG GROUP'!$C:$AD,28,0))/1000000</f>
        <v>52.298620239999991</v>
      </c>
      <c r="K114" s="18">
        <f>(VLOOKUP(K104,'[6]1. LBG GROUP'!$C:$AD,24,0)+VLOOKUP(K104,'[6]1. LBG GROUP'!$C:$AD,28,0))/1000000</f>
        <v>183.40531516999997</v>
      </c>
      <c r="L114" s="102"/>
      <c r="M114" s="36"/>
      <c r="N114" s="102"/>
      <c r="O114" s="83"/>
      <c r="Q114" s="62"/>
      <c r="R114" s="72"/>
      <c r="S114" s="10"/>
      <c r="T114" s="73">
        <f>SUM($D$114:$M$114)</f>
        <v>834.23478017250341</v>
      </c>
    </row>
    <row r="115" spans="1:20" s="8" customFormat="1" ht="15" customHeight="1" x14ac:dyDescent="0.2">
      <c r="B115" s="172">
        <v>9</v>
      </c>
      <c r="C115" s="173" t="s">
        <v>178</v>
      </c>
      <c r="D115" s="19" t="e">
        <f>VLOOKUP(D106,#REF!,5,0)</f>
        <v>#REF!</v>
      </c>
      <c r="E115" s="19" t="e">
        <f>VLOOKUP(E106,#REF!,5,0)</f>
        <v>#REF!</v>
      </c>
      <c r="F115" s="19" t="e">
        <f>VLOOKUP(F106,#REF!,5,0)</f>
        <v>#REF!</v>
      </c>
      <c r="G115" s="146" t="e">
        <f>VLOOKUP(G106,#REF!,5,0)</f>
        <v>#REF!</v>
      </c>
      <c r="H115" s="19" t="e">
        <f>VLOOKUP(H106,#REF!,5,0)</f>
        <v>#REF!</v>
      </c>
      <c r="I115" s="19" t="e">
        <f>VLOOKUP(I106,#REF!,5,0)</f>
        <v>#REF!</v>
      </c>
      <c r="J115" s="19" t="e">
        <f>VLOOKUP(J106,#REF!,5,0)</f>
        <v>#REF!</v>
      </c>
      <c r="K115" s="19" t="e">
        <f>VLOOKUP(K106,#REF!,5,0)</f>
        <v>#REF!</v>
      </c>
      <c r="L115" s="103"/>
      <c r="M115" s="36"/>
      <c r="N115" s="103"/>
      <c r="O115" s="44"/>
      <c r="R115" s="70"/>
      <c r="T115" s="73"/>
    </row>
    <row r="116" spans="1:20" s="8" customFormat="1" ht="15" customHeight="1" x14ac:dyDescent="0.2">
      <c r="B116" s="174"/>
      <c r="C116" s="175" t="s">
        <v>179</v>
      </c>
      <c r="D116" s="59" t="e">
        <f>VLOOKUP(D106,#REF!,6,0)</f>
        <v>#REF!</v>
      </c>
      <c r="E116" s="59" t="e">
        <f>VLOOKUP(E106,#REF!,6,0)</f>
        <v>#REF!</v>
      </c>
      <c r="F116" s="59" t="e">
        <f>VLOOKUP(F106,#REF!,6,0)</f>
        <v>#REF!</v>
      </c>
      <c r="G116" s="147" t="e">
        <f>VLOOKUP(G106,#REF!,6,0)</f>
        <v>#REF!</v>
      </c>
      <c r="H116" s="59" t="e">
        <f>VLOOKUP(H106,#REF!,6,0)</f>
        <v>#REF!</v>
      </c>
      <c r="I116" s="59" t="e">
        <f>VLOOKUP(I106,#REF!,6,0)</f>
        <v>#REF!</v>
      </c>
      <c r="J116" s="59" t="e">
        <f>VLOOKUP(J106,#REF!,6,0)</f>
        <v>#REF!</v>
      </c>
      <c r="K116" s="59" t="e">
        <f>VLOOKUP(K106,#REF!,6,0)</f>
        <v>#REF!</v>
      </c>
      <c r="L116" s="103"/>
      <c r="M116" s="36"/>
      <c r="N116" s="103"/>
      <c r="O116" s="44"/>
      <c r="R116" s="70"/>
      <c r="T116" s="73"/>
    </row>
    <row r="117" spans="1:20" s="8" customFormat="1" ht="38.25" customHeight="1" x14ac:dyDescent="0.2">
      <c r="B117" s="168" t="s">
        <v>8</v>
      </c>
      <c r="C117" s="169" t="s">
        <v>4</v>
      </c>
      <c r="D117" s="15">
        <v>100</v>
      </c>
      <c r="E117" s="15">
        <v>100</v>
      </c>
      <c r="F117" s="15">
        <v>100</v>
      </c>
      <c r="G117" s="144">
        <v>100</v>
      </c>
      <c r="H117" s="170" t="s">
        <v>292</v>
      </c>
      <c r="I117" s="170" t="s">
        <v>292</v>
      </c>
      <c r="J117" s="170" t="s">
        <v>292</v>
      </c>
      <c r="K117" s="170" t="s">
        <v>293</v>
      </c>
      <c r="L117" s="100"/>
      <c r="M117" s="36"/>
      <c r="N117" s="100"/>
      <c r="O117" s="44"/>
      <c r="R117" s="70"/>
      <c r="T117" s="73"/>
    </row>
    <row r="118" spans="1:20" s="8" customFormat="1" ht="25.5" customHeight="1" x14ac:dyDescent="0.2">
      <c r="B118" s="168" t="s">
        <v>9</v>
      </c>
      <c r="C118" s="169" t="s">
        <v>5</v>
      </c>
      <c r="D118" s="15">
        <v>100</v>
      </c>
      <c r="E118" s="15">
        <v>100</v>
      </c>
      <c r="F118" s="15">
        <v>100</v>
      </c>
      <c r="G118" s="144">
        <v>100</v>
      </c>
      <c r="H118" s="15" t="s">
        <v>41</v>
      </c>
      <c r="I118" s="15" t="s">
        <v>41</v>
      </c>
      <c r="J118" s="15" t="s">
        <v>294</v>
      </c>
      <c r="K118" s="170" t="s">
        <v>295</v>
      </c>
      <c r="L118" s="100"/>
      <c r="M118" s="36"/>
      <c r="N118" s="100"/>
      <c r="O118" s="44"/>
      <c r="R118" s="70"/>
      <c r="T118" s="73"/>
    </row>
    <row r="119" spans="1:20" s="8" customFormat="1" ht="48" customHeight="1" x14ac:dyDescent="0.2">
      <c r="B119" s="168">
        <v>10</v>
      </c>
      <c r="C119" s="169" t="s">
        <v>6</v>
      </c>
      <c r="D119" s="170" t="s">
        <v>29</v>
      </c>
      <c r="E119" s="170" t="s">
        <v>29</v>
      </c>
      <c r="F119" s="170" t="s">
        <v>29</v>
      </c>
      <c r="G119" s="143" t="s">
        <v>29</v>
      </c>
      <c r="H119" s="170" t="s">
        <v>29</v>
      </c>
      <c r="I119" s="170" t="s">
        <v>29</v>
      </c>
      <c r="J119" s="170" t="s">
        <v>29</v>
      </c>
      <c r="K119" s="170" t="s">
        <v>29</v>
      </c>
      <c r="L119" s="100"/>
      <c r="M119" s="36"/>
      <c r="N119" s="100"/>
      <c r="O119" s="44"/>
      <c r="R119" s="70"/>
      <c r="T119" s="73"/>
    </row>
    <row r="120" spans="1:20" s="8" customFormat="1" ht="15" customHeight="1" x14ac:dyDescent="0.2">
      <c r="B120" s="168">
        <v>11</v>
      </c>
      <c r="C120" s="169" t="s">
        <v>7</v>
      </c>
      <c r="D120" s="178">
        <v>36503</v>
      </c>
      <c r="E120" s="178">
        <v>36599</v>
      </c>
      <c r="F120" s="178">
        <v>36950</v>
      </c>
      <c r="G120" s="148">
        <v>37701</v>
      </c>
      <c r="H120" s="178">
        <v>39829</v>
      </c>
      <c r="I120" s="178">
        <v>39829</v>
      </c>
      <c r="J120" s="178">
        <v>39829</v>
      </c>
      <c r="K120" s="178">
        <v>39829</v>
      </c>
      <c r="L120" s="104"/>
      <c r="M120" s="36"/>
      <c r="N120" s="104"/>
      <c r="O120" s="44"/>
      <c r="R120" s="70"/>
      <c r="T120" s="73"/>
    </row>
    <row r="121" spans="1:20" s="8" customFormat="1" ht="15" customHeight="1" x14ac:dyDescent="0.2">
      <c r="B121" s="168">
        <v>12</v>
      </c>
      <c r="C121" s="169" t="s">
        <v>44</v>
      </c>
      <c r="D121" s="15" t="s">
        <v>30</v>
      </c>
      <c r="E121" s="15" t="s">
        <v>30</v>
      </c>
      <c r="F121" s="15" t="s">
        <v>30</v>
      </c>
      <c r="G121" s="144" t="s">
        <v>30</v>
      </c>
      <c r="H121" s="15" t="s">
        <v>30</v>
      </c>
      <c r="I121" s="15" t="s">
        <v>30</v>
      </c>
      <c r="J121" s="15" t="s">
        <v>30</v>
      </c>
      <c r="K121" s="15" t="s">
        <v>30</v>
      </c>
      <c r="L121" s="101"/>
      <c r="M121" s="36"/>
      <c r="N121" s="101"/>
      <c r="O121" s="44"/>
      <c r="R121" s="70"/>
      <c r="T121" s="73"/>
    </row>
    <row r="122" spans="1:20" s="8" customFormat="1" ht="15" customHeight="1" x14ac:dyDescent="0.2">
      <c r="B122" s="168">
        <v>13</v>
      </c>
      <c r="C122" s="169" t="s">
        <v>55</v>
      </c>
      <c r="D122" s="178" t="s">
        <v>66</v>
      </c>
      <c r="E122" s="178" t="s">
        <v>66</v>
      </c>
      <c r="F122" s="178" t="s">
        <v>66</v>
      </c>
      <c r="G122" s="148" t="s">
        <v>66</v>
      </c>
      <c r="H122" s="178" t="s">
        <v>66</v>
      </c>
      <c r="I122" s="178" t="s">
        <v>66</v>
      </c>
      <c r="J122" s="178" t="s">
        <v>66</v>
      </c>
      <c r="K122" s="178" t="s">
        <v>66</v>
      </c>
      <c r="L122" s="104"/>
      <c r="M122" s="36"/>
      <c r="N122" s="104"/>
      <c r="O122" s="44"/>
      <c r="R122" s="70"/>
      <c r="T122" s="73"/>
    </row>
    <row r="123" spans="1:20" s="8" customFormat="1" ht="15" customHeight="1" x14ac:dyDescent="0.2">
      <c r="B123" s="168">
        <v>14</v>
      </c>
      <c r="C123" s="169" t="s">
        <v>506</v>
      </c>
      <c r="D123" s="15" t="s">
        <v>32</v>
      </c>
      <c r="E123" s="15" t="s">
        <v>32</v>
      </c>
      <c r="F123" s="15" t="s">
        <v>32</v>
      </c>
      <c r="G123" s="144" t="s">
        <v>32</v>
      </c>
      <c r="H123" s="15" t="s">
        <v>33</v>
      </c>
      <c r="I123" s="15" t="s">
        <v>33</v>
      </c>
      <c r="J123" s="15" t="s">
        <v>32</v>
      </c>
      <c r="K123" s="15" t="s">
        <v>32</v>
      </c>
      <c r="L123" s="101"/>
      <c r="M123" s="36"/>
      <c r="N123" s="101"/>
      <c r="O123" s="44"/>
      <c r="R123" s="70"/>
      <c r="T123" s="73"/>
    </row>
    <row r="124" spans="1:20" s="8" customFormat="1" ht="83.1" customHeight="1" x14ac:dyDescent="0.2">
      <c r="B124" s="168">
        <v>15</v>
      </c>
      <c r="C124" s="176" t="s">
        <v>56</v>
      </c>
      <c r="D124" s="170" t="s">
        <v>297</v>
      </c>
      <c r="E124" s="170" t="s">
        <v>298</v>
      </c>
      <c r="F124" s="170" t="s">
        <v>299</v>
      </c>
      <c r="G124" s="143" t="s">
        <v>300</v>
      </c>
      <c r="H124" s="170" t="s">
        <v>181</v>
      </c>
      <c r="I124" s="170" t="s">
        <v>181</v>
      </c>
      <c r="J124" s="170" t="s">
        <v>296</v>
      </c>
      <c r="K124" s="170" t="s">
        <v>301</v>
      </c>
      <c r="L124" s="100"/>
      <c r="M124" s="36"/>
      <c r="N124" s="100"/>
      <c r="O124" s="44"/>
      <c r="R124" s="70"/>
      <c r="T124" s="73"/>
    </row>
    <row r="125" spans="1:20" s="8" customFormat="1" ht="51.95" customHeight="1" x14ac:dyDescent="0.2">
      <c r="B125" s="168">
        <v>16</v>
      </c>
      <c r="C125" s="169" t="s">
        <v>57</v>
      </c>
      <c r="D125" s="170" t="s">
        <v>170</v>
      </c>
      <c r="E125" s="170" t="s">
        <v>170</v>
      </c>
      <c r="F125" s="170" t="s">
        <v>171</v>
      </c>
      <c r="G125" s="143" t="s">
        <v>172</v>
      </c>
      <c r="H125" s="170" t="s">
        <v>41</v>
      </c>
      <c r="I125" s="170" t="s">
        <v>41</v>
      </c>
      <c r="J125" s="170" t="s">
        <v>170</v>
      </c>
      <c r="K125" s="170" t="s">
        <v>173</v>
      </c>
      <c r="L125" s="100"/>
      <c r="M125" s="36"/>
      <c r="N125" s="100"/>
      <c r="O125" s="44"/>
      <c r="R125" s="70"/>
      <c r="T125" s="73"/>
    </row>
    <row r="126" spans="1:20" s="5" customFormat="1" ht="24.95" customHeight="1" x14ac:dyDescent="0.2">
      <c r="A126" s="16"/>
      <c r="B126" s="171" t="s">
        <v>58</v>
      </c>
      <c r="C126" s="37"/>
      <c r="D126" s="17"/>
      <c r="E126" s="17"/>
      <c r="F126" s="17"/>
      <c r="G126" s="17"/>
      <c r="H126" s="17"/>
      <c r="I126" s="17"/>
      <c r="J126" s="17"/>
      <c r="K126" s="17"/>
      <c r="L126" s="22"/>
      <c r="M126" s="36"/>
      <c r="N126" s="22"/>
      <c r="O126" s="167"/>
      <c r="R126" s="69"/>
      <c r="T126" s="73"/>
    </row>
    <row r="127" spans="1:20" s="8" customFormat="1" ht="15.95" customHeight="1" x14ac:dyDescent="0.2">
      <c r="B127" s="168">
        <v>17</v>
      </c>
      <c r="C127" s="169" t="s">
        <v>59</v>
      </c>
      <c r="D127" s="15" t="s">
        <v>34</v>
      </c>
      <c r="E127" s="15" t="s">
        <v>34</v>
      </c>
      <c r="F127" s="15" t="s">
        <v>34</v>
      </c>
      <c r="G127" s="15" t="s">
        <v>34</v>
      </c>
      <c r="H127" s="15" t="s">
        <v>34</v>
      </c>
      <c r="I127" s="15" t="s">
        <v>34</v>
      </c>
      <c r="J127" s="15" t="s">
        <v>34</v>
      </c>
      <c r="K127" s="15" t="s">
        <v>71</v>
      </c>
      <c r="L127" s="101"/>
      <c r="M127" s="36"/>
      <c r="N127" s="101"/>
      <c r="O127" s="44"/>
      <c r="R127" s="70"/>
      <c r="T127" s="73"/>
    </row>
    <row r="128" spans="1:20" s="11" customFormat="1" ht="25.5" customHeight="1" x14ac:dyDescent="0.2">
      <c r="B128" s="168">
        <v>18</v>
      </c>
      <c r="C128" s="177" t="s">
        <v>12</v>
      </c>
      <c r="D128" s="21">
        <v>7.8810000000000005E-2</v>
      </c>
      <c r="E128" s="21">
        <v>7.7539999999999998E-2</v>
      </c>
      <c r="F128" s="21">
        <v>7.281E-2</v>
      </c>
      <c r="G128" s="21">
        <v>6.8499999999999991E-2</v>
      </c>
      <c r="H128" s="21">
        <v>9.2499999999999999E-2</v>
      </c>
      <c r="I128" s="21">
        <v>9.7500000000000003E-2</v>
      </c>
      <c r="J128" s="21">
        <v>6.4750000000000002E-2</v>
      </c>
      <c r="K128" s="21">
        <v>6.4130000000000006E-2</v>
      </c>
      <c r="L128" s="105"/>
      <c r="M128" s="36"/>
      <c r="N128" s="105"/>
      <c r="O128" s="84"/>
      <c r="R128" s="71"/>
      <c r="T128" s="73"/>
    </row>
    <row r="129" spans="2:20" s="8" customFormat="1" ht="15.95" customHeight="1" x14ac:dyDescent="0.2">
      <c r="B129" s="168">
        <v>19</v>
      </c>
      <c r="C129" s="169" t="s">
        <v>43</v>
      </c>
      <c r="D129" s="15" t="s">
        <v>33</v>
      </c>
      <c r="E129" s="15" t="s">
        <v>32</v>
      </c>
      <c r="F129" s="15" t="s">
        <v>32</v>
      </c>
      <c r="G129" s="15" t="s">
        <v>32</v>
      </c>
      <c r="H129" s="15" t="s">
        <v>32</v>
      </c>
      <c r="I129" s="15" t="s">
        <v>32</v>
      </c>
      <c r="J129" s="15" t="s">
        <v>32</v>
      </c>
      <c r="K129" s="15" t="s">
        <v>32</v>
      </c>
      <c r="L129" s="101"/>
      <c r="M129" s="36"/>
      <c r="N129" s="101"/>
      <c r="O129" s="44"/>
      <c r="R129" s="70"/>
      <c r="T129" s="73"/>
    </row>
    <row r="130" spans="2:20" s="8" customFormat="1" ht="40.5" customHeight="1" x14ac:dyDescent="0.2">
      <c r="B130" s="168" t="s">
        <v>10</v>
      </c>
      <c r="C130" s="176" t="s">
        <v>13</v>
      </c>
      <c r="D130" s="89" t="s">
        <v>38</v>
      </c>
      <c r="E130" s="89" t="s">
        <v>38</v>
      </c>
      <c r="F130" s="89" t="s">
        <v>38</v>
      </c>
      <c r="G130" s="89" t="s">
        <v>38</v>
      </c>
      <c r="H130" s="170" t="s">
        <v>37</v>
      </c>
      <c r="I130" s="170" t="s">
        <v>37</v>
      </c>
      <c r="J130" s="170" t="s">
        <v>37</v>
      </c>
      <c r="K130" s="170" t="s">
        <v>37</v>
      </c>
      <c r="L130" s="100"/>
      <c r="M130" s="36"/>
      <c r="N130" s="100"/>
      <c r="O130" s="44"/>
      <c r="R130" s="70"/>
      <c r="T130" s="73"/>
    </row>
    <row r="131" spans="2:20" s="8" customFormat="1" ht="32.1" customHeight="1" x14ac:dyDescent="0.2">
      <c r="B131" s="168" t="s">
        <v>11</v>
      </c>
      <c r="C131" s="176" t="s">
        <v>14</v>
      </c>
      <c r="D131" s="89" t="s">
        <v>36</v>
      </c>
      <c r="E131" s="89" t="s">
        <v>36</v>
      </c>
      <c r="F131" s="89" t="s">
        <v>36</v>
      </c>
      <c r="G131" s="89" t="s">
        <v>36</v>
      </c>
      <c r="H131" s="170" t="s">
        <v>37</v>
      </c>
      <c r="I131" s="170" t="s">
        <v>37</v>
      </c>
      <c r="J131" s="170" t="s">
        <v>37</v>
      </c>
      <c r="K131" s="170" t="s">
        <v>37</v>
      </c>
      <c r="L131" s="100"/>
      <c r="M131" s="36"/>
      <c r="N131" s="100"/>
      <c r="O131" s="44"/>
      <c r="R131" s="70"/>
      <c r="T131" s="73"/>
    </row>
    <row r="132" spans="2:20" s="8" customFormat="1" ht="15.95" customHeight="1" x14ac:dyDescent="0.2">
      <c r="B132" s="168">
        <v>21</v>
      </c>
      <c r="C132" s="176" t="s">
        <v>15</v>
      </c>
      <c r="D132" s="15" t="s">
        <v>32</v>
      </c>
      <c r="E132" s="15" t="s">
        <v>32</v>
      </c>
      <c r="F132" s="15" t="s">
        <v>32</v>
      </c>
      <c r="G132" s="15" t="s">
        <v>33</v>
      </c>
      <c r="H132" s="15" t="s">
        <v>33</v>
      </c>
      <c r="I132" s="15" t="s">
        <v>33</v>
      </c>
      <c r="J132" s="15" t="s">
        <v>33</v>
      </c>
      <c r="K132" s="15" t="s">
        <v>33</v>
      </c>
      <c r="L132" s="101"/>
      <c r="M132" s="36"/>
      <c r="N132" s="101"/>
      <c r="O132" s="44"/>
      <c r="R132" s="70"/>
      <c r="T132" s="73"/>
    </row>
    <row r="133" spans="2:20" s="8" customFormat="1" ht="15" customHeight="1" x14ac:dyDescent="0.2">
      <c r="B133" s="168">
        <v>22</v>
      </c>
      <c r="C133" s="169" t="s">
        <v>60</v>
      </c>
      <c r="D133" s="15" t="s">
        <v>67</v>
      </c>
      <c r="E133" s="15" t="s">
        <v>67</v>
      </c>
      <c r="F133" s="15" t="s">
        <v>39</v>
      </c>
      <c r="G133" s="15" t="s">
        <v>67</v>
      </c>
      <c r="H133" s="15" t="s">
        <v>67</v>
      </c>
      <c r="I133" s="15" t="s">
        <v>67</v>
      </c>
      <c r="J133" s="15" t="s">
        <v>67</v>
      </c>
      <c r="K133" s="15" t="s">
        <v>67</v>
      </c>
      <c r="L133" s="101"/>
      <c r="M133" s="36"/>
      <c r="N133" s="101"/>
      <c r="O133" s="44"/>
      <c r="R133" s="70"/>
      <c r="T133" s="73"/>
    </row>
    <row r="134" spans="2:20" s="8" customFormat="1" ht="15" customHeight="1" x14ac:dyDescent="0.2">
      <c r="B134" s="168">
        <v>23</v>
      </c>
      <c r="C134" s="169" t="s">
        <v>16</v>
      </c>
      <c r="D134" s="15" t="s">
        <v>40</v>
      </c>
      <c r="E134" s="15" t="s">
        <v>40</v>
      </c>
      <c r="F134" s="15" t="s">
        <v>40</v>
      </c>
      <c r="G134" s="15" t="s">
        <v>40</v>
      </c>
      <c r="H134" s="15" t="s">
        <v>40</v>
      </c>
      <c r="I134" s="15" t="s">
        <v>40</v>
      </c>
      <c r="J134" s="15" t="s">
        <v>40</v>
      </c>
      <c r="K134" s="15" t="s">
        <v>40</v>
      </c>
      <c r="L134" s="101"/>
      <c r="M134" s="36"/>
      <c r="N134" s="101"/>
      <c r="O134" s="44"/>
      <c r="R134" s="70"/>
      <c r="T134" s="73"/>
    </row>
    <row r="135" spans="2:20" s="8" customFormat="1" ht="38.25" x14ac:dyDescent="0.2">
      <c r="B135" s="168">
        <v>24</v>
      </c>
      <c r="C135" s="169" t="s">
        <v>17</v>
      </c>
      <c r="D135" s="170" t="s">
        <v>470</v>
      </c>
      <c r="E135" s="170" t="s">
        <v>470</v>
      </c>
      <c r="F135" s="170" t="s">
        <v>470</v>
      </c>
      <c r="G135" s="170" t="s">
        <v>470</v>
      </c>
      <c r="H135" s="170" t="s">
        <v>470</v>
      </c>
      <c r="I135" s="170" t="s">
        <v>470</v>
      </c>
      <c r="J135" s="170" t="s">
        <v>470</v>
      </c>
      <c r="K135" s="170" t="s">
        <v>470</v>
      </c>
      <c r="L135" s="100"/>
      <c r="M135" s="36"/>
      <c r="N135" s="100"/>
      <c r="O135" s="44"/>
      <c r="R135" s="70"/>
      <c r="T135" s="73"/>
    </row>
    <row r="136" spans="2:20" s="8" customFormat="1" ht="15" customHeight="1" x14ac:dyDescent="0.2">
      <c r="B136" s="168">
        <v>25</v>
      </c>
      <c r="C136" s="169" t="s">
        <v>45</v>
      </c>
      <c r="D136" s="15" t="s">
        <v>41</v>
      </c>
      <c r="E136" s="15" t="s">
        <v>41</v>
      </c>
      <c r="F136" s="15" t="s">
        <v>41</v>
      </c>
      <c r="G136" s="15" t="s">
        <v>41</v>
      </c>
      <c r="H136" s="15" t="s">
        <v>41</v>
      </c>
      <c r="I136" s="15" t="s">
        <v>41</v>
      </c>
      <c r="J136" s="15" t="s">
        <v>41</v>
      </c>
      <c r="K136" s="15" t="s">
        <v>41</v>
      </c>
      <c r="L136" s="101"/>
      <c r="M136" s="36"/>
      <c r="N136" s="101"/>
      <c r="O136" s="44"/>
      <c r="R136" s="70"/>
      <c r="T136" s="73"/>
    </row>
    <row r="137" spans="2:20" s="8" customFormat="1" ht="45" customHeight="1" x14ac:dyDescent="0.2">
      <c r="B137" s="168">
        <v>26</v>
      </c>
      <c r="C137" s="169" t="s">
        <v>46</v>
      </c>
      <c r="D137" s="15" t="s">
        <v>41</v>
      </c>
      <c r="E137" s="15" t="s">
        <v>41</v>
      </c>
      <c r="F137" s="15" t="s">
        <v>41</v>
      </c>
      <c r="G137" s="15" t="s">
        <v>41</v>
      </c>
      <c r="H137" s="15" t="s">
        <v>41</v>
      </c>
      <c r="I137" s="15" t="s">
        <v>41</v>
      </c>
      <c r="J137" s="15" t="s">
        <v>41</v>
      </c>
      <c r="K137" s="15" t="s">
        <v>41</v>
      </c>
      <c r="L137" s="101"/>
      <c r="M137" s="36"/>
      <c r="N137" s="101"/>
      <c r="O137" s="44"/>
      <c r="R137" s="70"/>
      <c r="T137" s="73"/>
    </row>
    <row r="138" spans="2:20" s="8" customFormat="1" ht="15" customHeight="1" x14ac:dyDescent="0.2">
      <c r="B138" s="168">
        <v>27</v>
      </c>
      <c r="C138" s="176" t="s">
        <v>18</v>
      </c>
      <c r="D138" s="15" t="s">
        <v>41</v>
      </c>
      <c r="E138" s="15" t="s">
        <v>41</v>
      </c>
      <c r="F138" s="15" t="s">
        <v>41</v>
      </c>
      <c r="G138" s="15" t="s">
        <v>41</v>
      </c>
      <c r="H138" s="15" t="s">
        <v>41</v>
      </c>
      <c r="I138" s="15" t="s">
        <v>41</v>
      </c>
      <c r="J138" s="15" t="s">
        <v>41</v>
      </c>
      <c r="K138" s="15" t="s">
        <v>41</v>
      </c>
      <c r="L138" s="101"/>
      <c r="M138" s="36"/>
      <c r="N138" s="101"/>
      <c r="O138" s="44"/>
      <c r="R138" s="70"/>
      <c r="T138" s="73"/>
    </row>
    <row r="139" spans="2:20" s="8" customFormat="1" ht="15" customHeight="1" x14ac:dyDescent="0.2">
      <c r="B139" s="168">
        <v>28</v>
      </c>
      <c r="C139" s="176" t="s">
        <v>61</v>
      </c>
      <c r="D139" s="15" t="s">
        <v>41</v>
      </c>
      <c r="E139" s="15" t="s">
        <v>41</v>
      </c>
      <c r="F139" s="15" t="s">
        <v>41</v>
      </c>
      <c r="G139" s="15" t="s">
        <v>41</v>
      </c>
      <c r="H139" s="15" t="s">
        <v>41</v>
      </c>
      <c r="I139" s="15" t="s">
        <v>41</v>
      </c>
      <c r="J139" s="15" t="s">
        <v>41</v>
      </c>
      <c r="K139" s="15" t="s">
        <v>41</v>
      </c>
      <c r="L139" s="101"/>
      <c r="M139" s="36"/>
      <c r="N139" s="101"/>
      <c r="O139" s="44"/>
      <c r="R139" s="70"/>
      <c r="T139" s="73"/>
    </row>
    <row r="140" spans="2:20" s="8" customFormat="1" ht="25.5" customHeight="1" x14ac:dyDescent="0.2">
      <c r="B140" s="168">
        <v>29</v>
      </c>
      <c r="C140" s="176" t="s">
        <v>62</v>
      </c>
      <c r="D140" s="15" t="s">
        <v>41</v>
      </c>
      <c r="E140" s="15" t="s">
        <v>41</v>
      </c>
      <c r="F140" s="15" t="s">
        <v>41</v>
      </c>
      <c r="G140" s="15" t="s">
        <v>41</v>
      </c>
      <c r="H140" s="15" t="s">
        <v>41</v>
      </c>
      <c r="I140" s="15" t="s">
        <v>41</v>
      </c>
      <c r="J140" s="15" t="s">
        <v>41</v>
      </c>
      <c r="K140" s="15" t="s">
        <v>41</v>
      </c>
      <c r="L140" s="101"/>
      <c r="M140" s="36"/>
      <c r="N140" s="101"/>
      <c r="O140" s="44"/>
      <c r="R140" s="70"/>
      <c r="T140" s="73"/>
    </row>
    <row r="141" spans="2:20" s="8" customFormat="1" ht="15" customHeight="1" x14ac:dyDescent="0.2">
      <c r="B141" s="168">
        <v>30</v>
      </c>
      <c r="C141" s="169" t="s">
        <v>19</v>
      </c>
      <c r="D141" s="170" t="s">
        <v>469</v>
      </c>
      <c r="E141" s="170" t="s">
        <v>469</v>
      </c>
      <c r="F141" s="170" t="s">
        <v>469</v>
      </c>
      <c r="G141" s="170" t="s">
        <v>469</v>
      </c>
      <c r="H141" s="170" t="s">
        <v>469</v>
      </c>
      <c r="I141" s="170" t="s">
        <v>469</v>
      </c>
      <c r="J141" s="170" t="s">
        <v>469</v>
      </c>
      <c r="K141" s="170" t="s">
        <v>469</v>
      </c>
      <c r="L141" s="101"/>
      <c r="M141" s="36"/>
      <c r="N141" s="101"/>
      <c r="O141" s="44"/>
      <c r="R141" s="70"/>
      <c r="T141" s="73"/>
    </row>
    <row r="142" spans="2:20" s="8" customFormat="1" ht="38.25" customHeight="1" x14ac:dyDescent="0.2">
      <c r="B142" s="168">
        <v>31</v>
      </c>
      <c r="C142" s="169" t="s">
        <v>63</v>
      </c>
      <c r="D142" s="170" t="s">
        <v>470</v>
      </c>
      <c r="E142" s="170" t="s">
        <v>470</v>
      </c>
      <c r="F142" s="170" t="s">
        <v>470</v>
      </c>
      <c r="G142" s="170" t="s">
        <v>470</v>
      </c>
      <c r="H142" s="170" t="s">
        <v>470</v>
      </c>
      <c r="I142" s="170" t="s">
        <v>470</v>
      </c>
      <c r="J142" s="170" t="s">
        <v>470</v>
      </c>
      <c r="K142" s="170" t="s">
        <v>470</v>
      </c>
      <c r="L142" s="101"/>
      <c r="M142" s="36"/>
      <c r="N142" s="101"/>
      <c r="O142" s="44"/>
      <c r="R142" s="70"/>
      <c r="T142" s="73"/>
    </row>
    <row r="143" spans="2:20" s="8" customFormat="1" ht="15" customHeight="1" x14ac:dyDescent="0.2">
      <c r="B143" s="168">
        <v>32</v>
      </c>
      <c r="C143" s="169" t="s">
        <v>20</v>
      </c>
      <c r="D143" s="15" t="s">
        <v>41</v>
      </c>
      <c r="E143" s="15" t="s">
        <v>41</v>
      </c>
      <c r="F143" s="15" t="s">
        <v>41</v>
      </c>
      <c r="G143" s="15" t="s">
        <v>41</v>
      </c>
      <c r="H143" s="15" t="s">
        <v>41</v>
      </c>
      <c r="I143" s="15" t="s">
        <v>41</v>
      </c>
      <c r="J143" s="15" t="s">
        <v>41</v>
      </c>
      <c r="K143" s="15" t="s">
        <v>41</v>
      </c>
      <c r="L143" s="101"/>
      <c r="M143" s="36"/>
      <c r="N143" s="101"/>
      <c r="O143" s="44"/>
      <c r="R143" s="70"/>
      <c r="T143" s="73"/>
    </row>
    <row r="144" spans="2:20" s="8" customFormat="1" ht="15" customHeight="1" x14ac:dyDescent="0.2">
      <c r="B144" s="168">
        <v>33</v>
      </c>
      <c r="C144" s="169" t="s">
        <v>21</v>
      </c>
      <c r="D144" s="15" t="s">
        <v>41</v>
      </c>
      <c r="E144" s="15" t="s">
        <v>41</v>
      </c>
      <c r="F144" s="15" t="s">
        <v>41</v>
      </c>
      <c r="G144" s="15" t="s">
        <v>41</v>
      </c>
      <c r="H144" s="15" t="s">
        <v>41</v>
      </c>
      <c r="I144" s="15" t="s">
        <v>41</v>
      </c>
      <c r="J144" s="15" t="s">
        <v>41</v>
      </c>
      <c r="K144" s="15" t="s">
        <v>41</v>
      </c>
      <c r="L144" s="101"/>
      <c r="M144" s="36"/>
      <c r="N144" s="101"/>
      <c r="O144" s="44"/>
      <c r="R144" s="70"/>
      <c r="T144" s="73"/>
    </row>
    <row r="145" spans="1:20" s="8" customFormat="1" ht="30.95" customHeight="1" x14ac:dyDescent="0.2">
      <c r="B145" s="168">
        <v>34</v>
      </c>
      <c r="C145" s="176" t="s">
        <v>22</v>
      </c>
      <c r="D145" s="15" t="s">
        <v>41</v>
      </c>
      <c r="E145" s="15" t="s">
        <v>41</v>
      </c>
      <c r="F145" s="15" t="s">
        <v>41</v>
      </c>
      <c r="G145" s="15" t="s">
        <v>41</v>
      </c>
      <c r="H145" s="15" t="s">
        <v>41</v>
      </c>
      <c r="I145" s="15" t="s">
        <v>41</v>
      </c>
      <c r="J145" s="15" t="s">
        <v>41</v>
      </c>
      <c r="K145" s="15" t="s">
        <v>41</v>
      </c>
      <c r="L145" s="101"/>
      <c r="M145" s="36"/>
      <c r="N145" s="101"/>
      <c r="O145" s="44"/>
      <c r="R145" s="70"/>
      <c r="T145" s="73"/>
    </row>
    <row r="146" spans="1:20" s="8" customFormat="1" ht="30.95" customHeight="1" x14ac:dyDescent="0.25">
      <c r="B146" s="168" t="s">
        <v>389</v>
      </c>
      <c r="C146" s="176" t="s">
        <v>390</v>
      </c>
      <c r="D146" s="45" t="s">
        <v>456</v>
      </c>
      <c r="E146" s="45" t="s">
        <v>456</v>
      </c>
      <c r="F146" s="45" t="s">
        <v>386</v>
      </c>
      <c r="G146" s="45" t="s">
        <v>456</v>
      </c>
      <c r="H146" s="45" t="s">
        <v>386</v>
      </c>
      <c r="I146" s="45" t="s">
        <v>386</v>
      </c>
      <c r="J146" s="45" t="s">
        <v>386</v>
      </c>
      <c r="K146" s="45" t="s">
        <v>386</v>
      </c>
      <c r="L146" s="149"/>
      <c r="M146" s="44"/>
      <c r="N146" s="38"/>
      <c r="O146" s="151"/>
      <c r="P146" s="23"/>
      <c r="Q146" s="119"/>
      <c r="R146" s="119"/>
      <c r="S146" s="23"/>
      <c r="T146" s="152"/>
    </row>
    <row r="147" spans="1:20" s="8" customFormat="1" ht="30" customHeight="1" x14ac:dyDescent="0.2">
      <c r="B147" s="168">
        <v>35</v>
      </c>
      <c r="C147" s="169" t="s">
        <v>23</v>
      </c>
      <c r="D147" s="170" t="s">
        <v>457</v>
      </c>
      <c r="E147" s="170" t="s">
        <v>457</v>
      </c>
      <c r="F147" s="170" t="s">
        <v>457</v>
      </c>
      <c r="G147" s="170" t="s">
        <v>457</v>
      </c>
      <c r="H147" s="170" t="s">
        <v>457</v>
      </c>
      <c r="I147" s="170" t="s">
        <v>457</v>
      </c>
      <c r="J147" s="170" t="s">
        <v>457</v>
      </c>
      <c r="K147" s="170" t="s">
        <v>457</v>
      </c>
      <c r="L147" s="100"/>
      <c r="M147" s="36"/>
      <c r="N147" s="100"/>
      <c r="O147" s="44"/>
      <c r="R147" s="70"/>
      <c r="T147" s="73"/>
    </row>
    <row r="148" spans="1:20" s="8" customFormat="1" ht="15" customHeight="1" x14ac:dyDescent="0.2">
      <c r="B148" s="168">
        <v>36</v>
      </c>
      <c r="C148" s="169" t="s">
        <v>64</v>
      </c>
      <c r="D148" s="15" t="s">
        <v>32</v>
      </c>
      <c r="E148" s="15" t="s">
        <v>32</v>
      </c>
      <c r="F148" s="15" t="s">
        <v>32</v>
      </c>
      <c r="G148" s="15" t="s">
        <v>32</v>
      </c>
      <c r="H148" s="15" t="s">
        <v>32</v>
      </c>
      <c r="I148" s="15" t="s">
        <v>32</v>
      </c>
      <c r="J148" s="15" t="s">
        <v>32</v>
      </c>
      <c r="K148" s="15" t="s">
        <v>32</v>
      </c>
      <c r="L148" s="101"/>
      <c r="M148" s="36"/>
      <c r="N148" s="101"/>
      <c r="O148" s="44"/>
      <c r="R148" s="70"/>
      <c r="T148" s="73"/>
    </row>
    <row r="149" spans="1:20" s="8" customFormat="1" ht="42" customHeight="1" x14ac:dyDescent="0.2">
      <c r="B149" s="168">
        <v>37</v>
      </c>
      <c r="C149" s="169" t="s">
        <v>65</v>
      </c>
      <c r="D149" s="15" t="s">
        <v>70</v>
      </c>
      <c r="E149" s="15" t="s">
        <v>70</v>
      </c>
      <c r="F149" s="15" t="s">
        <v>70</v>
      </c>
      <c r="G149" s="170" t="s">
        <v>290</v>
      </c>
      <c r="H149" s="170" t="s">
        <v>494</v>
      </c>
      <c r="I149" s="170" t="s">
        <v>494</v>
      </c>
      <c r="J149" s="170" t="s">
        <v>494</v>
      </c>
      <c r="K149" s="170" t="s">
        <v>494</v>
      </c>
      <c r="L149" s="101"/>
      <c r="M149" s="36"/>
      <c r="N149" s="101"/>
      <c r="O149" s="44"/>
      <c r="R149" s="70"/>
      <c r="T149" s="73"/>
    </row>
    <row r="150" spans="1:20" s="5" customFormat="1" ht="19.5" customHeight="1" x14ac:dyDescent="0.2">
      <c r="B150" s="38"/>
      <c r="C150" s="36"/>
      <c r="D150" s="22"/>
      <c r="E150" s="22"/>
      <c r="F150" s="22"/>
      <c r="G150" s="22"/>
      <c r="H150" s="22"/>
      <c r="I150" s="22"/>
      <c r="J150" s="22"/>
      <c r="K150" s="22"/>
      <c r="L150" s="22"/>
      <c r="M150" s="22"/>
      <c r="N150" s="22"/>
      <c r="O150" s="167"/>
      <c r="R150" s="69"/>
      <c r="T150" s="73"/>
    </row>
    <row r="151" spans="1:20" s="5" customFormat="1" ht="20.100000000000001" customHeight="1" x14ac:dyDescent="0.2">
      <c r="B151" s="23"/>
      <c r="C151" s="12"/>
      <c r="D151" s="74" t="e">
        <f>HLOOKUP(D152,'1. March 2021 Report'!$D154:$J154,1,0)</f>
        <v>#N/A</v>
      </c>
      <c r="E151" s="74" t="str">
        <f>HLOOKUP(E152,'1. March 2021 Report'!$D154:$J154,1,0)</f>
        <v>XS0408620721</v>
      </c>
      <c r="F151" s="74" t="str">
        <f>HLOOKUP(F152,'1. March 2021 Report'!$D154:$J154,1,0)</f>
        <v>XS0474660676/US539473AE82</v>
      </c>
      <c r="G151" s="74" t="str">
        <f>HLOOKUP(G152,'1. March 2021 Report'!$D154:$J154,1,0)</f>
        <v>XS1043545059</v>
      </c>
      <c r="H151" s="74" t="str">
        <f>HLOOKUP(H152,'1. March 2021 Report'!$D154:$J154,1,0)</f>
        <v>XS1043552188</v>
      </c>
      <c r="I151" s="74" t="str">
        <f>HLOOKUP(I152,'1. March 2021 Report'!$D154:$J154,1,0)</f>
        <v>XS1043552261</v>
      </c>
      <c r="J151" s="74" t="str">
        <f>HLOOKUP(J152,'1. March 2021 Report'!$D154:$J154,1,0)</f>
        <v>US539439AG42</v>
      </c>
      <c r="K151" s="74" t="e">
        <f>HLOOKUP(K152,'1. March 2021 Report'!$D154:$J154,1,0)</f>
        <v>#N/A</v>
      </c>
      <c r="L151" s="74" t="e">
        <f>HLOOKUP(L152,'1. March 2021 Report'!$D154:$J154,1,0)</f>
        <v>#N/A</v>
      </c>
      <c r="M151" s="22"/>
      <c r="N151" s="22"/>
      <c r="O151" s="167"/>
      <c r="R151" s="69"/>
      <c r="T151" s="73"/>
    </row>
    <row r="152" spans="1:20" s="9" customFormat="1" ht="20.100000000000001" customHeight="1" x14ac:dyDescent="0.2">
      <c r="B152" s="39" t="s">
        <v>51</v>
      </c>
      <c r="C152" s="40"/>
      <c r="D152" s="137" t="s">
        <v>246</v>
      </c>
      <c r="E152" s="137" t="s">
        <v>106</v>
      </c>
      <c r="F152" s="227" t="s">
        <v>243</v>
      </c>
      <c r="G152" s="137" t="s">
        <v>84</v>
      </c>
      <c r="H152" s="137" t="s">
        <v>82</v>
      </c>
      <c r="I152" s="137" t="s">
        <v>81</v>
      </c>
      <c r="J152" s="137" t="s">
        <v>80</v>
      </c>
      <c r="K152" s="137" t="s">
        <v>260</v>
      </c>
      <c r="L152" s="137" t="s">
        <v>275</v>
      </c>
      <c r="M152" s="22"/>
      <c r="N152" s="14"/>
      <c r="O152" s="27">
        <f>COUNTA($D152:$M152)</f>
        <v>9</v>
      </c>
      <c r="R152" s="69"/>
      <c r="T152" s="76"/>
    </row>
    <row r="153" spans="1:20" s="5" customFormat="1" ht="27.95" customHeight="1" x14ac:dyDescent="0.2">
      <c r="B153" s="168">
        <v>1</v>
      </c>
      <c r="C153" s="169" t="s">
        <v>0</v>
      </c>
      <c r="D153" s="170" t="s">
        <v>78</v>
      </c>
      <c r="E153" s="170" t="s">
        <v>48</v>
      </c>
      <c r="F153" s="170" t="s">
        <v>48</v>
      </c>
      <c r="G153" s="170" t="s">
        <v>78</v>
      </c>
      <c r="H153" s="170" t="s">
        <v>78</v>
      </c>
      <c r="I153" s="170" t="s">
        <v>78</v>
      </c>
      <c r="J153" s="129" t="s">
        <v>78</v>
      </c>
      <c r="K153" s="170" t="s">
        <v>68</v>
      </c>
      <c r="L153" s="15" t="s">
        <v>48</v>
      </c>
      <c r="M153" s="100"/>
      <c r="N153" s="100"/>
      <c r="O153" s="167"/>
      <c r="R153" s="69"/>
      <c r="T153" s="73"/>
    </row>
    <row r="154" spans="1:20" s="5" customFormat="1" ht="27.95" customHeight="1" x14ac:dyDescent="0.2">
      <c r="B154" s="168">
        <v>2</v>
      </c>
      <c r="C154" s="169" t="s">
        <v>1</v>
      </c>
      <c r="D154" s="170" t="s">
        <v>111</v>
      </c>
      <c r="E154" s="170" t="s">
        <v>106</v>
      </c>
      <c r="F154" s="170" t="s">
        <v>243</v>
      </c>
      <c r="G154" s="170" t="s">
        <v>84</v>
      </c>
      <c r="H154" s="170" t="s">
        <v>82</v>
      </c>
      <c r="I154" s="170" t="s">
        <v>81</v>
      </c>
      <c r="J154" s="129" t="s">
        <v>80</v>
      </c>
      <c r="K154" s="170" t="s">
        <v>41</v>
      </c>
      <c r="L154" s="15" t="s">
        <v>41</v>
      </c>
      <c r="M154" s="100"/>
      <c r="N154" s="100"/>
      <c r="O154" s="167"/>
      <c r="R154" s="69"/>
      <c r="T154" s="73"/>
    </row>
    <row r="155" spans="1:20" s="8" customFormat="1" ht="54" customHeight="1" x14ac:dyDescent="0.2">
      <c r="B155" s="168">
        <v>3</v>
      </c>
      <c r="C155" s="169" t="s">
        <v>52</v>
      </c>
      <c r="D155" s="15" t="s">
        <v>69</v>
      </c>
      <c r="E155" s="15" t="s">
        <v>24</v>
      </c>
      <c r="F155" s="15" t="s">
        <v>24</v>
      </c>
      <c r="G155" s="129" t="s">
        <v>374</v>
      </c>
      <c r="H155" s="129" t="s">
        <v>374</v>
      </c>
      <c r="I155" s="129" t="s">
        <v>374</v>
      </c>
      <c r="J155" s="129" t="s">
        <v>375</v>
      </c>
      <c r="K155" s="15" t="s">
        <v>24</v>
      </c>
      <c r="L155" s="15" t="s">
        <v>24</v>
      </c>
      <c r="M155" s="100"/>
      <c r="N155" s="101"/>
      <c r="O155" s="44"/>
      <c r="R155" s="70"/>
      <c r="T155" s="73"/>
    </row>
    <row r="156" spans="1:20" s="8" customFormat="1" ht="15" customHeight="1" x14ac:dyDescent="0.2">
      <c r="B156" s="168" t="s">
        <v>384</v>
      </c>
      <c r="C156" s="169" t="s">
        <v>385</v>
      </c>
      <c r="D156" s="15" t="s">
        <v>388</v>
      </c>
      <c r="E156" s="15" t="s">
        <v>388</v>
      </c>
      <c r="F156" s="15" t="s">
        <v>388</v>
      </c>
      <c r="G156" s="15" t="s">
        <v>388</v>
      </c>
      <c r="H156" s="15" t="s">
        <v>388</v>
      </c>
      <c r="I156" s="15" t="s">
        <v>388</v>
      </c>
      <c r="J156" s="15" t="s">
        <v>386</v>
      </c>
      <c r="K156" s="15" t="s">
        <v>388</v>
      </c>
      <c r="L156" s="15" t="s">
        <v>388</v>
      </c>
      <c r="M156" s="44"/>
      <c r="N156" s="44"/>
      <c r="O156" s="44"/>
      <c r="R156" s="70"/>
      <c r="T156" s="73"/>
    </row>
    <row r="157" spans="1:20" s="5" customFormat="1" ht="24.95" customHeight="1" x14ac:dyDescent="0.2">
      <c r="A157" s="16"/>
      <c r="B157" s="171" t="s">
        <v>166</v>
      </c>
      <c r="C157" s="167"/>
      <c r="D157" s="17"/>
      <c r="E157" s="17"/>
      <c r="F157" s="17"/>
      <c r="G157" s="17"/>
      <c r="H157" s="17"/>
      <c r="I157" s="17"/>
      <c r="J157" s="17"/>
      <c r="K157" s="17"/>
      <c r="L157" s="75"/>
      <c r="M157" s="22"/>
      <c r="N157" s="22"/>
      <c r="O157" s="167"/>
      <c r="R157" s="69"/>
      <c r="T157" s="73"/>
    </row>
    <row r="158" spans="1:20" s="8" customFormat="1" ht="15" customHeight="1" x14ac:dyDescent="0.2">
      <c r="B158" s="168">
        <v>4</v>
      </c>
      <c r="C158" s="169" t="s">
        <v>2</v>
      </c>
      <c r="D158" s="15" t="s">
        <v>27</v>
      </c>
      <c r="E158" s="15" t="s">
        <v>27</v>
      </c>
      <c r="F158" s="15" t="s">
        <v>27</v>
      </c>
      <c r="G158" s="15" t="s">
        <v>27</v>
      </c>
      <c r="H158" s="15" t="s">
        <v>27</v>
      </c>
      <c r="I158" s="15" t="s">
        <v>27</v>
      </c>
      <c r="J158" s="127" t="s">
        <v>27</v>
      </c>
      <c r="K158" s="15" t="s">
        <v>27</v>
      </c>
      <c r="L158" s="15" t="s">
        <v>27</v>
      </c>
      <c r="M158" s="101"/>
      <c r="N158" s="101"/>
      <c r="O158" s="44"/>
      <c r="R158" s="70"/>
      <c r="T158" s="73"/>
    </row>
    <row r="159" spans="1:20" s="8" customFormat="1" ht="45.75" customHeight="1" x14ac:dyDescent="0.2">
      <c r="B159" s="168">
        <v>5</v>
      </c>
      <c r="C159" s="169" t="s">
        <v>3</v>
      </c>
      <c r="D159" s="204" t="s">
        <v>510</v>
      </c>
      <c r="E159" s="204" t="s">
        <v>509</v>
      </c>
      <c r="F159" s="170" t="s">
        <v>509</v>
      </c>
      <c r="G159" s="15" t="s">
        <v>27</v>
      </c>
      <c r="H159" s="15" t="s">
        <v>27</v>
      </c>
      <c r="I159" s="15" t="s">
        <v>27</v>
      </c>
      <c r="J159" s="127" t="s">
        <v>27</v>
      </c>
      <c r="K159" s="15" t="s">
        <v>27</v>
      </c>
      <c r="L159" s="15" t="s">
        <v>27</v>
      </c>
      <c r="M159" s="101"/>
      <c r="N159" s="101"/>
      <c r="O159" s="44"/>
      <c r="R159" s="70"/>
      <c r="T159" s="73"/>
    </row>
    <row r="160" spans="1:20" s="8" customFormat="1" ht="27.95" customHeight="1" x14ac:dyDescent="0.2">
      <c r="B160" s="168">
        <v>6</v>
      </c>
      <c r="C160" s="169" t="s">
        <v>53</v>
      </c>
      <c r="D160" s="170" t="s">
        <v>76</v>
      </c>
      <c r="E160" s="170" t="s">
        <v>85</v>
      </c>
      <c r="F160" s="170" t="s">
        <v>85</v>
      </c>
      <c r="G160" s="170" t="s">
        <v>76</v>
      </c>
      <c r="H160" s="170" t="s">
        <v>76</v>
      </c>
      <c r="I160" s="170" t="s">
        <v>76</v>
      </c>
      <c r="J160" s="129" t="s">
        <v>76</v>
      </c>
      <c r="K160" s="170" t="s">
        <v>49</v>
      </c>
      <c r="L160" s="170" t="s">
        <v>49</v>
      </c>
      <c r="M160" s="100"/>
      <c r="N160" s="100"/>
      <c r="O160" s="44"/>
      <c r="R160" s="70"/>
      <c r="T160" s="73"/>
    </row>
    <row r="161" spans="1:20" s="8" customFormat="1" ht="27.95" customHeight="1" x14ac:dyDescent="0.2">
      <c r="B161" s="168">
        <v>7</v>
      </c>
      <c r="C161" s="169" t="s">
        <v>54</v>
      </c>
      <c r="D161" s="170" t="s">
        <v>182</v>
      </c>
      <c r="E161" s="170" t="s">
        <v>183</v>
      </c>
      <c r="F161" s="170" t="s">
        <v>183</v>
      </c>
      <c r="G161" s="170" t="s">
        <v>167</v>
      </c>
      <c r="H161" s="170" t="s">
        <v>167</v>
      </c>
      <c r="I161" s="170" t="s">
        <v>167</v>
      </c>
      <c r="J161" s="129" t="s">
        <v>167</v>
      </c>
      <c r="K161" s="170" t="s">
        <v>167</v>
      </c>
      <c r="L161" s="15" t="s">
        <v>167</v>
      </c>
      <c r="M161" s="100"/>
      <c r="N161" s="100"/>
      <c r="O161" s="44"/>
      <c r="R161" s="70"/>
      <c r="T161" s="73"/>
    </row>
    <row r="162" spans="1:20" s="8" customFormat="1" ht="15" customHeight="1" x14ac:dyDescent="0.2">
      <c r="B162" s="168">
        <v>8</v>
      </c>
      <c r="C162" s="169" t="s">
        <v>177</v>
      </c>
      <c r="D162" s="18">
        <f>(VLOOKUP(D152,'[6]1. LBG GROUP'!$C:$AD,24,0)+VLOOKUP(D152,'[6]1. LBG GROUP'!$C:$AD,28,0))/1000000</f>
        <v>139.96372830000001</v>
      </c>
      <c r="E162" s="18">
        <f>(VLOOKUP(E152,'[6]1. LBG GROUP'!$C:$AD,24,0)+VLOOKUP(E152,'[6]1. LBG GROUP'!$C:$AD,28,0))/1000000</f>
        <v>89.864522135418369</v>
      </c>
      <c r="F162" s="18">
        <f>(VLOOKUP(F152,'[6]1. LBG GROUP'!$C:$AD,24,0)+VLOOKUP(F152,'[6]1. LBG GROUP'!$C:$AD,28,0))/1000000</f>
        <v>931.3968599771938</v>
      </c>
      <c r="G162" s="18">
        <f>(VLOOKUP(G152,'[6]1. LBG GROUP'!$C:$AD,24,0)+VLOOKUP(G152,'[6]1. LBG GROUP'!$C:$AD,28,0))/1000000</f>
        <v>621.82351819000007</v>
      </c>
      <c r="H162" s="18">
        <f>(VLOOKUP(H152,'[6]1. LBG GROUP'!$C:$AD,24,0)+VLOOKUP(H152,'[6]1. LBG GROUP'!$C:$AD,28,0))/1000000</f>
        <v>1493.335</v>
      </c>
      <c r="I162" s="18">
        <f>(VLOOKUP(I152,'[6]1. LBG GROUP'!$C:$AD,24,0)+VLOOKUP(I152,'[6]1. LBG GROUP'!$C:$AD,28,0))/1000000</f>
        <v>748.06500000000005</v>
      </c>
      <c r="J162" s="130">
        <f>(VLOOKUP(J152,'[6]1. LBG GROUP'!$C:$AD,24,0)+VLOOKUP(J152,'[6]1. LBG GROUP'!$C:$AD,28,0))/1000000</f>
        <v>1008.31938742</v>
      </c>
      <c r="K162" s="18">
        <f>(VLOOKUP(K152,'[6]3. BOS Solo'!$B:$AD,25,0)+VLOOKUP(K152,'[6]3. BOS Solo'!$B:$AD,29,0))/1000000</f>
        <v>0</v>
      </c>
      <c r="L162" s="18">
        <f>(VLOOKUP(L152,'[6]2. Lloyds Solo'!$C:$AD,24,0)+VLOOKUP(L152,'[6]2. Lloyds Solo'!$C:$AD,28,0))/1000000</f>
        <v>611.66568800000005</v>
      </c>
      <c r="M162" s="102"/>
      <c r="N162" s="102"/>
      <c r="O162" s="44"/>
      <c r="Q162" s="62"/>
      <c r="R162" s="70"/>
      <c r="T162" s="73">
        <f>SUM($D$162:$M$162)</f>
        <v>5644.4337040226119</v>
      </c>
    </row>
    <row r="163" spans="1:20" s="8" customFormat="1" ht="15" customHeight="1" x14ac:dyDescent="0.2">
      <c r="B163" s="172">
        <v>9</v>
      </c>
      <c r="C163" s="173" t="s">
        <v>178</v>
      </c>
      <c r="D163" s="19" t="e">
        <f>VLOOKUP(D154,#REF!,5,0)</f>
        <v>#REF!</v>
      </c>
      <c r="E163" s="19" t="e">
        <f>VLOOKUP(E154,#REF!,5,0)</f>
        <v>#REF!</v>
      </c>
      <c r="F163" s="19" t="e">
        <f>VLOOKUP(F154,#REF!,5,0)</f>
        <v>#REF!</v>
      </c>
      <c r="G163" s="19" t="e">
        <f>VLOOKUP(G154,#REF!,5,0)</f>
        <v>#REF!</v>
      </c>
      <c r="H163" s="19" t="e">
        <f>VLOOKUP(H154,#REF!,5,0)</f>
        <v>#REF!</v>
      </c>
      <c r="I163" s="19" t="e">
        <f>VLOOKUP(I154,#REF!,5,0)</f>
        <v>#REF!</v>
      </c>
      <c r="J163" s="19" t="e">
        <f>VLOOKUP(J154,#REF!,5,0)</f>
        <v>#REF!</v>
      </c>
      <c r="K163" s="88" t="e">
        <f>VLOOKUP(K152,#REF!,5,0)</f>
        <v>#REF!</v>
      </c>
      <c r="L163" s="88" t="e">
        <f>VLOOKUP(L152,#REF!,5,0)</f>
        <v>#REF!</v>
      </c>
      <c r="M163" s="103"/>
      <c r="N163" s="103"/>
      <c r="O163" s="44"/>
      <c r="R163" s="70"/>
      <c r="T163" s="73"/>
    </row>
    <row r="164" spans="1:20" s="8" customFormat="1" ht="15" customHeight="1" x14ac:dyDescent="0.2">
      <c r="B164" s="174"/>
      <c r="C164" s="175" t="s">
        <v>179</v>
      </c>
      <c r="D164" s="20" t="e">
        <f>VLOOKUP(D154,#REF!,6,0)</f>
        <v>#REF!</v>
      </c>
      <c r="E164" s="20" t="e">
        <f>VLOOKUP(E154,#REF!,6,0)</f>
        <v>#REF!</v>
      </c>
      <c r="F164" s="59" t="e">
        <f>VLOOKUP(F154,#REF!,6,0)</f>
        <v>#REF!</v>
      </c>
      <c r="G164" s="20" t="e">
        <f>VLOOKUP(G154,#REF!,6,0)</f>
        <v>#REF!</v>
      </c>
      <c r="H164" s="20" t="e">
        <f>VLOOKUP(H154,#REF!,6,0)</f>
        <v>#REF!</v>
      </c>
      <c r="I164" s="59" t="e">
        <f>VLOOKUP(I154,#REF!,6,0)</f>
        <v>#REF!</v>
      </c>
      <c r="J164" s="59" t="e">
        <f>VLOOKUP(J154,#REF!,6,0)</f>
        <v>#REF!</v>
      </c>
      <c r="K164" s="59" t="e">
        <f>VLOOKUP(K152,#REF!,6,0)</f>
        <v>#REF!</v>
      </c>
      <c r="L164" s="90" t="e">
        <f>VLOOKUP(L152,#REF!,6,0)</f>
        <v>#REF!</v>
      </c>
      <c r="M164" s="103"/>
      <c r="N164" s="103"/>
      <c r="O164" s="44"/>
      <c r="R164" s="70"/>
      <c r="T164" s="73"/>
    </row>
    <row r="165" spans="1:20" s="8" customFormat="1" ht="38.25" x14ac:dyDescent="0.2">
      <c r="B165" s="168" t="s">
        <v>8</v>
      </c>
      <c r="C165" s="169" t="s">
        <v>4</v>
      </c>
      <c r="D165" s="170" t="s">
        <v>293</v>
      </c>
      <c r="E165" s="15">
        <v>100</v>
      </c>
      <c r="F165" s="170">
        <v>100</v>
      </c>
      <c r="G165" s="15">
        <v>100</v>
      </c>
      <c r="H165" s="15">
        <v>100</v>
      </c>
      <c r="I165" s="15">
        <v>100</v>
      </c>
      <c r="J165" s="127">
        <v>100</v>
      </c>
      <c r="K165" s="15">
        <v>100</v>
      </c>
      <c r="L165" s="15">
        <v>100</v>
      </c>
      <c r="M165" s="101"/>
      <c r="N165" s="101"/>
      <c r="O165" s="44"/>
      <c r="R165" s="70"/>
      <c r="T165" s="73"/>
    </row>
    <row r="166" spans="1:20" s="8" customFormat="1" ht="25.5" customHeight="1" x14ac:dyDescent="0.2">
      <c r="B166" s="168" t="s">
        <v>9</v>
      </c>
      <c r="C166" s="169" t="s">
        <v>5</v>
      </c>
      <c r="D166" s="170" t="s">
        <v>295</v>
      </c>
      <c r="E166" s="15">
        <v>100</v>
      </c>
      <c r="F166" s="15">
        <v>100</v>
      </c>
      <c r="G166" s="15">
        <v>100</v>
      </c>
      <c r="H166" s="15">
        <v>100</v>
      </c>
      <c r="I166" s="15">
        <v>100</v>
      </c>
      <c r="J166" s="127">
        <v>100</v>
      </c>
      <c r="K166" s="15">
        <v>100</v>
      </c>
      <c r="L166" s="15">
        <v>100</v>
      </c>
      <c r="M166" s="101"/>
      <c r="N166" s="101"/>
      <c r="O166" s="44"/>
      <c r="R166" s="70"/>
      <c r="T166" s="73"/>
    </row>
    <row r="167" spans="1:20" s="8" customFormat="1" ht="48" customHeight="1" x14ac:dyDescent="0.2">
      <c r="B167" s="168">
        <v>10</v>
      </c>
      <c r="C167" s="169" t="s">
        <v>6</v>
      </c>
      <c r="D167" s="170" t="s">
        <v>29</v>
      </c>
      <c r="E167" s="170" t="s">
        <v>29</v>
      </c>
      <c r="F167" s="170" t="s">
        <v>29</v>
      </c>
      <c r="G167" s="170" t="s">
        <v>287</v>
      </c>
      <c r="H167" s="170" t="s">
        <v>287</v>
      </c>
      <c r="I167" s="170" t="s">
        <v>287</v>
      </c>
      <c r="J167" s="129" t="s">
        <v>287</v>
      </c>
      <c r="K167" s="170" t="s">
        <v>287</v>
      </c>
      <c r="L167" s="170" t="s">
        <v>287</v>
      </c>
      <c r="M167" s="100"/>
      <c r="N167" s="100"/>
      <c r="O167" s="44"/>
      <c r="R167" s="70"/>
      <c r="T167" s="73"/>
    </row>
    <row r="168" spans="1:20" s="8" customFormat="1" ht="15" customHeight="1" x14ac:dyDescent="0.2">
      <c r="B168" s="168">
        <v>11</v>
      </c>
      <c r="C168" s="169" t="s">
        <v>7</v>
      </c>
      <c r="D168" s="178">
        <v>39829</v>
      </c>
      <c r="E168" s="178">
        <v>39832</v>
      </c>
      <c r="F168" s="178">
        <v>40162</v>
      </c>
      <c r="G168" s="178">
        <v>41730</v>
      </c>
      <c r="H168" s="178">
        <v>41730</v>
      </c>
      <c r="I168" s="178">
        <v>41730</v>
      </c>
      <c r="J168" s="131">
        <v>41736</v>
      </c>
      <c r="K168" s="178">
        <v>42342</v>
      </c>
      <c r="L168" s="178">
        <v>42545</v>
      </c>
      <c r="M168" s="104"/>
      <c r="N168" s="104"/>
      <c r="O168" s="44"/>
      <c r="R168" s="70"/>
      <c r="T168" s="73"/>
    </row>
    <row r="169" spans="1:20" s="8" customFormat="1" ht="15" customHeight="1" x14ac:dyDescent="0.2">
      <c r="B169" s="168">
        <v>12</v>
      </c>
      <c r="C169" s="169" t="s">
        <v>44</v>
      </c>
      <c r="D169" s="15" t="s">
        <v>30</v>
      </c>
      <c r="E169" s="15" t="s">
        <v>30</v>
      </c>
      <c r="F169" s="15" t="s">
        <v>30</v>
      </c>
      <c r="G169" s="15" t="s">
        <v>30</v>
      </c>
      <c r="H169" s="15" t="s">
        <v>30</v>
      </c>
      <c r="I169" s="15" t="s">
        <v>30</v>
      </c>
      <c r="J169" s="127" t="s">
        <v>30</v>
      </c>
      <c r="K169" s="15" t="s">
        <v>30</v>
      </c>
      <c r="L169" s="15" t="s">
        <v>30</v>
      </c>
      <c r="M169" s="101"/>
      <c r="N169" s="101"/>
      <c r="O169" s="44"/>
      <c r="R169" s="70"/>
      <c r="T169" s="73"/>
    </row>
    <row r="170" spans="1:20" s="8" customFormat="1" ht="15" customHeight="1" x14ac:dyDescent="0.2">
      <c r="B170" s="168">
        <v>13</v>
      </c>
      <c r="C170" s="169" t="s">
        <v>55</v>
      </c>
      <c r="D170" s="178" t="s">
        <v>66</v>
      </c>
      <c r="E170" s="178" t="s">
        <v>66</v>
      </c>
      <c r="F170" s="178" t="s">
        <v>66</v>
      </c>
      <c r="G170" s="178" t="s">
        <v>66</v>
      </c>
      <c r="H170" s="178" t="s">
        <v>66</v>
      </c>
      <c r="I170" s="178" t="s">
        <v>66</v>
      </c>
      <c r="J170" s="131" t="s">
        <v>66</v>
      </c>
      <c r="K170" s="178" t="s">
        <v>66</v>
      </c>
      <c r="L170" s="15" t="s">
        <v>66</v>
      </c>
      <c r="M170" s="104"/>
      <c r="N170" s="104"/>
      <c r="O170" s="44"/>
      <c r="R170" s="70"/>
      <c r="T170" s="73"/>
    </row>
    <row r="171" spans="1:20" s="8" customFormat="1" ht="15" customHeight="1" x14ac:dyDescent="0.2">
      <c r="B171" s="168">
        <v>14</v>
      </c>
      <c r="C171" s="169" t="s">
        <v>506</v>
      </c>
      <c r="D171" s="15" t="s">
        <v>32</v>
      </c>
      <c r="E171" s="15" t="s">
        <v>32</v>
      </c>
      <c r="F171" s="15" t="s">
        <v>32</v>
      </c>
      <c r="G171" s="15" t="s">
        <v>32</v>
      </c>
      <c r="H171" s="15" t="s">
        <v>32</v>
      </c>
      <c r="I171" s="15" t="s">
        <v>32</v>
      </c>
      <c r="J171" s="127" t="s">
        <v>32</v>
      </c>
      <c r="K171" s="15" t="s">
        <v>32</v>
      </c>
      <c r="L171" s="15" t="s">
        <v>32</v>
      </c>
      <c r="M171" s="101"/>
      <c r="N171" s="101"/>
      <c r="O171" s="44"/>
      <c r="R171" s="70"/>
      <c r="T171" s="73"/>
    </row>
    <row r="172" spans="1:20" s="8" customFormat="1" ht="83.1" customHeight="1" x14ac:dyDescent="0.2">
      <c r="B172" s="168">
        <v>15</v>
      </c>
      <c r="C172" s="176" t="s">
        <v>56</v>
      </c>
      <c r="D172" s="170" t="s">
        <v>302</v>
      </c>
      <c r="E172" s="170" t="s">
        <v>303</v>
      </c>
      <c r="F172" s="170" t="s">
        <v>304</v>
      </c>
      <c r="G172" s="170" t="s">
        <v>305</v>
      </c>
      <c r="H172" s="170" t="s">
        <v>306</v>
      </c>
      <c r="I172" s="170" t="s">
        <v>307</v>
      </c>
      <c r="J172" s="129" t="s">
        <v>308</v>
      </c>
      <c r="K172" s="170" t="s">
        <v>343</v>
      </c>
      <c r="L172" s="170" t="s">
        <v>342</v>
      </c>
      <c r="M172" s="100"/>
      <c r="N172" s="100"/>
      <c r="O172" s="44"/>
      <c r="R172" s="70"/>
      <c r="T172" s="73"/>
    </row>
    <row r="173" spans="1:20" s="8" customFormat="1" ht="51.95" customHeight="1" x14ac:dyDescent="0.2">
      <c r="B173" s="168">
        <v>16</v>
      </c>
      <c r="C173" s="169" t="s">
        <v>57</v>
      </c>
      <c r="D173" s="170" t="s">
        <v>173</v>
      </c>
      <c r="E173" s="170" t="s">
        <v>170</v>
      </c>
      <c r="F173" s="170" t="s">
        <v>174</v>
      </c>
      <c r="G173" s="170" t="s">
        <v>170</v>
      </c>
      <c r="H173" s="170" t="s">
        <v>170</v>
      </c>
      <c r="I173" s="170" t="s">
        <v>170</v>
      </c>
      <c r="J173" s="129" t="s">
        <v>170</v>
      </c>
      <c r="K173" s="129" t="s">
        <v>171</v>
      </c>
      <c r="L173" s="170" t="s">
        <v>171</v>
      </c>
      <c r="M173" s="100"/>
      <c r="N173" s="100"/>
      <c r="O173" s="44"/>
      <c r="R173" s="70"/>
      <c r="T173" s="73"/>
    </row>
    <row r="174" spans="1:20" s="5" customFormat="1" ht="24.95" customHeight="1" x14ac:dyDescent="0.2">
      <c r="A174" s="16"/>
      <c r="B174" s="171" t="s">
        <v>58</v>
      </c>
      <c r="C174" s="167"/>
      <c r="D174" s="17"/>
      <c r="E174" s="17"/>
      <c r="F174" s="17"/>
      <c r="G174" s="17"/>
      <c r="H174" s="17"/>
      <c r="I174" s="17"/>
      <c r="J174" s="17"/>
      <c r="K174" s="17"/>
      <c r="L174" s="75"/>
      <c r="M174" s="22"/>
      <c r="N174" s="22"/>
      <c r="O174" s="167"/>
      <c r="R174" s="69"/>
      <c r="T174" s="73"/>
    </row>
    <row r="175" spans="1:20" s="8" customFormat="1" ht="15.95" customHeight="1" x14ac:dyDescent="0.2">
      <c r="B175" s="168">
        <v>17</v>
      </c>
      <c r="C175" s="169" t="s">
        <v>59</v>
      </c>
      <c r="D175" s="15" t="s">
        <v>71</v>
      </c>
      <c r="E175" s="15" t="s">
        <v>34</v>
      </c>
      <c r="F175" s="15" t="s">
        <v>71</v>
      </c>
      <c r="G175" s="15" t="s">
        <v>34</v>
      </c>
      <c r="H175" s="15" t="s">
        <v>34</v>
      </c>
      <c r="I175" s="15" t="s">
        <v>34</v>
      </c>
      <c r="J175" s="127" t="s">
        <v>34</v>
      </c>
      <c r="K175" s="15" t="s">
        <v>34</v>
      </c>
      <c r="L175" s="15" t="s">
        <v>34</v>
      </c>
      <c r="M175" s="101"/>
      <c r="N175" s="101"/>
      <c r="O175" s="44"/>
      <c r="R175" s="70"/>
      <c r="T175" s="73"/>
    </row>
    <row r="176" spans="1:20" s="11" customFormat="1" ht="25.5" customHeight="1" x14ac:dyDescent="0.2">
      <c r="B176" s="168">
        <v>18</v>
      </c>
      <c r="C176" s="177" t="s">
        <v>12</v>
      </c>
      <c r="D176" s="21">
        <v>6.6570000000000004E-2</v>
      </c>
      <c r="E176" s="21">
        <v>0.13</v>
      </c>
      <c r="F176" s="21">
        <v>0.12</v>
      </c>
      <c r="G176" s="21">
        <v>6.3750000000000001E-2</v>
      </c>
      <c r="H176" s="21">
        <v>7.6249999999999998E-2</v>
      </c>
      <c r="I176" s="21">
        <v>7.8750000000000001E-2</v>
      </c>
      <c r="J176" s="132">
        <v>7.4999999999999997E-2</v>
      </c>
      <c r="K176" s="21">
        <v>6.7349999999999993E-2</v>
      </c>
      <c r="L176" s="25">
        <v>7.2599999999999998E-2</v>
      </c>
      <c r="M176" s="105"/>
      <c r="N176" s="105"/>
      <c r="O176" s="84"/>
      <c r="R176" s="71"/>
      <c r="T176" s="73"/>
    </row>
    <row r="177" spans="2:20" s="8" customFormat="1" ht="15.95" customHeight="1" x14ac:dyDescent="0.2">
      <c r="B177" s="168">
        <v>19</v>
      </c>
      <c r="C177" s="169" t="s">
        <v>43</v>
      </c>
      <c r="D177" s="15" t="s">
        <v>32</v>
      </c>
      <c r="E177" s="15" t="s">
        <v>32</v>
      </c>
      <c r="F177" s="15" t="s">
        <v>32</v>
      </c>
      <c r="G177" s="15" t="s">
        <v>33</v>
      </c>
      <c r="H177" s="15" t="s">
        <v>33</v>
      </c>
      <c r="I177" s="15" t="s">
        <v>33</v>
      </c>
      <c r="J177" s="127" t="s">
        <v>33</v>
      </c>
      <c r="K177" s="15" t="s">
        <v>261</v>
      </c>
      <c r="L177" s="170" t="s">
        <v>33</v>
      </c>
      <c r="M177" s="101"/>
      <c r="N177" s="101"/>
      <c r="O177" s="44"/>
      <c r="R177" s="70"/>
      <c r="T177" s="73"/>
    </row>
    <row r="178" spans="2:20" s="8" customFormat="1" ht="40.5" customHeight="1" x14ac:dyDescent="0.2">
      <c r="B178" s="168" t="s">
        <v>10</v>
      </c>
      <c r="C178" s="176" t="s">
        <v>13</v>
      </c>
      <c r="D178" s="170" t="s">
        <v>37</v>
      </c>
      <c r="E178" s="170" t="s">
        <v>37</v>
      </c>
      <c r="F178" s="170" t="s">
        <v>37</v>
      </c>
      <c r="G178" s="170" t="s">
        <v>37</v>
      </c>
      <c r="H178" s="170" t="s">
        <v>37</v>
      </c>
      <c r="I178" s="170" t="s">
        <v>37</v>
      </c>
      <c r="J178" s="129" t="s">
        <v>37</v>
      </c>
      <c r="K178" s="170" t="s">
        <v>37</v>
      </c>
      <c r="L178" s="170" t="s">
        <v>37</v>
      </c>
      <c r="M178" s="100"/>
      <c r="N178" s="100"/>
      <c r="O178" s="44"/>
      <c r="R178" s="70"/>
      <c r="T178" s="73"/>
    </row>
    <row r="179" spans="2:20" s="8" customFormat="1" ht="32.1" customHeight="1" x14ac:dyDescent="0.2">
      <c r="B179" s="168" t="s">
        <v>11</v>
      </c>
      <c r="C179" s="176" t="s">
        <v>14</v>
      </c>
      <c r="D179" s="170" t="s">
        <v>37</v>
      </c>
      <c r="E179" s="170" t="s">
        <v>37</v>
      </c>
      <c r="F179" s="170" t="s">
        <v>37</v>
      </c>
      <c r="G179" s="170" t="s">
        <v>37</v>
      </c>
      <c r="H179" s="170" t="s">
        <v>37</v>
      </c>
      <c r="I179" s="170" t="s">
        <v>37</v>
      </c>
      <c r="J179" s="129" t="s">
        <v>37</v>
      </c>
      <c r="K179" s="170" t="s">
        <v>37</v>
      </c>
      <c r="L179" s="170" t="s">
        <v>37</v>
      </c>
      <c r="M179" s="100"/>
      <c r="N179" s="100"/>
      <c r="O179" s="44"/>
      <c r="R179" s="70"/>
      <c r="T179" s="73"/>
    </row>
    <row r="180" spans="2:20" s="8" customFormat="1" ht="14.25" x14ac:dyDescent="0.2">
      <c r="B180" s="168">
        <v>21</v>
      </c>
      <c r="C180" s="176" t="s">
        <v>15</v>
      </c>
      <c r="D180" s="15" t="s">
        <v>33</v>
      </c>
      <c r="E180" s="15" t="s">
        <v>32</v>
      </c>
      <c r="F180" s="15" t="s">
        <v>32</v>
      </c>
      <c r="G180" s="15" t="s">
        <v>33</v>
      </c>
      <c r="H180" s="15" t="s">
        <v>33</v>
      </c>
      <c r="I180" s="15" t="s">
        <v>33</v>
      </c>
      <c r="J180" s="127" t="s">
        <v>33</v>
      </c>
      <c r="K180" s="15" t="s">
        <v>33</v>
      </c>
      <c r="L180" s="170" t="s">
        <v>33</v>
      </c>
      <c r="M180" s="101"/>
      <c r="N180" s="101"/>
      <c r="O180" s="44"/>
      <c r="R180" s="70"/>
      <c r="T180" s="73"/>
    </row>
    <row r="181" spans="2:20" s="8" customFormat="1" ht="15" customHeight="1" x14ac:dyDescent="0.2">
      <c r="B181" s="168">
        <v>22</v>
      </c>
      <c r="C181" s="169" t="s">
        <v>60</v>
      </c>
      <c r="D181" s="15" t="s">
        <v>67</v>
      </c>
      <c r="E181" s="15" t="s">
        <v>39</v>
      </c>
      <c r="F181" s="15" t="s">
        <v>39</v>
      </c>
      <c r="G181" s="15" t="s">
        <v>67</v>
      </c>
      <c r="H181" s="15" t="s">
        <v>67</v>
      </c>
      <c r="I181" s="15" t="s">
        <v>67</v>
      </c>
      <c r="J181" s="127" t="s">
        <v>67</v>
      </c>
      <c r="K181" s="15" t="s">
        <v>67</v>
      </c>
      <c r="L181" s="15" t="s">
        <v>67</v>
      </c>
      <c r="M181" s="101"/>
      <c r="N181" s="101"/>
      <c r="O181" s="44"/>
      <c r="R181" s="70"/>
      <c r="T181" s="73"/>
    </row>
    <row r="182" spans="2:20" s="8" customFormat="1" ht="15" customHeight="1" x14ac:dyDescent="0.2">
      <c r="B182" s="168">
        <v>23</v>
      </c>
      <c r="C182" s="169" t="s">
        <v>16</v>
      </c>
      <c r="D182" s="15" t="s">
        <v>40</v>
      </c>
      <c r="E182" s="15" t="s">
        <v>40</v>
      </c>
      <c r="F182" s="15" t="s">
        <v>40</v>
      </c>
      <c r="G182" s="15" t="s">
        <v>40</v>
      </c>
      <c r="H182" s="15" t="s">
        <v>40</v>
      </c>
      <c r="I182" s="15" t="s">
        <v>40</v>
      </c>
      <c r="J182" s="127" t="s">
        <v>40</v>
      </c>
      <c r="K182" s="15" t="s">
        <v>50</v>
      </c>
      <c r="L182" s="15" t="s">
        <v>50</v>
      </c>
      <c r="M182" s="101"/>
      <c r="N182" s="101"/>
      <c r="O182" s="44"/>
      <c r="R182" s="70"/>
      <c r="T182" s="73"/>
    </row>
    <row r="183" spans="2:20" s="8" customFormat="1" ht="48" customHeight="1" x14ac:dyDescent="0.2">
      <c r="B183" s="168">
        <v>24</v>
      </c>
      <c r="C183" s="169" t="s">
        <v>17</v>
      </c>
      <c r="D183" s="170" t="s">
        <v>470</v>
      </c>
      <c r="E183" s="170" t="s">
        <v>470</v>
      </c>
      <c r="F183" s="170" t="s">
        <v>470</v>
      </c>
      <c r="G183" s="129" t="s">
        <v>370</v>
      </c>
      <c r="H183" s="129" t="s">
        <v>370</v>
      </c>
      <c r="I183" s="129" t="s">
        <v>370</v>
      </c>
      <c r="J183" s="129" t="s">
        <v>370</v>
      </c>
      <c r="K183" s="170" t="s">
        <v>41</v>
      </c>
      <c r="L183" s="15" t="s">
        <v>41</v>
      </c>
      <c r="M183" s="100"/>
      <c r="N183" s="100"/>
      <c r="O183" s="44"/>
      <c r="R183" s="70"/>
      <c r="T183" s="73"/>
    </row>
    <row r="184" spans="2:20" s="8" customFormat="1" ht="15" customHeight="1" x14ac:dyDescent="0.2">
      <c r="B184" s="168">
        <v>25</v>
      </c>
      <c r="C184" s="169" t="s">
        <v>45</v>
      </c>
      <c r="D184" s="15" t="s">
        <v>41</v>
      </c>
      <c r="E184" s="15" t="s">
        <v>41</v>
      </c>
      <c r="F184" s="15" t="s">
        <v>41</v>
      </c>
      <c r="G184" s="15" t="s">
        <v>79</v>
      </c>
      <c r="H184" s="15" t="s">
        <v>79</v>
      </c>
      <c r="I184" s="15" t="s">
        <v>79</v>
      </c>
      <c r="J184" s="127" t="s">
        <v>79</v>
      </c>
      <c r="K184" s="170" t="s">
        <v>41</v>
      </c>
      <c r="L184" s="15" t="s">
        <v>41</v>
      </c>
      <c r="M184" s="101"/>
      <c r="N184" s="101"/>
      <c r="O184" s="44"/>
      <c r="R184" s="70"/>
      <c r="T184" s="73"/>
    </row>
    <row r="185" spans="2:20" s="8" customFormat="1" ht="45" customHeight="1" x14ac:dyDescent="0.2">
      <c r="B185" s="168">
        <v>26</v>
      </c>
      <c r="C185" s="169" t="s">
        <v>46</v>
      </c>
      <c r="D185" s="15" t="s">
        <v>41</v>
      </c>
      <c r="E185" s="15" t="s">
        <v>41</v>
      </c>
      <c r="F185" s="15" t="s">
        <v>41</v>
      </c>
      <c r="G185" s="86">
        <v>0.76800000000000002</v>
      </c>
      <c r="H185" s="87">
        <v>0.63300000000000001</v>
      </c>
      <c r="I185" s="87">
        <v>0.63300000000000001</v>
      </c>
      <c r="J185" s="127" t="s">
        <v>344</v>
      </c>
      <c r="K185" s="170" t="s">
        <v>41</v>
      </c>
      <c r="L185" s="15" t="s">
        <v>41</v>
      </c>
      <c r="M185" s="101"/>
      <c r="N185" s="101"/>
      <c r="O185" s="44"/>
      <c r="R185" s="70"/>
      <c r="T185" s="73"/>
    </row>
    <row r="186" spans="2:20" s="8" customFormat="1" ht="14.25" x14ac:dyDescent="0.2">
      <c r="B186" s="168">
        <v>27</v>
      </c>
      <c r="C186" s="176" t="s">
        <v>18</v>
      </c>
      <c r="D186" s="15" t="s">
        <v>41</v>
      </c>
      <c r="E186" s="15" t="s">
        <v>41</v>
      </c>
      <c r="F186" s="15" t="s">
        <v>41</v>
      </c>
      <c r="G186" s="15" t="s">
        <v>36</v>
      </c>
      <c r="H186" s="15" t="s">
        <v>36</v>
      </c>
      <c r="I186" s="15" t="s">
        <v>36</v>
      </c>
      <c r="J186" s="127" t="s">
        <v>36</v>
      </c>
      <c r="K186" s="170" t="s">
        <v>41</v>
      </c>
      <c r="L186" s="15" t="s">
        <v>41</v>
      </c>
      <c r="M186" s="101"/>
      <c r="N186" s="101"/>
      <c r="O186" s="44"/>
      <c r="R186" s="70"/>
      <c r="T186" s="73"/>
    </row>
    <row r="187" spans="2:20" s="8" customFormat="1" ht="14.25" x14ac:dyDescent="0.2">
      <c r="B187" s="168">
        <v>28</v>
      </c>
      <c r="C187" s="176" t="s">
        <v>61</v>
      </c>
      <c r="D187" s="15" t="s">
        <v>41</v>
      </c>
      <c r="E187" s="15" t="s">
        <v>41</v>
      </c>
      <c r="F187" s="15" t="s">
        <v>41</v>
      </c>
      <c r="G187" s="170" t="s">
        <v>26</v>
      </c>
      <c r="H187" s="170" t="s">
        <v>26</v>
      </c>
      <c r="I187" s="170" t="s">
        <v>26</v>
      </c>
      <c r="J187" s="129" t="s">
        <v>26</v>
      </c>
      <c r="K187" s="170" t="s">
        <v>41</v>
      </c>
      <c r="L187" s="15" t="s">
        <v>41</v>
      </c>
      <c r="M187" s="100"/>
      <c r="N187" s="100"/>
      <c r="O187" s="44"/>
      <c r="R187" s="70"/>
      <c r="T187" s="73"/>
    </row>
    <row r="188" spans="2:20" s="8" customFormat="1" ht="25.5" customHeight="1" x14ac:dyDescent="0.2">
      <c r="B188" s="168">
        <v>29</v>
      </c>
      <c r="C188" s="176" t="s">
        <v>62</v>
      </c>
      <c r="D188" s="15" t="s">
        <v>41</v>
      </c>
      <c r="E188" s="15" t="s">
        <v>41</v>
      </c>
      <c r="F188" s="15" t="s">
        <v>41</v>
      </c>
      <c r="G188" s="170" t="s">
        <v>78</v>
      </c>
      <c r="H188" s="170" t="s">
        <v>78</v>
      </c>
      <c r="I188" s="170" t="s">
        <v>78</v>
      </c>
      <c r="J188" s="129" t="s">
        <v>78</v>
      </c>
      <c r="K188" s="170" t="s">
        <v>41</v>
      </c>
      <c r="L188" s="15" t="s">
        <v>41</v>
      </c>
      <c r="M188" s="100"/>
      <c r="N188" s="100"/>
      <c r="O188" s="44"/>
      <c r="R188" s="70"/>
      <c r="T188" s="73"/>
    </row>
    <row r="189" spans="2:20" s="8" customFormat="1" ht="15" customHeight="1" x14ac:dyDescent="0.2">
      <c r="B189" s="168">
        <v>30</v>
      </c>
      <c r="C189" s="169" t="s">
        <v>19</v>
      </c>
      <c r="D189" s="170" t="s">
        <v>469</v>
      </c>
      <c r="E189" s="170" t="s">
        <v>469</v>
      </c>
      <c r="F189" s="170" t="s">
        <v>469</v>
      </c>
      <c r="G189" s="15" t="s">
        <v>33</v>
      </c>
      <c r="H189" s="15" t="s">
        <v>33</v>
      </c>
      <c r="I189" s="15" t="s">
        <v>33</v>
      </c>
      <c r="J189" s="127" t="s">
        <v>33</v>
      </c>
      <c r="K189" s="170" t="s">
        <v>32</v>
      </c>
      <c r="L189" s="15" t="s">
        <v>32</v>
      </c>
      <c r="M189" s="101"/>
      <c r="N189" s="101"/>
      <c r="O189" s="44"/>
      <c r="R189" s="70"/>
      <c r="T189" s="73"/>
    </row>
    <row r="190" spans="2:20" s="8" customFormat="1" ht="38.25" customHeight="1" x14ac:dyDescent="0.2">
      <c r="B190" s="168">
        <v>31</v>
      </c>
      <c r="C190" s="169" t="s">
        <v>63</v>
      </c>
      <c r="D190" s="170" t="s">
        <v>470</v>
      </c>
      <c r="E190" s="170" t="s">
        <v>470</v>
      </c>
      <c r="F190" s="170" t="s">
        <v>470</v>
      </c>
      <c r="G190" s="15" t="s">
        <v>41</v>
      </c>
      <c r="H190" s="15" t="s">
        <v>41</v>
      </c>
      <c r="I190" s="15" t="s">
        <v>41</v>
      </c>
      <c r="J190" s="127" t="s">
        <v>41</v>
      </c>
      <c r="K190" s="170" t="s">
        <v>278</v>
      </c>
      <c r="L190" s="129" t="s">
        <v>383</v>
      </c>
      <c r="M190" s="101"/>
      <c r="N190" s="101"/>
      <c r="O190" s="44"/>
      <c r="R190" s="70"/>
      <c r="T190" s="73"/>
    </row>
    <row r="191" spans="2:20" s="8" customFormat="1" ht="15" customHeight="1" x14ac:dyDescent="0.2">
      <c r="B191" s="168">
        <v>32</v>
      </c>
      <c r="C191" s="169" t="s">
        <v>20</v>
      </c>
      <c r="D191" s="15" t="s">
        <v>41</v>
      </c>
      <c r="E191" s="15" t="s">
        <v>41</v>
      </c>
      <c r="F191" s="15" t="s">
        <v>41</v>
      </c>
      <c r="G191" s="15" t="s">
        <v>41</v>
      </c>
      <c r="H191" s="15" t="s">
        <v>41</v>
      </c>
      <c r="I191" s="15" t="s">
        <v>41</v>
      </c>
      <c r="J191" s="127" t="s">
        <v>41</v>
      </c>
      <c r="K191" s="170" t="s">
        <v>262</v>
      </c>
      <c r="L191" s="15" t="s">
        <v>283</v>
      </c>
      <c r="M191" s="101"/>
      <c r="N191" s="101"/>
      <c r="O191" s="44"/>
      <c r="R191" s="70"/>
      <c r="T191" s="73"/>
    </row>
    <row r="192" spans="2:20" s="8" customFormat="1" ht="15" customHeight="1" x14ac:dyDescent="0.2">
      <c r="B192" s="168">
        <v>33</v>
      </c>
      <c r="C192" s="169" t="s">
        <v>21</v>
      </c>
      <c r="D192" s="15" t="s">
        <v>41</v>
      </c>
      <c r="E192" s="15" t="s">
        <v>41</v>
      </c>
      <c r="F192" s="15" t="s">
        <v>41</v>
      </c>
      <c r="G192" s="15" t="s">
        <v>41</v>
      </c>
      <c r="H192" s="15" t="s">
        <v>41</v>
      </c>
      <c r="I192" s="15" t="s">
        <v>41</v>
      </c>
      <c r="J192" s="127" t="s">
        <v>41</v>
      </c>
      <c r="K192" s="170" t="s">
        <v>263</v>
      </c>
      <c r="L192" s="15" t="s">
        <v>263</v>
      </c>
      <c r="M192" s="101"/>
      <c r="N192" s="101"/>
      <c r="O192" s="44"/>
      <c r="R192" s="70"/>
      <c r="T192" s="73"/>
    </row>
    <row r="193" spans="1:21" s="8" customFormat="1" ht="30.95" customHeight="1" x14ac:dyDescent="0.2">
      <c r="B193" s="168">
        <v>34</v>
      </c>
      <c r="C193" s="176" t="s">
        <v>22</v>
      </c>
      <c r="D193" s="15" t="s">
        <v>41</v>
      </c>
      <c r="E193" s="15" t="s">
        <v>41</v>
      </c>
      <c r="F193" s="15" t="s">
        <v>41</v>
      </c>
      <c r="G193" s="15" t="s">
        <v>41</v>
      </c>
      <c r="H193" s="15" t="s">
        <v>41</v>
      </c>
      <c r="I193" s="15" t="s">
        <v>41</v>
      </c>
      <c r="J193" s="127" t="s">
        <v>41</v>
      </c>
      <c r="K193" s="170" t="s">
        <v>41</v>
      </c>
      <c r="L193" s="15" t="s">
        <v>41</v>
      </c>
      <c r="M193" s="101"/>
      <c r="N193" s="101"/>
      <c r="O193" s="44"/>
      <c r="R193" s="70"/>
      <c r="T193" s="73"/>
    </row>
    <row r="194" spans="1:21" s="8" customFormat="1" ht="30.95" customHeight="1" x14ac:dyDescent="0.25">
      <c r="B194" s="168" t="s">
        <v>389</v>
      </c>
      <c r="C194" s="176" t="s">
        <v>390</v>
      </c>
      <c r="D194" s="45" t="s">
        <v>386</v>
      </c>
      <c r="E194" s="45" t="s">
        <v>386</v>
      </c>
      <c r="F194" s="45" t="s">
        <v>386</v>
      </c>
      <c r="G194" s="45" t="s">
        <v>386</v>
      </c>
      <c r="H194" s="45" t="s">
        <v>386</v>
      </c>
      <c r="I194" s="45" t="s">
        <v>386</v>
      </c>
      <c r="J194" s="45" t="s">
        <v>386</v>
      </c>
      <c r="K194" s="45" t="s">
        <v>386</v>
      </c>
      <c r="L194" s="45" t="s">
        <v>386</v>
      </c>
      <c r="M194" s="44"/>
      <c r="N194" s="38"/>
      <c r="O194" s="151"/>
      <c r="P194" s="23"/>
      <c r="Q194" s="119"/>
      <c r="R194" s="119"/>
      <c r="S194" s="23"/>
      <c r="T194" s="152"/>
      <c r="U194" s="23"/>
    </row>
    <row r="195" spans="1:21" s="8" customFormat="1" ht="30" customHeight="1" x14ac:dyDescent="0.2">
      <c r="B195" s="168">
        <v>35</v>
      </c>
      <c r="C195" s="169" t="s">
        <v>23</v>
      </c>
      <c r="D195" s="170" t="s">
        <v>457</v>
      </c>
      <c r="E195" s="170" t="s">
        <v>457</v>
      </c>
      <c r="F195" s="170" t="s">
        <v>457</v>
      </c>
      <c r="G195" s="170" t="s">
        <v>458</v>
      </c>
      <c r="H195" s="170" t="s">
        <v>458</v>
      </c>
      <c r="I195" s="170" t="s">
        <v>458</v>
      </c>
      <c r="J195" s="129" t="s">
        <v>458</v>
      </c>
      <c r="K195" s="170" t="s">
        <v>457</v>
      </c>
      <c r="L195" s="15" t="s">
        <v>457</v>
      </c>
      <c r="M195" s="100"/>
      <c r="N195" s="100"/>
      <c r="O195" s="44"/>
      <c r="R195" s="70"/>
      <c r="T195" s="73"/>
    </row>
    <row r="196" spans="1:21" s="8" customFormat="1" ht="15" customHeight="1" x14ac:dyDescent="0.2">
      <c r="B196" s="168">
        <v>36</v>
      </c>
      <c r="C196" s="169" t="s">
        <v>64</v>
      </c>
      <c r="D196" s="15" t="s">
        <v>32</v>
      </c>
      <c r="E196" s="15" t="s">
        <v>32</v>
      </c>
      <c r="F196" s="15" t="s">
        <v>32</v>
      </c>
      <c r="G196" s="15" t="s">
        <v>33</v>
      </c>
      <c r="H196" s="15" t="s">
        <v>33</v>
      </c>
      <c r="I196" s="15" t="s">
        <v>33</v>
      </c>
      <c r="J196" s="127" t="s">
        <v>33</v>
      </c>
      <c r="K196" s="15" t="s">
        <v>33</v>
      </c>
      <c r="L196" s="15" t="s">
        <v>33</v>
      </c>
      <c r="M196" s="101"/>
      <c r="N196" s="101"/>
      <c r="O196" s="44"/>
      <c r="R196" s="70"/>
      <c r="T196" s="73"/>
    </row>
    <row r="197" spans="1:21" s="8" customFormat="1" ht="42" customHeight="1" x14ac:dyDescent="0.2">
      <c r="B197" s="168">
        <v>37</v>
      </c>
      <c r="C197" s="169" t="s">
        <v>65</v>
      </c>
      <c r="D197" s="170" t="s">
        <v>494</v>
      </c>
      <c r="E197" s="15" t="s">
        <v>70</v>
      </c>
      <c r="F197" s="170" t="s">
        <v>70</v>
      </c>
      <c r="G197" s="15" t="s">
        <v>41</v>
      </c>
      <c r="H197" s="15" t="s">
        <v>41</v>
      </c>
      <c r="I197" s="15" t="s">
        <v>41</v>
      </c>
      <c r="J197" s="127" t="s">
        <v>41</v>
      </c>
      <c r="K197" s="15" t="s">
        <v>41</v>
      </c>
      <c r="L197" s="15" t="s">
        <v>41</v>
      </c>
      <c r="M197" s="101"/>
      <c r="N197" s="101"/>
      <c r="O197" s="44"/>
      <c r="R197" s="70"/>
      <c r="T197" s="73"/>
    </row>
    <row r="198" spans="1:21" s="5" customFormat="1" ht="19.5" customHeight="1" x14ac:dyDescent="0.2">
      <c r="B198" s="23"/>
      <c r="C198" s="12"/>
      <c r="D198" s="22"/>
      <c r="E198" s="22"/>
      <c r="F198" s="22"/>
      <c r="G198" s="22"/>
      <c r="H198" s="22"/>
      <c r="I198" s="22"/>
      <c r="J198" s="22"/>
      <c r="K198" s="22"/>
      <c r="L198" s="22"/>
      <c r="M198" s="22"/>
      <c r="N198" s="22"/>
      <c r="O198" s="167"/>
      <c r="R198" s="69"/>
      <c r="T198" s="73"/>
    </row>
    <row r="199" spans="1:21" s="5" customFormat="1" ht="20.100000000000001" customHeight="1" x14ac:dyDescent="0.2">
      <c r="B199" s="23"/>
      <c r="C199" s="12"/>
      <c r="D199" s="74" t="e">
        <f>HLOOKUP(D200,'1. March 2021 Report'!$D202:$K202,1,0)</f>
        <v>#N/A</v>
      </c>
      <c r="E199" s="74" t="e">
        <f>HLOOKUP(E200,'1. March 2021 Report'!$D202:$K202,1,0)</f>
        <v>#N/A</v>
      </c>
      <c r="F199" s="74" t="e">
        <f>HLOOKUP(F200,'1. March 2021 Report'!$D202:$K202,1,0)</f>
        <v>#N/A</v>
      </c>
      <c r="G199" s="74" t="e">
        <f>HLOOKUP(G200,'1. March 2021 Report'!$D202:$K202,1,0)</f>
        <v>#N/A</v>
      </c>
      <c r="H199" s="74" t="e">
        <f>HLOOKUP(H200,'1. March 2021 Report'!$D202:$K202,1,0)</f>
        <v>#N/A</v>
      </c>
      <c r="I199" s="74" t="e">
        <f>HLOOKUP(I200,'1. March 2021 Report'!$D202:$K202,1,0)</f>
        <v>#N/A</v>
      </c>
      <c r="J199" s="74" t="e">
        <f>HLOOKUP(J200,'1. March 2021 Report'!$D202:$K202,1,0)</f>
        <v>#N/A</v>
      </c>
      <c r="K199" s="74" t="str">
        <f>HLOOKUP(K200,'1. March 2021 Report'!$D202:$K202,1,0)</f>
        <v>US539439AU36</v>
      </c>
      <c r="L199" s="74" t="e">
        <f>HLOOKUP(L200,'1. March 2021 Report'!$D202:$K202,1,0)</f>
        <v>#N/A</v>
      </c>
      <c r="M199" s="22"/>
      <c r="N199" s="22"/>
      <c r="O199" s="167"/>
      <c r="R199" s="69"/>
      <c r="T199" s="73"/>
    </row>
    <row r="200" spans="1:21" s="9" customFormat="1" ht="20.100000000000001" customHeight="1" x14ac:dyDescent="0.25">
      <c r="B200" s="39" t="s">
        <v>51</v>
      </c>
      <c r="C200" s="40"/>
      <c r="D200" s="134" t="s">
        <v>276</v>
      </c>
      <c r="E200" s="134" t="s">
        <v>272</v>
      </c>
      <c r="F200" s="134" t="s">
        <v>273</v>
      </c>
      <c r="G200" s="134" t="s">
        <v>274</v>
      </c>
      <c r="H200" s="135" t="s">
        <v>348</v>
      </c>
      <c r="I200" s="135" t="s">
        <v>349</v>
      </c>
      <c r="J200" s="135" t="s">
        <v>350</v>
      </c>
      <c r="K200" s="135" t="s">
        <v>379</v>
      </c>
      <c r="L200" s="135" t="s">
        <v>392</v>
      </c>
      <c r="M200" s="27"/>
      <c r="N200" s="27"/>
      <c r="O200" s="27">
        <f>COUNTA($D200:$M200)</f>
        <v>9</v>
      </c>
      <c r="R200" s="69"/>
      <c r="T200" s="76"/>
    </row>
    <row r="201" spans="1:21" s="5" customFormat="1" ht="27.95" customHeight="1" x14ac:dyDescent="0.2">
      <c r="B201" s="168">
        <v>1</v>
      </c>
      <c r="C201" s="169" t="s">
        <v>0</v>
      </c>
      <c r="D201" s="15" t="s">
        <v>48</v>
      </c>
      <c r="E201" s="15" t="s">
        <v>48</v>
      </c>
      <c r="F201" s="15" t="s">
        <v>48</v>
      </c>
      <c r="G201" s="15" t="s">
        <v>48</v>
      </c>
      <c r="H201" s="170" t="s">
        <v>351</v>
      </c>
      <c r="I201" s="170" t="s">
        <v>351</v>
      </c>
      <c r="J201" s="170" t="s">
        <v>351</v>
      </c>
      <c r="K201" s="129" t="s">
        <v>78</v>
      </c>
      <c r="L201" s="170" t="s">
        <v>78</v>
      </c>
      <c r="M201" s="167"/>
      <c r="N201" s="167"/>
      <c r="O201" s="167"/>
      <c r="R201" s="69"/>
      <c r="T201" s="73"/>
    </row>
    <row r="202" spans="1:21" s="5" customFormat="1" ht="27.95" customHeight="1" x14ac:dyDescent="0.2">
      <c r="B202" s="168">
        <v>2</v>
      </c>
      <c r="C202" s="169" t="s">
        <v>1</v>
      </c>
      <c r="D202" s="15" t="s">
        <v>41</v>
      </c>
      <c r="E202" s="15" t="s">
        <v>41</v>
      </c>
      <c r="F202" s="15" t="s">
        <v>41</v>
      </c>
      <c r="G202" s="15" t="s">
        <v>41</v>
      </c>
      <c r="H202" s="15" t="s">
        <v>41</v>
      </c>
      <c r="I202" s="15" t="s">
        <v>41</v>
      </c>
      <c r="J202" s="15" t="s">
        <v>41</v>
      </c>
      <c r="K202" s="129" t="s">
        <v>379</v>
      </c>
      <c r="L202" s="170" t="s">
        <v>392</v>
      </c>
      <c r="M202" s="167"/>
      <c r="N202" s="167"/>
      <c r="O202" s="167"/>
      <c r="R202" s="69"/>
      <c r="T202" s="73"/>
    </row>
    <row r="203" spans="1:21" s="8" customFormat="1" ht="38.25" x14ac:dyDescent="0.2">
      <c r="B203" s="168">
        <v>3</v>
      </c>
      <c r="C203" s="169" t="s">
        <v>52</v>
      </c>
      <c r="D203" s="15" t="s">
        <v>24</v>
      </c>
      <c r="E203" s="15" t="s">
        <v>24</v>
      </c>
      <c r="F203" s="15" t="s">
        <v>24</v>
      </c>
      <c r="G203" s="15" t="s">
        <v>24</v>
      </c>
      <c r="H203" s="15" t="s">
        <v>24</v>
      </c>
      <c r="I203" s="15" t="s">
        <v>24</v>
      </c>
      <c r="J203" s="15" t="s">
        <v>24</v>
      </c>
      <c r="K203" s="129" t="s">
        <v>375</v>
      </c>
      <c r="L203" s="170" t="s">
        <v>375</v>
      </c>
      <c r="M203" s="44"/>
      <c r="N203" s="44"/>
      <c r="O203" s="44"/>
      <c r="R203" s="70"/>
      <c r="T203" s="73"/>
    </row>
    <row r="204" spans="1:21" s="8" customFormat="1" ht="15" customHeight="1" x14ac:dyDescent="0.2">
      <c r="B204" s="168" t="s">
        <v>384</v>
      </c>
      <c r="C204" s="169" t="s">
        <v>385</v>
      </c>
      <c r="D204" s="15" t="s">
        <v>388</v>
      </c>
      <c r="E204" s="15" t="s">
        <v>388</v>
      </c>
      <c r="F204" s="15" t="s">
        <v>388</v>
      </c>
      <c r="G204" s="15" t="s">
        <v>388</v>
      </c>
      <c r="H204" s="15" t="s">
        <v>388</v>
      </c>
      <c r="I204" s="15" t="s">
        <v>388</v>
      </c>
      <c r="J204" s="15" t="s">
        <v>388</v>
      </c>
      <c r="K204" s="15" t="s">
        <v>386</v>
      </c>
      <c r="L204" s="15" t="s">
        <v>386</v>
      </c>
      <c r="M204" s="44"/>
      <c r="N204" s="44"/>
      <c r="O204" s="44"/>
      <c r="R204" s="70"/>
      <c r="T204" s="73"/>
    </row>
    <row r="205" spans="1:21" s="5" customFormat="1" ht="24.95" customHeight="1" x14ac:dyDescent="0.2">
      <c r="A205" s="16"/>
      <c r="B205" s="171" t="s">
        <v>166</v>
      </c>
      <c r="C205" s="167"/>
      <c r="D205" s="75"/>
      <c r="E205" s="75"/>
      <c r="F205" s="75"/>
      <c r="G205" s="75"/>
      <c r="H205" s="14"/>
      <c r="I205" s="14"/>
      <c r="J205" s="14"/>
      <c r="K205" s="17"/>
      <c r="L205" s="17"/>
      <c r="M205" s="167"/>
      <c r="N205" s="167"/>
      <c r="O205" s="167"/>
      <c r="R205" s="69"/>
      <c r="T205" s="73"/>
    </row>
    <row r="206" spans="1:21" s="8" customFormat="1" ht="15" customHeight="1" x14ac:dyDescent="0.2">
      <c r="B206" s="168">
        <v>4</v>
      </c>
      <c r="C206" s="169" t="s">
        <v>2</v>
      </c>
      <c r="D206" s="15" t="s">
        <v>27</v>
      </c>
      <c r="E206" s="15" t="s">
        <v>27</v>
      </c>
      <c r="F206" s="15" t="s">
        <v>27</v>
      </c>
      <c r="G206" s="15" t="s">
        <v>27</v>
      </c>
      <c r="H206" s="15" t="s">
        <v>27</v>
      </c>
      <c r="I206" s="15" t="s">
        <v>27</v>
      </c>
      <c r="J206" s="15" t="s">
        <v>27</v>
      </c>
      <c r="K206" s="127" t="s">
        <v>27</v>
      </c>
      <c r="L206" s="15" t="s">
        <v>27</v>
      </c>
      <c r="M206" s="44"/>
      <c r="N206" s="44"/>
      <c r="O206" s="44"/>
      <c r="R206" s="70"/>
      <c r="T206" s="73"/>
    </row>
    <row r="207" spans="1:21" s="8" customFormat="1" ht="15" customHeight="1" x14ac:dyDescent="0.2">
      <c r="B207" s="168">
        <v>5</v>
      </c>
      <c r="C207" s="169" t="s">
        <v>3</v>
      </c>
      <c r="D207" s="15" t="s">
        <v>27</v>
      </c>
      <c r="E207" s="15" t="s">
        <v>27</v>
      </c>
      <c r="F207" s="15" t="s">
        <v>27</v>
      </c>
      <c r="G207" s="15" t="s">
        <v>27</v>
      </c>
      <c r="H207" s="15" t="s">
        <v>27</v>
      </c>
      <c r="I207" s="15" t="s">
        <v>27</v>
      </c>
      <c r="J207" s="15" t="s">
        <v>27</v>
      </c>
      <c r="K207" s="127" t="s">
        <v>27</v>
      </c>
      <c r="L207" s="15" t="s">
        <v>27</v>
      </c>
      <c r="M207" s="44"/>
      <c r="N207" s="44"/>
      <c r="O207" s="44"/>
      <c r="R207" s="70"/>
      <c r="T207" s="73"/>
    </row>
    <row r="208" spans="1:21" s="8" customFormat="1" ht="27.95" customHeight="1" x14ac:dyDescent="0.2">
      <c r="B208" s="168">
        <v>6</v>
      </c>
      <c r="C208" s="169" t="s">
        <v>53</v>
      </c>
      <c r="D208" s="170" t="s">
        <v>49</v>
      </c>
      <c r="E208" s="170" t="s">
        <v>49</v>
      </c>
      <c r="F208" s="170" t="s">
        <v>49</v>
      </c>
      <c r="G208" s="170" t="s">
        <v>49</v>
      </c>
      <c r="H208" s="170" t="s">
        <v>371</v>
      </c>
      <c r="I208" s="170" t="s">
        <v>371</v>
      </c>
      <c r="J208" s="170" t="s">
        <v>371</v>
      </c>
      <c r="K208" s="129" t="s">
        <v>76</v>
      </c>
      <c r="L208" s="170" t="s">
        <v>76</v>
      </c>
      <c r="M208" s="44"/>
      <c r="N208" s="44"/>
      <c r="O208" s="44"/>
      <c r="R208" s="70"/>
      <c r="T208" s="73"/>
    </row>
    <row r="209" spans="1:20" s="8" customFormat="1" ht="27.95" customHeight="1" x14ac:dyDescent="0.2">
      <c r="B209" s="168">
        <v>7</v>
      </c>
      <c r="C209" s="169" t="s">
        <v>54</v>
      </c>
      <c r="D209" s="15" t="s">
        <v>167</v>
      </c>
      <c r="E209" s="15" t="s">
        <v>167</v>
      </c>
      <c r="F209" s="15" t="s">
        <v>167</v>
      </c>
      <c r="G209" s="15" t="s">
        <v>167</v>
      </c>
      <c r="H209" s="170" t="s">
        <v>167</v>
      </c>
      <c r="I209" s="170" t="s">
        <v>167</v>
      </c>
      <c r="J209" s="170" t="s">
        <v>167</v>
      </c>
      <c r="K209" s="129" t="s">
        <v>167</v>
      </c>
      <c r="L209" s="170" t="s">
        <v>167</v>
      </c>
      <c r="M209" s="44"/>
      <c r="N209" s="44"/>
      <c r="O209" s="44"/>
      <c r="R209" s="70"/>
      <c r="T209" s="73"/>
    </row>
    <row r="210" spans="1:20" s="8" customFormat="1" ht="15" customHeight="1" x14ac:dyDescent="0.2">
      <c r="B210" s="168">
        <v>8</v>
      </c>
      <c r="C210" s="169" t="s">
        <v>177</v>
      </c>
      <c r="D210" s="18">
        <f>(VLOOKUP(D200,'[6]2. Lloyds Solo'!$C:$AD,24,0)+VLOOKUP(D200,'[6]2. Lloyds Solo'!$C:$AD,28,0))/1000000</f>
        <v>1229.249534</v>
      </c>
      <c r="E210" s="18">
        <f>(VLOOKUP(E200,'[6]2. Lloyds Solo'!$C:$AD,24,0)+VLOOKUP(E200,'[6]2. Lloyds Solo'!$C:$AD,28,0))/1000000</f>
        <v>285.00494300000003</v>
      </c>
      <c r="F210" s="18">
        <f>(VLOOKUP(F200,'[6]2. Lloyds Solo'!$C:$AD,24,0)+VLOOKUP(F200,'[6]2. Lloyds Solo'!$C:$AD,28,0))/1000000</f>
        <v>760.39844900000003</v>
      </c>
      <c r="G210" s="18">
        <f>(VLOOKUP(G200,'[6]2. Lloyds Solo'!$C:$AD,24,0)+VLOOKUP(G200,'[6]2. Lloyds Solo'!$C:$AD,28,0))/1000000</f>
        <v>330.279066</v>
      </c>
      <c r="H210" s="18">
        <f>(VLOOKUP(H200,'[6]7. LBCM'!$B:$AD,25,0)+VLOOKUP(H200,'[6]7. LBCM'!$B:$AD,29,0))/1000000</f>
        <v>218.82029602</v>
      </c>
      <c r="I210" s="18">
        <f>(VLOOKUP(I200,'[6]7. LBCM'!$B:$AD,25,0)+VLOOKUP(I200,'[6]7. LBCM'!$B:$AD,29,0))/1000000</f>
        <v>300.48979837134533</v>
      </c>
      <c r="J210" s="18">
        <f>(VLOOKUP(J200,'[6]7. LBCM'!$B:$AD,25,0)+VLOOKUP(J200,'[6]7. LBCM'!$B:$AD,29,0))/1000000</f>
        <v>262.92857357492716</v>
      </c>
      <c r="K210" s="130">
        <f>(VLOOKUP(K200,'[6]1. LBG GROUP'!$C:$AD,24,0)+VLOOKUP(K200,'[6]1. LBG GROUP'!$C:$AD,28,0))/1000000</f>
        <v>1136.510005080024</v>
      </c>
      <c r="L210" s="130">
        <f>(VLOOKUP(L200,'[6]1. LBG GROUP'!$C:$AD,24,0)+VLOOKUP(L200,'[6]1. LBG GROUP'!$C:$AD,28,0))/1000000</f>
        <v>395.88908800000002</v>
      </c>
      <c r="M210" s="44"/>
      <c r="N210" s="44"/>
      <c r="O210" s="44"/>
      <c r="Q210" s="62"/>
      <c r="R210" s="70"/>
      <c r="T210" s="73">
        <f>SUM($D$210:$M$210)</f>
        <v>4919.5697530462967</v>
      </c>
    </row>
    <row r="211" spans="1:20" s="8" customFormat="1" ht="15" customHeight="1" x14ac:dyDescent="0.2">
      <c r="B211" s="172">
        <v>9</v>
      </c>
      <c r="C211" s="173" t="s">
        <v>178</v>
      </c>
      <c r="D211" s="88" t="e">
        <f>VLOOKUP(D200,#REF!,5,0)</f>
        <v>#REF!</v>
      </c>
      <c r="E211" s="88" t="e">
        <f>VLOOKUP(E200,#REF!,5,0)</f>
        <v>#REF!</v>
      </c>
      <c r="F211" s="88" t="e">
        <f>VLOOKUP(F200,#REF!,5,0)</f>
        <v>#REF!</v>
      </c>
      <c r="G211" s="88" t="e">
        <f>VLOOKUP(G200,#REF!,5,0)</f>
        <v>#REF!</v>
      </c>
      <c r="H211" s="88" t="e">
        <f>VLOOKUP(H200,#REF!,5,0)</f>
        <v>#REF!</v>
      </c>
      <c r="I211" s="88" t="e">
        <f>VLOOKUP(I200,#REF!,5,0)</f>
        <v>#REF!</v>
      </c>
      <c r="J211" s="88" t="e">
        <f>VLOOKUP(J200,#REF!,5,0)</f>
        <v>#REF!</v>
      </c>
      <c r="K211" s="19" t="e">
        <f>VLOOKUP(K202,#REF!,5,0)</f>
        <v>#REF!</v>
      </c>
      <c r="L211" s="19" t="e">
        <f>VLOOKUP(L202,#REF!,5,0)</f>
        <v>#REF!</v>
      </c>
      <c r="M211" s="44"/>
      <c r="N211" s="44"/>
      <c r="O211" s="44"/>
      <c r="R211" s="70"/>
      <c r="T211" s="73"/>
    </row>
    <row r="212" spans="1:20" s="8" customFormat="1" ht="15" customHeight="1" x14ac:dyDescent="0.2">
      <c r="B212" s="174"/>
      <c r="C212" s="175" t="s">
        <v>179</v>
      </c>
      <c r="D212" s="90" t="e">
        <f>VLOOKUP(D200,#REF!,6,0)</f>
        <v>#REF!</v>
      </c>
      <c r="E212" s="90" t="e">
        <f>VLOOKUP(E200,#REF!,6,0)</f>
        <v>#REF!</v>
      </c>
      <c r="F212" s="90" t="e">
        <f>VLOOKUP(F200,#REF!,6,0)</f>
        <v>#REF!</v>
      </c>
      <c r="G212" s="90" t="e">
        <f>VLOOKUP(G200,#REF!,6,0)</f>
        <v>#REF!</v>
      </c>
      <c r="H212" s="133" t="e">
        <f>VLOOKUP(H200,#REF!,6,0)</f>
        <v>#REF!</v>
      </c>
      <c r="I212" s="133" t="e">
        <f>VLOOKUP(I200,#REF!,6,0)</f>
        <v>#REF!</v>
      </c>
      <c r="J212" s="133" t="e">
        <f>VLOOKUP(J200,#REF!,6,0)</f>
        <v>#REF!</v>
      </c>
      <c r="K212" s="59" t="e">
        <f>VLOOKUP(K202,#REF!,6,0)</f>
        <v>#REF!</v>
      </c>
      <c r="L212" s="59" t="e">
        <f>VLOOKUP(L202,#REF!,6,0)</f>
        <v>#REF!</v>
      </c>
      <c r="M212" s="44"/>
      <c r="N212" s="44"/>
      <c r="O212" s="44"/>
      <c r="R212" s="70"/>
      <c r="T212" s="73"/>
    </row>
    <row r="213" spans="1:20" s="8" customFormat="1" ht="38.25" customHeight="1" x14ac:dyDescent="0.2">
      <c r="B213" s="168" t="s">
        <v>8</v>
      </c>
      <c r="C213" s="169" t="s">
        <v>4</v>
      </c>
      <c r="D213" s="15">
        <v>100</v>
      </c>
      <c r="E213" s="15">
        <v>100</v>
      </c>
      <c r="F213" s="15">
        <v>100</v>
      </c>
      <c r="G213" s="15">
        <v>100</v>
      </c>
      <c r="H213" s="15">
        <v>100</v>
      </c>
      <c r="I213" s="15">
        <v>100</v>
      </c>
      <c r="J213" s="15">
        <v>100</v>
      </c>
      <c r="K213" s="127">
        <v>100</v>
      </c>
      <c r="L213" s="170">
        <v>100</v>
      </c>
      <c r="M213" s="44"/>
      <c r="N213" s="44"/>
      <c r="O213" s="44"/>
      <c r="R213" s="70"/>
      <c r="T213" s="73"/>
    </row>
    <row r="214" spans="1:20" s="8" customFormat="1" ht="25.5" customHeight="1" x14ac:dyDescent="0.2">
      <c r="B214" s="168" t="s">
        <v>9</v>
      </c>
      <c r="C214" s="169" t="s">
        <v>5</v>
      </c>
      <c r="D214" s="15">
        <v>100</v>
      </c>
      <c r="E214" s="15">
        <v>100</v>
      </c>
      <c r="F214" s="15">
        <v>100</v>
      </c>
      <c r="G214" s="15">
        <v>100</v>
      </c>
      <c r="H214" s="15">
        <v>100</v>
      </c>
      <c r="I214" s="15">
        <v>100</v>
      </c>
      <c r="J214" s="15">
        <v>100</v>
      </c>
      <c r="K214" s="127">
        <v>100</v>
      </c>
      <c r="L214" s="170">
        <v>100</v>
      </c>
      <c r="M214" s="44"/>
      <c r="N214" s="44"/>
      <c r="O214" s="44"/>
      <c r="R214" s="70"/>
      <c r="T214" s="73"/>
    </row>
    <row r="215" spans="1:20" s="8" customFormat="1" ht="48" customHeight="1" x14ac:dyDescent="0.2">
      <c r="B215" s="168">
        <v>10</v>
      </c>
      <c r="C215" s="169" t="s">
        <v>6</v>
      </c>
      <c r="D215" s="170" t="s">
        <v>287</v>
      </c>
      <c r="E215" s="170" t="s">
        <v>287</v>
      </c>
      <c r="F215" s="170" t="s">
        <v>287</v>
      </c>
      <c r="G215" s="170" t="s">
        <v>287</v>
      </c>
      <c r="H215" s="15" t="s">
        <v>287</v>
      </c>
      <c r="I215" s="15" t="s">
        <v>287</v>
      </c>
      <c r="J215" s="15" t="s">
        <v>287</v>
      </c>
      <c r="K215" s="129" t="s">
        <v>287</v>
      </c>
      <c r="L215" s="170" t="s">
        <v>287</v>
      </c>
      <c r="M215" s="44"/>
      <c r="N215" s="44"/>
      <c r="O215" s="44"/>
      <c r="R215" s="70"/>
      <c r="T215" s="73"/>
    </row>
    <row r="216" spans="1:20" s="8" customFormat="1" ht="15" customHeight="1" x14ac:dyDescent="0.2">
      <c r="B216" s="168">
        <v>11</v>
      </c>
      <c r="C216" s="169" t="s">
        <v>7</v>
      </c>
      <c r="D216" s="178">
        <v>42545</v>
      </c>
      <c r="E216" s="178">
        <v>42551</v>
      </c>
      <c r="F216" s="178">
        <v>42551</v>
      </c>
      <c r="G216" s="178">
        <v>42551</v>
      </c>
      <c r="H216" s="178">
        <v>43245</v>
      </c>
      <c r="I216" s="178">
        <v>43245</v>
      </c>
      <c r="J216" s="178">
        <v>43245</v>
      </c>
      <c r="K216" s="131">
        <v>43383</v>
      </c>
      <c r="L216" s="178">
        <v>43635</v>
      </c>
      <c r="M216" s="44"/>
      <c r="N216" s="44"/>
      <c r="O216" s="44"/>
      <c r="R216" s="70"/>
      <c r="T216" s="73"/>
    </row>
    <row r="217" spans="1:20" s="8" customFormat="1" ht="15" customHeight="1" x14ac:dyDescent="0.2">
      <c r="B217" s="168">
        <v>12</v>
      </c>
      <c r="C217" s="169" t="s">
        <v>44</v>
      </c>
      <c r="D217" s="15" t="s">
        <v>30</v>
      </c>
      <c r="E217" s="15" t="s">
        <v>30</v>
      </c>
      <c r="F217" s="15" t="s">
        <v>30</v>
      </c>
      <c r="G217" s="15" t="s">
        <v>30</v>
      </c>
      <c r="H217" s="15" t="s">
        <v>30</v>
      </c>
      <c r="I217" s="15" t="s">
        <v>30</v>
      </c>
      <c r="J217" s="15" t="s">
        <v>30</v>
      </c>
      <c r="K217" s="127" t="s">
        <v>30</v>
      </c>
      <c r="L217" s="15" t="s">
        <v>30</v>
      </c>
      <c r="M217" s="44"/>
      <c r="N217" s="44"/>
      <c r="O217" s="44"/>
      <c r="R217" s="70"/>
      <c r="T217" s="73"/>
    </row>
    <row r="218" spans="1:20" s="8" customFormat="1" ht="15" customHeight="1" x14ac:dyDescent="0.2">
      <c r="B218" s="168">
        <v>13</v>
      </c>
      <c r="C218" s="169" t="s">
        <v>55</v>
      </c>
      <c r="D218" s="15" t="s">
        <v>66</v>
      </c>
      <c r="E218" s="15" t="s">
        <v>66</v>
      </c>
      <c r="F218" s="15" t="s">
        <v>66</v>
      </c>
      <c r="G218" s="15" t="s">
        <v>66</v>
      </c>
      <c r="H218" s="178" t="s">
        <v>66</v>
      </c>
      <c r="I218" s="178" t="s">
        <v>66</v>
      </c>
      <c r="J218" s="178" t="s">
        <v>66</v>
      </c>
      <c r="K218" s="131" t="s">
        <v>66</v>
      </c>
      <c r="L218" s="178" t="s">
        <v>66</v>
      </c>
      <c r="M218" s="44"/>
      <c r="N218" s="44"/>
      <c r="O218" s="44"/>
      <c r="R218" s="70"/>
      <c r="T218" s="73"/>
    </row>
    <row r="219" spans="1:20" s="8" customFormat="1" ht="15" customHeight="1" x14ac:dyDescent="0.2">
      <c r="B219" s="168">
        <v>14</v>
      </c>
      <c r="C219" s="169" t="s">
        <v>506</v>
      </c>
      <c r="D219" s="15" t="s">
        <v>32</v>
      </c>
      <c r="E219" s="15" t="s">
        <v>32</v>
      </c>
      <c r="F219" s="15" t="s">
        <v>32</v>
      </c>
      <c r="G219" s="15" t="s">
        <v>32</v>
      </c>
      <c r="H219" s="178" t="s">
        <v>32</v>
      </c>
      <c r="I219" s="178" t="s">
        <v>32</v>
      </c>
      <c r="J219" s="178" t="s">
        <v>32</v>
      </c>
      <c r="K219" s="127" t="s">
        <v>32</v>
      </c>
      <c r="L219" s="15" t="s">
        <v>32</v>
      </c>
      <c r="M219" s="44"/>
      <c r="N219" s="44"/>
      <c r="O219" s="44"/>
      <c r="R219" s="70"/>
      <c r="T219" s="73"/>
    </row>
    <row r="220" spans="1:20" s="8" customFormat="1" ht="83.1" customHeight="1" x14ac:dyDescent="0.2">
      <c r="B220" s="168">
        <v>15</v>
      </c>
      <c r="C220" s="176" t="s">
        <v>56</v>
      </c>
      <c r="D220" s="170" t="s">
        <v>342</v>
      </c>
      <c r="E220" s="170" t="s">
        <v>339</v>
      </c>
      <c r="F220" s="170" t="s">
        <v>340</v>
      </c>
      <c r="G220" s="170" t="s">
        <v>341</v>
      </c>
      <c r="H220" s="179" t="s">
        <v>353</v>
      </c>
      <c r="I220" s="179" t="s">
        <v>354</v>
      </c>
      <c r="J220" s="179" t="s">
        <v>355</v>
      </c>
      <c r="K220" s="129" t="s">
        <v>380</v>
      </c>
      <c r="L220" s="170" t="s">
        <v>393</v>
      </c>
      <c r="M220" s="44"/>
      <c r="N220" s="44"/>
      <c r="O220" s="44"/>
      <c r="R220" s="70"/>
      <c r="T220" s="73"/>
    </row>
    <row r="221" spans="1:20" s="8" customFormat="1" ht="51.95" customHeight="1" x14ac:dyDescent="0.2">
      <c r="B221" s="168">
        <v>16</v>
      </c>
      <c r="C221" s="169" t="s">
        <v>57</v>
      </c>
      <c r="D221" s="170" t="s">
        <v>171</v>
      </c>
      <c r="E221" s="170" t="s">
        <v>171</v>
      </c>
      <c r="F221" s="170" t="s">
        <v>171</v>
      </c>
      <c r="G221" s="170" t="s">
        <v>171</v>
      </c>
      <c r="H221" s="129" t="s">
        <v>171</v>
      </c>
      <c r="I221" s="129" t="s">
        <v>171</v>
      </c>
      <c r="J221" s="129" t="s">
        <v>171</v>
      </c>
      <c r="K221" s="129" t="s">
        <v>170</v>
      </c>
      <c r="L221" s="170" t="s">
        <v>170</v>
      </c>
      <c r="M221" s="44"/>
      <c r="N221" s="44"/>
      <c r="O221" s="44"/>
      <c r="R221" s="70"/>
      <c r="T221" s="73"/>
    </row>
    <row r="222" spans="1:20" s="5" customFormat="1" ht="24.95" customHeight="1" x14ac:dyDescent="0.2">
      <c r="A222" s="16"/>
      <c r="B222" s="41" t="s">
        <v>58</v>
      </c>
      <c r="C222" s="167"/>
      <c r="D222" s="75"/>
      <c r="E222" s="75"/>
      <c r="F222" s="75"/>
      <c r="G222" s="75"/>
      <c r="H222" s="14"/>
      <c r="I222" s="14"/>
      <c r="J222" s="14"/>
      <c r="K222" s="17"/>
      <c r="L222" s="17"/>
      <c r="M222" s="167"/>
      <c r="N222" s="167"/>
      <c r="O222" s="167"/>
      <c r="R222" s="69"/>
      <c r="T222" s="73"/>
    </row>
    <row r="223" spans="1:20" s="8" customFormat="1" ht="15.95" customHeight="1" x14ac:dyDescent="0.2">
      <c r="B223" s="168">
        <v>17</v>
      </c>
      <c r="C223" s="169" t="s">
        <v>59</v>
      </c>
      <c r="D223" s="15" t="s">
        <v>34</v>
      </c>
      <c r="E223" s="15" t="s">
        <v>35</v>
      </c>
      <c r="F223" s="15" t="s">
        <v>35</v>
      </c>
      <c r="G223" s="15" t="s">
        <v>35</v>
      </c>
      <c r="H223" s="15" t="s">
        <v>35</v>
      </c>
      <c r="I223" s="15" t="s">
        <v>35</v>
      </c>
      <c r="J223" s="15" t="s">
        <v>35</v>
      </c>
      <c r="K223" s="127" t="s">
        <v>34</v>
      </c>
      <c r="L223" s="15" t="s">
        <v>34</v>
      </c>
      <c r="M223" s="44"/>
      <c r="N223" s="44"/>
      <c r="O223" s="44"/>
      <c r="R223" s="70"/>
      <c r="T223" s="73"/>
    </row>
    <row r="224" spans="1:20" s="11" customFormat="1" ht="25.5" customHeight="1" x14ac:dyDescent="0.2">
      <c r="B224" s="168">
        <v>18</v>
      </c>
      <c r="C224" s="177" t="s">
        <v>12</v>
      </c>
      <c r="D224" s="25">
        <v>7.4700000000000003E-2</v>
      </c>
      <c r="E224" s="25" t="s">
        <v>282</v>
      </c>
      <c r="F224" s="25" t="s">
        <v>282</v>
      </c>
      <c r="G224" s="25" t="s">
        <v>282</v>
      </c>
      <c r="H224" s="25" t="s">
        <v>359</v>
      </c>
      <c r="I224" s="25" t="s">
        <v>360</v>
      </c>
      <c r="J224" s="25" t="s">
        <v>361</v>
      </c>
      <c r="K224" s="132">
        <v>7.4999999999999997E-2</v>
      </c>
      <c r="L224" s="21">
        <v>6.7500000000000004E-2</v>
      </c>
      <c r="M224" s="84"/>
      <c r="N224" s="84"/>
      <c r="O224" s="84"/>
      <c r="R224" s="71"/>
      <c r="T224" s="73"/>
    </row>
    <row r="225" spans="2:20" s="8" customFormat="1" ht="15.95" customHeight="1" x14ac:dyDescent="0.2">
      <c r="B225" s="168">
        <v>19</v>
      </c>
      <c r="C225" s="169" t="s">
        <v>43</v>
      </c>
      <c r="D225" s="15" t="s">
        <v>33</v>
      </c>
      <c r="E225" s="170" t="s">
        <v>33</v>
      </c>
      <c r="F225" s="170" t="s">
        <v>33</v>
      </c>
      <c r="G225" s="170" t="s">
        <v>33</v>
      </c>
      <c r="H225" s="15" t="s">
        <v>33</v>
      </c>
      <c r="I225" s="15" t="s">
        <v>33</v>
      </c>
      <c r="J225" s="15" t="s">
        <v>33</v>
      </c>
      <c r="K225" s="127" t="s">
        <v>33</v>
      </c>
      <c r="L225" s="15" t="s">
        <v>33</v>
      </c>
      <c r="M225" s="44"/>
      <c r="N225" s="44"/>
      <c r="O225" s="44"/>
      <c r="R225" s="70"/>
      <c r="T225" s="73"/>
    </row>
    <row r="226" spans="2:20" s="8" customFormat="1" ht="40.5" customHeight="1" x14ac:dyDescent="0.2">
      <c r="B226" s="168" t="s">
        <v>10</v>
      </c>
      <c r="C226" s="176" t="s">
        <v>13</v>
      </c>
      <c r="D226" s="170" t="s">
        <v>37</v>
      </c>
      <c r="E226" s="170" t="s">
        <v>37</v>
      </c>
      <c r="F226" s="170" t="s">
        <v>37</v>
      </c>
      <c r="G226" s="170" t="s">
        <v>37</v>
      </c>
      <c r="H226" s="170" t="s">
        <v>37</v>
      </c>
      <c r="I226" s="170" t="s">
        <v>37</v>
      </c>
      <c r="J226" s="170" t="s">
        <v>37</v>
      </c>
      <c r="K226" s="129" t="s">
        <v>37</v>
      </c>
      <c r="L226" s="170" t="s">
        <v>37</v>
      </c>
      <c r="M226" s="44"/>
      <c r="N226" s="44"/>
      <c r="O226" s="44"/>
      <c r="R226" s="70"/>
      <c r="T226" s="73"/>
    </row>
    <row r="227" spans="2:20" s="8" customFormat="1" ht="32.1" customHeight="1" x14ac:dyDescent="0.2">
      <c r="B227" s="168" t="s">
        <v>11</v>
      </c>
      <c r="C227" s="176" t="s">
        <v>14</v>
      </c>
      <c r="D227" s="170" t="s">
        <v>37</v>
      </c>
      <c r="E227" s="170" t="s">
        <v>37</v>
      </c>
      <c r="F227" s="170" t="s">
        <v>37</v>
      </c>
      <c r="G227" s="170" t="s">
        <v>37</v>
      </c>
      <c r="H227" s="170" t="s">
        <v>37</v>
      </c>
      <c r="I227" s="170" t="s">
        <v>37</v>
      </c>
      <c r="J227" s="170" t="s">
        <v>37</v>
      </c>
      <c r="K227" s="129" t="s">
        <v>37</v>
      </c>
      <c r="L227" s="170" t="s">
        <v>37</v>
      </c>
      <c r="M227" s="44"/>
      <c r="N227" s="44"/>
      <c r="O227" s="44"/>
      <c r="R227" s="70"/>
      <c r="T227" s="73"/>
    </row>
    <row r="228" spans="2:20" s="8" customFormat="1" ht="14.25" x14ac:dyDescent="0.2">
      <c r="B228" s="168">
        <v>21</v>
      </c>
      <c r="C228" s="176" t="s">
        <v>15</v>
      </c>
      <c r="D228" s="170" t="s">
        <v>33</v>
      </c>
      <c r="E228" s="170" t="s">
        <v>33</v>
      </c>
      <c r="F228" s="170" t="s">
        <v>33</v>
      </c>
      <c r="G228" s="170" t="s">
        <v>33</v>
      </c>
      <c r="H228" s="170" t="s">
        <v>33</v>
      </c>
      <c r="I228" s="170" t="s">
        <v>33</v>
      </c>
      <c r="J228" s="170" t="s">
        <v>33</v>
      </c>
      <c r="K228" s="127" t="s">
        <v>33</v>
      </c>
      <c r="L228" s="15" t="s">
        <v>33</v>
      </c>
      <c r="M228" s="44"/>
      <c r="N228" s="44"/>
      <c r="O228" s="44"/>
      <c r="R228" s="70"/>
      <c r="T228" s="73"/>
    </row>
    <row r="229" spans="2:20" s="8" customFormat="1" ht="15" customHeight="1" x14ac:dyDescent="0.2">
      <c r="B229" s="168">
        <v>22</v>
      </c>
      <c r="C229" s="169" t="s">
        <v>60</v>
      </c>
      <c r="D229" s="15" t="s">
        <v>67</v>
      </c>
      <c r="E229" s="15" t="s">
        <v>67</v>
      </c>
      <c r="F229" s="15" t="s">
        <v>67</v>
      </c>
      <c r="G229" s="15" t="s">
        <v>67</v>
      </c>
      <c r="H229" s="15" t="s">
        <v>67</v>
      </c>
      <c r="I229" s="15" t="s">
        <v>67</v>
      </c>
      <c r="J229" s="15" t="s">
        <v>67</v>
      </c>
      <c r="K229" s="127" t="s">
        <v>67</v>
      </c>
      <c r="L229" s="15" t="s">
        <v>67</v>
      </c>
      <c r="M229" s="44"/>
      <c r="N229" s="44"/>
      <c r="O229" s="44"/>
      <c r="R229" s="70"/>
      <c r="T229" s="73"/>
    </row>
    <row r="230" spans="2:20" s="8" customFormat="1" ht="15" customHeight="1" x14ac:dyDescent="0.2">
      <c r="B230" s="168">
        <v>23</v>
      </c>
      <c r="C230" s="169" t="s">
        <v>16</v>
      </c>
      <c r="D230" s="15" t="s">
        <v>50</v>
      </c>
      <c r="E230" s="15" t="s">
        <v>50</v>
      </c>
      <c r="F230" s="15" t="s">
        <v>50</v>
      </c>
      <c r="G230" s="15" t="s">
        <v>50</v>
      </c>
      <c r="H230" s="15" t="s">
        <v>365</v>
      </c>
      <c r="I230" s="15" t="s">
        <v>365</v>
      </c>
      <c r="J230" s="15" t="s">
        <v>365</v>
      </c>
      <c r="K230" s="127" t="s">
        <v>40</v>
      </c>
      <c r="L230" s="15" t="s">
        <v>40</v>
      </c>
      <c r="M230" s="44"/>
      <c r="N230" s="44"/>
      <c r="O230" s="44"/>
      <c r="R230" s="70"/>
      <c r="T230" s="73"/>
    </row>
    <row r="231" spans="2:20" s="8" customFormat="1" ht="25.5" customHeight="1" x14ac:dyDescent="0.2">
      <c r="B231" s="168">
        <v>24</v>
      </c>
      <c r="C231" s="169" t="s">
        <v>17</v>
      </c>
      <c r="D231" s="15" t="s">
        <v>41</v>
      </c>
      <c r="E231" s="15" t="s">
        <v>41</v>
      </c>
      <c r="F231" s="15" t="s">
        <v>41</v>
      </c>
      <c r="G231" s="15" t="s">
        <v>41</v>
      </c>
      <c r="H231" s="15" t="s">
        <v>41</v>
      </c>
      <c r="I231" s="15" t="s">
        <v>41</v>
      </c>
      <c r="J231" s="15" t="s">
        <v>41</v>
      </c>
      <c r="K231" s="129" t="s">
        <v>370</v>
      </c>
      <c r="L231" s="170" t="s">
        <v>370</v>
      </c>
      <c r="M231" s="44"/>
      <c r="N231" s="44"/>
      <c r="O231" s="44"/>
      <c r="R231" s="70"/>
      <c r="T231" s="73"/>
    </row>
    <row r="232" spans="2:20" s="8" customFormat="1" ht="15" customHeight="1" x14ac:dyDescent="0.2">
      <c r="B232" s="168">
        <v>25</v>
      </c>
      <c r="C232" s="169" t="s">
        <v>45</v>
      </c>
      <c r="D232" s="15" t="s">
        <v>41</v>
      </c>
      <c r="E232" s="15" t="s">
        <v>41</v>
      </c>
      <c r="F232" s="15" t="s">
        <v>41</v>
      </c>
      <c r="G232" s="15" t="s">
        <v>41</v>
      </c>
      <c r="H232" s="15" t="s">
        <v>41</v>
      </c>
      <c r="I232" s="15" t="s">
        <v>41</v>
      </c>
      <c r="J232" s="15" t="s">
        <v>41</v>
      </c>
      <c r="K232" s="127" t="s">
        <v>79</v>
      </c>
      <c r="L232" s="15" t="s">
        <v>79</v>
      </c>
      <c r="M232" s="44"/>
      <c r="N232" s="44"/>
      <c r="O232" s="44"/>
      <c r="R232" s="70"/>
      <c r="T232" s="73"/>
    </row>
    <row r="233" spans="2:20" s="8" customFormat="1" ht="45" customHeight="1" x14ac:dyDescent="0.2">
      <c r="B233" s="168">
        <v>26</v>
      </c>
      <c r="C233" s="169" t="s">
        <v>46</v>
      </c>
      <c r="D233" s="15" t="s">
        <v>41</v>
      </c>
      <c r="E233" s="15" t="s">
        <v>41</v>
      </c>
      <c r="F233" s="15" t="s">
        <v>41</v>
      </c>
      <c r="G233" s="15" t="s">
        <v>41</v>
      </c>
      <c r="H233" s="15" t="s">
        <v>41</v>
      </c>
      <c r="I233" s="15" t="s">
        <v>41</v>
      </c>
      <c r="J233" s="15" t="s">
        <v>41</v>
      </c>
      <c r="K233" s="127" t="s">
        <v>381</v>
      </c>
      <c r="L233" s="15" t="s">
        <v>394</v>
      </c>
      <c r="M233" s="44"/>
      <c r="N233" s="44"/>
      <c r="O233" s="44"/>
      <c r="R233" s="70"/>
      <c r="T233" s="73"/>
    </row>
    <row r="234" spans="2:20" s="8" customFormat="1" ht="14.25" x14ac:dyDescent="0.2">
      <c r="B234" s="168">
        <v>27</v>
      </c>
      <c r="C234" s="176" t="s">
        <v>18</v>
      </c>
      <c r="D234" s="15" t="s">
        <v>41</v>
      </c>
      <c r="E234" s="15" t="s">
        <v>41</v>
      </c>
      <c r="F234" s="15" t="s">
        <v>41</v>
      </c>
      <c r="G234" s="15" t="s">
        <v>41</v>
      </c>
      <c r="H234" s="15" t="s">
        <v>41</v>
      </c>
      <c r="I234" s="15" t="s">
        <v>41</v>
      </c>
      <c r="J234" s="15" t="s">
        <v>41</v>
      </c>
      <c r="K234" s="127" t="s">
        <v>36</v>
      </c>
      <c r="L234" s="15" t="s">
        <v>36</v>
      </c>
      <c r="M234" s="44"/>
      <c r="N234" s="44"/>
      <c r="O234" s="44"/>
      <c r="R234" s="70"/>
      <c r="T234" s="73"/>
    </row>
    <row r="235" spans="2:20" s="8" customFormat="1" ht="14.25" x14ac:dyDescent="0.2">
      <c r="B235" s="168">
        <v>28</v>
      </c>
      <c r="C235" s="176" t="s">
        <v>61</v>
      </c>
      <c r="D235" s="15" t="s">
        <v>41</v>
      </c>
      <c r="E235" s="15" t="s">
        <v>41</v>
      </c>
      <c r="F235" s="15" t="s">
        <v>41</v>
      </c>
      <c r="G235" s="15" t="s">
        <v>41</v>
      </c>
      <c r="H235" s="15" t="s">
        <v>41</v>
      </c>
      <c r="I235" s="15" t="s">
        <v>41</v>
      </c>
      <c r="J235" s="15" t="s">
        <v>41</v>
      </c>
      <c r="K235" s="129" t="s">
        <v>26</v>
      </c>
      <c r="L235" s="15" t="s">
        <v>26</v>
      </c>
      <c r="M235" s="44"/>
      <c r="N235" s="44"/>
      <c r="O235" s="44"/>
      <c r="R235" s="70"/>
      <c r="T235" s="73"/>
    </row>
    <row r="236" spans="2:20" s="8" customFormat="1" ht="25.5" customHeight="1" x14ac:dyDescent="0.2">
      <c r="B236" s="168">
        <v>29</v>
      </c>
      <c r="C236" s="176" t="s">
        <v>62</v>
      </c>
      <c r="D236" s="15" t="s">
        <v>41</v>
      </c>
      <c r="E236" s="15" t="s">
        <v>41</v>
      </c>
      <c r="F236" s="15" t="s">
        <v>41</v>
      </c>
      <c r="G236" s="15" t="s">
        <v>41</v>
      </c>
      <c r="H236" s="15" t="s">
        <v>41</v>
      </c>
      <c r="I236" s="15" t="s">
        <v>41</v>
      </c>
      <c r="J236" s="15" t="s">
        <v>41</v>
      </c>
      <c r="K236" s="129" t="s">
        <v>78</v>
      </c>
      <c r="L236" s="15" t="s">
        <v>78</v>
      </c>
      <c r="M236" s="44"/>
      <c r="N236" s="44"/>
      <c r="O236" s="44"/>
      <c r="R236" s="70"/>
      <c r="T236" s="73"/>
    </row>
    <row r="237" spans="2:20" s="8" customFormat="1" ht="14.25" x14ac:dyDescent="0.2">
      <c r="B237" s="168">
        <v>30</v>
      </c>
      <c r="C237" s="169" t="s">
        <v>19</v>
      </c>
      <c r="D237" s="15" t="s">
        <v>32</v>
      </c>
      <c r="E237" s="15" t="s">
        <v>32</v>
      </c>
      <c r="F237" s="15" t="s">
        <v>32</v>
      </c>
      <c r="G237" s="15" t="s">
        <v>32</v>
      </c>
      <c r="H237" s="170" t="s">
        <v>32</v>
      </c>
      <c r="I237" s="170" t="s">
        <v>32</v>
      </c>
      <c r="J237" s="170" t="s">
        <v>32</v>
      </c>
      <c r="K237" s="127" t="s">
        <v>33</v>
      </c>
      <c r="L237" s="15" t="s">
        <v>33</v>
      </c>
      <c r="M237" s="44"/>
      <c r="N237" s="44"/>
      <c r="O237" s="44"/>
      <c r="R237" s="70"/>
      <c r="T237" s="73"/>
    </row>
    <row r="238" spans="2:20" s="8" customFormat="1" ht="57.75" customHeight="1" x14ac:dyDescent="0.2">
      <c r="B238" s="168">
        <v>31</v>
      </c>
      <c r="C238" s="169" t="s">
        <v>63</v>
      </c>
      <c r="D238" s="129" t="s">
        <v>383</v>
      </c>
      <c r="E238" s="129" t="s">
        <v>383</v>
      </c>
      <c r="F238" s="129" t="s">
        <v>383</v>
      </c>
      <c r="G238" s="129" t="s">
        <v>383</v>
      </c>
      <c r="H238" s="170" t="s">
        <v>372</v>
      </c>
      <c r="I238" s="170" t="s">
        <v>372</v>
      </c>
      <c r="J238" s="170" t="s">
        <v>372</v>
      </c>
      <c r="K238" s="127" t="s">
        <v>41</v>
      </c>
      <c r="L238" s="15" t="s">
        <v>41</v>
      </c>
      <c r="M238" s="44"/>
      <c r="N238" s="44"/>
      <c r="O238" s="44"/>
      <c r="R238" s="70"/>
      <c r="T238" s="73"/>
    </row>
    <row r="239" spans="2:20" s="8" customFormat="1" ht="15" customHeight="1" x14ac:dyDescent="0.2">
      <c r="B239" s="168">
        <v>32</v>
      </c>
      <c r="C239" s="169" t="s">
        <v>20</v>
      </c>
      <c r="D239" s="15" t="s">
        <v>283</v>
      </c>
      <c r="E239" s="15" t="s">
        <v>283</v>
      </c>
      <c r="F239" s="15" t="s">
        <v>283</v>
      </c>
      <c r="G239" s="15" t="s">
        <v>283</v>
      </c>
      <c r="H239" s="15" t="s">
        <v>283</v>
      </c>
      <c r="I239" s="15" t="s">
        <v>283</v>
      </c>
      <c r="J239" s="15" t="s">
        <v>283</v>
      </c>
      <c r="K239" s="127" t="s">
        <v>41</v>
      </c>
      <c r="L239" s="15" t="s">
        <v>41</v>
      </c>
      <c r="M239" s="44"/>
      <c r="N239" s="44"/>
      <c r="O239" s="44"/>
      <c r="R239" s="70"/>
      <c r="T239" s="73"/>
    </row>
    <row r="240" spans="2:20" s="8" customFormat="1" ht="15" customHeight="1" x14ac:dyDescent="0.2">
      <c r="B240" s="168">
        <v>33</v>
      </c>
      <c r="C240" s="169" t="s">
        <v>21</v>
      </c>
      <c r="D240" s="15" t="s">
        <v>263</v>
      </c>
      <c r="E240" s="15" t="s">
        <v>263</v>
      </c>
      <c r="F240" s="15" t="s">
        <v>263</v>
      </c>
      <c r="G240" s="15" t="s">
        <v>263</v>
      </c>
      <c r="H240" s="15" t="s">
        <v>263</v>
      </c>
      <c r="I240" s="15" t="s">
        <v>263</v>
      </c>
      <c r="J240" s="15" t="s">
        <v>263</v>
      </c>
      <c r="K240" s="127" t="s">
        <v>41</v>
      </c>
      <c r="L240" s="15" t="s">
        <v>41</v>
      </c>
      <c r="M240" s="44"/>
      <c r="N240" s="44"/>
      <c r="O240" s="44"/>
      <c r="R240" s="70"/>
      <c r="T240" s="73"/>
    </row>
    <row r="241" spans="1:21" s="8" customFormat="1" ht="30.95" customHeight="1" x14ac:dyDescent="0.2">
      <c r="B241" s="168">
        <v>34</v>
      </c>
      <c r="C241" s="176" t="s">
        <v>22</v>
      </c>
      <c r="D241" s="15" t="s">
        <v>41</v>
      </c>
      <c r="E241" s="15" t="s">
        <v>41</v>
      </c>
      <c r="F241" s="15" t="s">
        <v>41</v>
      </c>
      <c r="G241" s="15" t="s">
        <v>41</v>
      </c>
      <c r="H241" s="170" t="s">
        <v>41</v>
      </c>
      <c r="I241" s="170" t="s">
        <v>41</v>
      </c>
      <c r="J241" s="170" t="s">
        <v>41</v>
      </c>
      <c r="K241" s="127" t="s">
        <v>41</v>
      </c>
      <c r="L241" s="15" t="s">
        <v>41</v>
      </c>
      <c r="M241" s="44"/>
      <c r="N241" s="44"/>
      <c r="O241" s="44"/>
      <c r="R241" s="70"/>
      <c r="T241" s="73"/>
    </row>
    <row r="242" spans="1:21" s="8" customFormat="1" ht="30.95" customHeight="1" x14ac:dyDescent="0.25">
      <c r="B242" s="168" t="s">
        <v>389</v>
      </c>
      <c r="C242" s="176" t="s">
        <v>390</v>
      </c>
      <c r="D242" s="45" t="s">
        <v>386</v>
      </c>
      <c r="E242" s="45" t="s">
        <v>386</v>
      </c>
      <c r="F242" s="45" t="s">
        <v>386</v>
      </c>
      <c r="G242" s="45" t="s">
        <v>386</v>
      </c>
      <c r="H242" s="45" t="s">
        <v>386</v>
      </c>
      <c r="I242" s="45" t="s">
        <v>386</v>
      </c>
      <c r="J242" s="45" t="s">
        <v>386</v>
      </c>
      <c r="K242" s="45" t="s">
        <v>386</v>
      </c>
      <c r="L242" s="45" t="s">
        <v>386</v>
      </c>
      <c r="M242" s="44"/>
      <c r="N242" s="38"/>
      <c r="O242" s="151"/>
      <c r="P242" s="23"/>
      <c r="Q242" s="119"/>
      <c r="R242" s="119"/>
      <c r="S242" s="23"/>
      <c r="T242" s="152"/>
      <c r="U242" s="23"/>
    </row>
    <row r="243" spans="1:21" s="8" customFormat="1" ht="30" customHeight="1" x14ac:dyDescent="0.2">
      <c r="B243" s="168">
        <v>35</v>
      </c>
      <c r="C243" s="169" t="s">
        <v>23</v>
      </c>
      <c r="D243" s="15" t="s">
        <v>457</v>
      </c>
      <c r="E243" s="15" t="s">
        <v>457</v>
      </c>
      <c r="F243" s="15" t="s">
        <v>457</v>
      </c>
      <c r="G243" s="15" t="s">
        <v>457</v>
      </c>
      <c r="H243" s="170" t="s">
        <v>459</v>
      </c>
      <c r="I243" s="170" t="s">
        <v>459</v>
      </c>
      <c r="J243" s="170" t="s">
        <v>459</v>
      </c>
      <c r="K243" s="129" t="s">
        <v>458</v>
      </c>
      <c r="L243" s="170" t="s">
        <v>458</v>
      </c>
      <c r="M243" s="44"/>
      <c r="N243" s="44"/>
      <c r="O243" s="44"/>
      <c r="R243" s="70"/>
      <c r="T243" s="73"/>
    </row>
    <row r="244" spans="1:21" s="8" customFormat="1" ht="15" customHeight="1" x14ac:dyDescent="0.2">
      <c r="B244" s="168">
        <v>36</v>
      </c>
      <c r="C244" s="169" t="s">
        <v>64</v>
      </c>
      <c r="D244" s="15" t="s">
        <v>33</v>
      </c>
      <c r="E244" s="15" t="s">
        <v>33</v>
      </c>
      <c r="F244" s="15" t="s">
        <v>33</v>
      </c>
      <c r="G244" s="15" t="s">
        <v>33</v>
      </c>
      <c r="H244" s="15" t="s">
        <v>33</v>
      </c>
      <c r="I244" s="15" t="s">
        <v>33</v>
      </c>
      <c r="J244" s="15" t="s">
        <v>33</v>
      </c>
      <c r="K244" s="127" t="s">
        <v>33</v>
      </c>
      <c r="L244" s="15" t="s">
        <v>33</v>
      </c>
      <c r="M244" s="44"/>
      <c r="N244" s="44"/>
      <c r="O244" s="44"/>
      <c r="R244" s="70"/>
      <c r="T244" s="73"/>
    </row>
    <row r="245" spans="1:21" s="8" customFormat="1" ht="42" customHeight="1" x14ac:dyDescent="0.2">
      <c r="B245" s="168">
        <v>37</v>
      </c>
      <c r="C245" s="169" t="s">
        <v>65</v>
      </c>
      <c r="D245" s="15" t="s">
        <v>41</v>
      </c>
      <c r="E245" s="15" t="s">
        <v>41</v>
      </c>
      <c r="F245" s="15" t="s">
        <v>41</v>
      </c>
      <c r="G245" s="15" t="s">
        <v>41</v>
      </c>
      <c r="H245" s="15" t="s">
        <v>41</v>
      </c>
      <c r="I245" s="15" t="s">
        <v>41</v>
      </c>
      <c r="J245" s="15" t="s">
        <v>41</v>
      </c>
      <c r="K245" s="127" t="s">
        <v>41</v>
      </c>
      <c r="L245" s="15" t="s">
        <v>41</v>
      </c>
      <c r="M245" s="44"/>
      <c r="N245" s="44"/>
      <c r="O245" s="44"/>
      <c r="R245" s="70"/>
      <c r="T245" s="73"/>
    </row>
    <row r="246" spans="1:21" s="8" customFormat="1" ht="21" customHeight="1" x14ac:dyDescent="0.2">
      <c r="B246" s="188"/>
      <c r="C246" s="156"/>
      <c r="D246" s="101"/>
      <c r="E246" s="101"/>
      <c r="F246" s="101"/>
      <c r="G246" s="101"/>
      <c r="H246" s="101"/>
      <c r="I246" s="101"/>
      <c r="J246" s="101"/>
      <c r="K246" s="101"/>
      <c r="L246" s="101"/>
      <c r="M246" s="44"/>
      <c r="N246" s="44"/>
      <c r="O246" s="44"/>
      <c r="R246" s="70"/>
      <c r="T246" s="73"/>
    </row>
    <row r="247" spans="1:21" s="8" customFormat="1" ht="21" customHeight="1" x14ac:dyDescent="0.2">
      <c r="A247" s="5"/>
      <c r="B247" s="38"/>
      <c r="C247" s="36"/>
      <c r="D247" s="74" t="str">
        <f>HLOOKUP(D248,'1. March 2021 Report'!$D250:$K250,1,0)</f>
        <v>XS2080995405</v>
      </c>
      <c r="E247" s="74" t="e">
        <f>HLOOKUP(E248,'1. March 2021 Report'!$D250:$K250,1,0)</f>
        <v>#N/A</v>
      </c>
      <c r="F247" s="74" t="e">
        <f>HLOOKUP(F248,'1. March 2021 Report'!$D250:$K250,1,0)</f>
        <v>#N/A</v>
      </c>
      <c r="G247" s="74" t="e">
        <f>HLOOKUP(G248,'1. March 2021 Report'!$D250:$K250,1,0)</f>
        <v>#N/A</v>
      </c>
      <c r="H247" s="74" t="e">
        <f>HLOOKUP(H248,'1. March 2021 Report'!$D250:$K250,1,0)</f>
        <v>#N/A</v>
      </c>
      <c r="I247" s="101"/>
      <c r="J247" s="101"/>
      <c r="K247" s="101"/>
      <c r="L247" s="101"/>
      <c r="M247" s="44"/>
      <c r="N247" s="44"/>
      <c r="O247" s="44"/>
      <c r="R247" s="70"/>
      <c r="T247" s="73"/>
    </row>
    <row r="248" spans="1:21" s="8" customFormat="1" ht="28.5" customHeight="1" x14ac:dyDescent="0.2">
      <c r="A248" s="5"/>
      <c r="B248" s="39" t="s">
        <v>51</v>
      </c>
      <c r="C248" s="40"/>
      <c r="D248" s="228" t="s">
        <v>513</v>
      </c>
      <c r="E248" s="228" t="s">
        <v>539</v>
      </c>
      <c r="F248" s="228" t="s">
        <v>538</v>
      </c>
      <c r="G248" s="228" t="s">
        <v>537</v>
      </c>
      <c r="H248" s="238" t="s">
        <v>585</v>
      </c>
      <c r="I248" s="101"/>
      <c r="J248" s="101"/>
      <c r="K248" s="101"/>
      <c r="L248" s="101"/>
      <c r="M248" s="44"/>
      <c r="N248" s="44"/>
      <c r="O248" s="44"/>
      <c r="R248" s="70"/>
      <c r="T248" s="73"/>
    </row>
    <row r="249" spans="1:21" s="8" customFormat="1" ht="31.5" customHeight="1" x14ac:dyDescent="0.2">
      <c r="A249" s="5"/>
      <c r="B249" s="195">
        <v>1</v>
      </c>
      <c r="C249" s="198" t="s">
        <v>0</v>
      </c>
      <c r="D249" s="205" t="s">
        <v>78</v>
      </c>
      <c r="E249" s="205" t="s">
        <v>48</v>
      </c>
      <c r="F249" s="205" t="s">
        <v>48</v>
      </c>
      <c r="G249" s="205" t="s">
        <v>68</v>
      </c>
      <c r="H249" s="204" t="s">
        <v>48</v>
      </c>
      <c r="I249" s="101"/>
      <c r="J249" s="101"/>
      <c r="K249" s="101"/>
      <c r="L249" s="101"/>
      <c r="M249" s="44"/>
      <c r="N249" s="44"/>
      <c r="O249" s="44"/>
      <c r="R249" s="70"/>
      <c r="T249" s="73"/>
    </row>
    <row r="250" spans="1:21" s="8" customFormat="1" ht="27" customHeight="1" x14ac:dyDescent="0.2">
      <c r="A250" s="5"/>
      <c r="B250" s="195">
        <v>2</v>
      </c>
      <c r="C250" s="198" t="s">
        <v>1</v>
      </c>
      <c r="D250" s="214" t="s">
        <v>513</v>
      </c>
      <c r="E250" s="214" t="s">
        <v>41</v>
      </c>
      <c r="F250" s="214" t="s">
        <v>41</v>
      </c>
      <c r="G250" s="214" t="s">
        <v>41</v>
      </c>
      <c r="H250" s="204" t="s">
        <v>41</v>
      </c>
      <c r="I250" s="101"/>
      <c r="J250" s="101"/>
      <c r="K250" s="101"/>
      <c r="L250" s="101"/>
      <c r="M250" s="44"/>
      <c r="N250" s="44"/>
      <c r="O250" s="44"/>
      <c r="R250" s="70"/>
      <c r="T250" s="73"/>
    </row>
    <row r="251" spans="1:21" s="8" customFormat="1" ht="42" customHeight="1" x14ac:dyDescent="0.2">
      <c r="A251" s="5"/>
      <c r="B251" s="195">
        <v>3</v>
      </c>
      <c r="C251" s="198" t="s">
        <v>52</v>
      </c>
      <c r="D251" s="204" t="s">
        <v>375</v>
      </c>
      <c r="E251" s="204" t="s">
        <v>24</v>
      </c>
      <c r="F251" s="204" t="s">
        <v>24</v>
      </c>
      <c r="G251" s="204" t="s">
        <v>24</v>
      </c>
      <c r="H251" s="205" t="s">
        <v>24</v>
      </c>
      <c r="I251" s="101"/>
      <c r="J251" s="101"/>
      <c r="K251" s="101"/>
      <c r="L251" s="101"/>
      <c r="M251" s="44"/>
      <c r="N251" s="44"/>
      <c r="O251" s="44"/>
      <c r="R251" s="70"/>
      <c r="T251" s="73"/>
    </row>
    <row r="252" spans="1:21" s="8" customFormat="1" ht="27" customHeight="1" x14ac:dyDescent="0.2">
      <c r="A252" s="5"/>
      <c r="B252" s="195" t="s">
        <v>384</v>
      </c>
      <c r="C252" s="198" t="s">
        <v>385</v>
      </c>
      <c r="D252" s="197" t="s">
        <v>386</v>
      </c>
      <c r="E252" s="205" t="s">
        <v>387</v>
      </c>
      <c r="F252" s="205" t="s">
        <v>387</v>
      </c>
      <c r="G252" s="205" t="s">
        <v>387</v>
      </c>
      <c r="H252" s="205" t="s">
        <v>492</v>
      </c>
      <c r="I252" s="101"/>
      <c r="J252" s="101"/>
      <c r="K252" s="101"/>
      <c r="L252" s="101"/>
      <c r="M252" s="44"/>
      <c r="N252" s="44"/>
      <c r="O252" s="44"/>
      <c r="R252" s="70"/>
      <c r="T252" s="73"/>
    </row>
    <row r="253" spans="1:21" s="8" customFormat="1" ht="42" customHeight="1" x14ac:dyDescent="0.2">
      <c r="A253" s="5"/>
      <c r="B253" s="171" t="s">
        <v>166</v>
      </c>
      <c r="C253" s="167"/>
      <c r="D253" s="14"/>
      <c r="E253" s="14"/>
      <c r="F253" s="14"/>
      <c r="G253" s="14"/>
      <c r="H253" s="17"/>
      <c r="I253" s="101"/>
      <c r="J253" s="101"/>
      <c r="K253" s="101"/>
      <c r="L253" s="101"/>
      <c r="M253" s="44"/>
      <c r="N253" s="44"/>
      <c r="O253" s="44"/>
      <c r="R253" s="70"/>
      <c r="T253" s="73"/>
    </row>
    <row r="254" spans="1:21" s="8" customFormat="1" ht="30" customHeight="1" x14ac:dyDescent="0.2">
      <c r="A254" s="5"/>
      <c r="B254" s="195">
        <v>4</v>
      </c>
      <c r="C254" s="198" t="s">
        <v>2</v>
      </c>
      <c r="D254" s="205" t="s">
        <v>27</v>
      </c>
      <c r="E254" s="205" t="s">
        <v>27</v>
      </c>
      <c r="F254" s="205" t="s">
        <v>27</v>
      </c>
      <c r="G254" s="205" t="s">
        <v>27</v>
      </c>
      <c r="H254" s="205" t="s">
        <v>27</v>
      </c>
      <c r="I254" s="101"/>
      <c r="J254" s="101"/>
      <c r="K254" s="101"/>
      <c r="L254" s="101"/>
      <c r="M254" s="44"/>
      <c r="N254" s="44"/>
      <c r="O254" s="44"/>
      <c r="R254" s="70"/>
      <c r="T254" s="73"/>
    </row>
    <row r="255" spans="1:21" s="8" customFormat="1" ht="30" customHeight="1" x14ac:dyDescent="0.2">
      <c r="A255" s="5"/>
      <c r="B255" s="195">
        <v>5</v>
      </c>
      <c r="C255" s="198" t="s">
        <v>3</v>
      </c>
      <c r="D255" s="205" t="s">
        <v>27</v>
      </c>
      <c r="E255" s="205" t="s">
        <v>27</v>
      </c>
      <c r="F255" s="205" t="s">
        <v>27</v>
      </c>
      <c r="G255" s="205" t="s">
        <v>27</v>
      </c>
      <c r="H255" s="204" t="s">
        <v>27</v>
      </c>
      <c r="I255" s="101"/>
      <c r="J255" s="101"/>
      <c r="K255" s="101"/>
      <c r="L255" s="101"/>
      <c r="M255" s="44"/>
      <c r="N255" s="44"/>
      <c r="O255" s="44"/>
      <c r="R255" s="70"/>
      <c r="T255" s="73"/>
    </row>
    <row r="256" spans="1:21" s="8" customFormat="1" ht="30" customHeight="1" x14ac:dyDescent="0.2">
      <c r="A256" s="5"/>
      <c r="B256" s="195">
        <v>6</v>
      </c>
      <c r="C256" s="198" t="s">
        <v>53</v>
      </c>
      <c r="D256" s="205" t="s">
        <v>76</v>
      </c>
      <c r="E256" s="205" t="s">
        <v>76</v>
      </c>
      <c r="F256" s="205" t="s">
        <v>76</v>
      </c>
      <c r="G256" s="205" t="s">
        <v>76</v>
      </c>
      <c r="H256" s="204" t="s">
        <v>49</v>
      </c>
      <c r="I256" s="101"/>
      <c r="J256" s="101"/>
      <c r="K256" s="101"/>
      <c r="L256" s="101"/>
      <c r="M256" s="44"/>
      <c r="N256" s="44"/>
      <c r="O256" s="44"/>
      <c r="R256" s="70"/>
      <c r="T256" s="73"/>
    </row>
    <row r="257" spans="1:20" s="8" customFormat="1" ht="42" customHeight="1" x14ac:dyDescent="0.2">
      <c r="A257" s="5"/>
      <c r="B257" s="195">
        <v>7</v>
      </c>
      <c r="C257" s="198" t="s">
        <v>54</v>
      </c>
      <c r="D257" s="204" t="s">
        <v>167</v>
      </c>
      <c r="E257" s="204" t="s">
        <v>167</v>
      </c>
      <c r="F257" s="204" t="s">
        <v>167</v>
      </c>
      <c r="G257" s="204" t="s">
        <v>167</v>
      </c>
      <c r="H257" s="204" t="s">
        <v>167</v>
      </c>
      <c r="I257" s="101"/>
      <c r="J257" s="101"/>
      <c r="K257" s="101"/>
      <c r="L257" s="101"/>
      <c r="M257" s="44"/>
      <c r="N257" s="44"/>
      <c r="O257" s="44"/>
      <c r="R257" s="70"/>
      <c r="T257" s="73"/>
    </row>
    <row r="258" spans="1:20" s="8" customFormat="1" ht="28.5" customHeight="1" x14ac:dyDescent="0.2">
      <c r="A258" s="5"/>
      <c r="B258" s="195">
        <v>8</v>
      </c>
      <c r="C258" s="198" t="s">
        <v>177</v>
      </c>
      <c r="D258" s="206">
        <f>(VLOOKUP(D250,'[6]1. LBG GROUP'!$C:$AD,24,0)+VLOOKUP(D250,'[6]1. LBG GROUP'!$C:$AD,28,0))/1000000</f>
        <v>500</v>
      </c>
      <c r="E258" s="206">
        <f>(VLOOKUP(E248,'[6]2. Lloyds Solo'!$C:$AD,24,0)+VLOOKUP(E248,'[6]2. Lloyds Solo'!$C:$AD,28,0))/1000000</f>
        <v>496.5</v>
      </c>
      <c r="F258" s="206">
        <f>(VLOOKUP(F248,'[6]2. Lloyds Solo'!$C:$AD,24,0)+VLOOKUP(F248,'[6]2. Lloyds Solo'!$C:$AD,28,0))/1000000</f>
        <v>1151.560749</v>
      </c>
      <c r="G258" s="206">
        <f>(VLOOKUP(G248,'[6]3. BOS Solo'!$B:$AD,25,0)+VLOOKUP(G248,'[6]3. BOS Solo'!$B:$AD,29,0))/1000000</f>
        <v>1200</v>
      </c>
      <c r="H258" s="206">
        <f>(VLOOKUP(H248,'[6]2. Lloyds Solo'!$C:$AD,24,0)+VLOOKUP(H248,'[6]2. Lloyds Solo'!$C:$AD,28,0))/1000000</f>
        <v>382.98328700000002</v>
      </c>
      <c r="I258" s="101"/>
      <c r="J258" s="101"/>
      <c r="K258" s="101"/>
      <c r="L258" s="101"/>
      <c r="M258" s="44"/>
      <c r="N258" s="44"/>
      <c r="O258" s="44"/>
      <c r="R258" s="70"/>
      <c r="T258" s="73"/>
    </row>
    <row r="259" spans="1:20" s="8" customFormat="1" ht="28.5" customHeight="1" x14ac:dyDescent="0.2">
      <c r="A259" s="5"/>
      <c r="B259" s="172">
        <v>9</v>
      </c>
      <c r="C259" s="173" t="s">
        <v>178</v>
      </c>
      <c r="D259" s="206" t="e">
        <f>VLOOKUP(D250,#REF!,5,0)</f>
        <v>#REF!</v>
      </c>
      <c r="E259" s="206" t="e">
        <f>VLOOKUP(E248,#REF!,5,0)</f>
        <v>#REF!</v>
      </c>
      <c r="F259" s="206" t="e">
        <f>VLOOKUP(F248,#REF!,5,0)</f>
        <v>#REF!</v>
      </c>
      <c r="G259" s="206" t="e">
        <f>VLOOKUP(G248,#REF!,5,0)</f>
        <v>#REF!</v>
      </c>
      <c r="H259" s="206" t="e">
        <f>VLOOKUP(H248,#REF!,5,0)</f>
        <v>#REF!</v>
      </c>
      <c r="I259" s="101"/>
      <c r="J259" s="101"/>
      <c r="K259" s="101"/>
      <c r="L259" s="101"/>
      <c r="M259" s="44"/>
      <c r="N259" s="44"/>
      <c r="O259" s="44"/>
      <c r="R259" s="70"/>
      <c r="T259" s="73"/>
    </row>
    <row r="260" spans="1:20" s="8" customFormat="1" ht="28.5" customHeight="1" x14ac:dyDescent="0.2">
      <c r="A260" s="5"/>
      <c r="B260" s="174"/>
      <c r="C260" s="175" t="s">
        <v>179</v>
      </c>
      <c r="D260" s="222" t="e">
        <f>VLOOKUP(D250,#REF!,6,0)</f>
        <v>#REF!</v>
      </c>
      <c r="E260" s="222" t="e">
        <f>VLOOKUP(E248,#REF!,6,0)</f>
        <v>#REF!</v>
      </c>
      <c r="F260" s="222" t="e">
        <f>VLOOKUP(F248,#REF!,6,0)</f>
        <v>#REF!</v>
      </c>
      <c r="G260" s="222" t="e">
        <f>VLOOKUP(G248,#REF!,6,0)</f>
        <v>#REF!</v>
      </c>
      <c r="H260" s="222" t="e">
        <f>VLOOKUP(H248,#REF!,6,0)</f>
        <v>#REF!</v>
      </c>
      <c r="I260" s="101"/>
      <c r="J260" s="101"/>
      <c r="K260" s="101"/>
      <c r="L260" s="101"/>
      <c r="M260" s="44"/>
      <c r="N260" s="44"/>
      <c r="O260" s="44"/>
      <c r="R260" s="70"/>
      <c r="T260" s="73"/>
    </row>
    <row r="261" spans="1:20" s="8" customFormat="1" ht="28.5" customHeight="1" x14ac:dyDescent="0.2">
      <c r="A261" s="5"/>
      <c r="B261" s="195" t="s">
        <v>8</v>
      </c>
      <c r="C261" s="198" t="s">
        <v>4</v>
      </c>
      <c r="D261" s="205">
        <v>100</v>
      </c>
      <c r="E261" s="205">
        <v>99.3</v>
      </c>
      <c r="F261" s="205">
        <v>100</v>
      </c>
      <c r="G261" s="205">
        <v>100</v>
      </c>
      <c r="H261" s="205">
        <v>100</v>
      </c>
      <c r="I261" s="101"/>
      <c r="J261" s="101"/>
      <c r="K261" s="101"/>
      <c r="L261" s="101"/>
      <c r="M261" s="44"/>
      <c r="N261" s="44"/>
      <c r="O261" s="44"/>
      <c r="R261" s="70"/>
      <c r="T261" s="73"/>
    </row>
    <row r="262" spans="1:20" s="8" customFormat="1" ht="28.5" customHeight="1" x14ac:dyDescent="0.2">
      <c r="A262" s="5"/>
      <c r="B262" s="195" t="s">
        <v>9</v>
      </c>
      <c r="C262" s="198" t="s">
        <v>5</v>
      </c>
      <c r="D262" s="205">
        <v>100</v>
      </c>
      <c r="E262" s="205">
        <v>100</v>
      </c>
      <c r="F262" s="205">
        <v>100</v>
      </c>
      <c r="G262" s="205">
        <v>100</v>
      </c>
      <c r="H262" s="205">
        <v>100</v>
      </c>
      <c r="I262" s="101"/>
      <c r="J262" s="101"/>
      <c r="K262" s="101"/>
      <c r="L262" s="101"/>
      <c r="M262" s="44"/>
      <c r="N262" s="44"/>
      <c r="O262" s="44"/>
      <c r="R262" s="70"/>
      <c r="T262" s="73"/>
    </row>
    <row r="263" spans="1:20" s="8" customFormat="1" ht="28.5" customHeight="1" x14ac:dyDescent="0.2">
      <c r="A263" s="5"/>
      <c r="B263" s="195">
        <v>10</v>
      </c>
      <c r="C263" s="198" t="s">
        <v>6</v>
      </c>
      <c r="D263" s="205" t="s">
        <v>287</v>
      </c>
      <c r="E263" s="205" t="s">
        <v>287</v>
      </c>
      <c r="F263" s="205" t="s">
        <v>287</v>
      </c>
      <c r="G263" s="205" t="s">
        <v>287</v>
      </c>
      <c r="H263" s="204" t="s">
        <v>287</v>
      </c>
      <c r="I263" s="101"/>
      <c r="J263" s="101"/>
      <c r="K263" s="101"/>
      <c r="L263" s="101"/>
      <c r="M263" s="44"/>
      <c r="N263" s="44"/>
      <c r="O263" s="44"/>
      <c r="R263" s="70"/>
      <c r="T263" s="73"/>
    </row>
    <row r="264" spans="1:20" s="8" customFormat="1" ht="28.5" customHeight="1" x14ac:dyDescent="0.2">
      <c r="A264" s="5"/>
      <c r="B264" s="195">
        <v>11</v>
      </c>
      <c r="C264" s="198" t="s">
        <v>7</v>
      </c>
      <c r="D264" s="197">
        <v>43789</v>
      </c>
      <c r="E264" s="197">
        <v>43789</v>
      </c>
      <c r="F264" s="197">
        <v>43818</v>
      </c>
      <c r="G264" s="197">
        <v>43818</v>
      </c>
      <c r="H264" s="197">
        <v>43857</v>
      </c>
      <c r="I264" s="101"/>
      <c r="J264" s="101"/>
      <c r="K264" s="101"/>
      <c r="L264" s="101"/>
      <c r="M264" s="44"/>
      <c r="N264" s="44"/>
      <c r="O264" s="44"/>
      <c r="R264" s="70"/>
      <c r="T264" s="73"/>
    </row>
    <row r="265" spans="1:20" s="8" customFormat="1" ht="28.5" customHeight="1" x14ac:dyDescent="0.2">
      <c r="A265" s="5"/>
      <c r="B265" s="195">
        <v>12</v>
      </c>
      <c r="C265" s="198" t="s">
        <v>44</v>
      </c>
      <c r="D265" s="197" t="s">
        <v>30</v>
      </c>
      <c r="E265" s="197" t="s">
        <v>30</v>
      </c>
      <c r="F265" s="197" t="s">
        <v>30</v>
      </c>
      <c r="G265" s="197" t="s">
        <v>30</v>
      </c>
      <c r="H265" s="205" t="s">
        <v>30</v>
      </c>
      <c r="I265" s="101"/>
      <c r="J265" s="101"/>
      <c r="K265" s="101"/>
      <c r="L265" s="101"/>
      <c r="M265" s="44"/>
      <c r="N265" s="44"/>
      <c r="O265" s="44"/>
      <c r="R265" s="70"/>
      <c r="T265" s="73"/>
    </row>
    <row r="266" spans="1:20" s="8" customFormat="1" ht="28.5" customHeight="1" x14ac:dyDescent="0.2">
      <c r="A266" s="5"/>
      <c r="B266" s="195">
        <v>13</v>
      </c>
      <c r="C266" s="198" t="s">
        <v>55</v>
      </c>
      <c r="D266" s="197" t="s">
        <v>66</v>
      </c>
      <c r="E266" s="197" t="s">
        <v>66</v>
      </c>
      <c r="F266" s="197" t="s">
        <v>66</v>
      </c>
      <c r="G266" s="197" t="s">
        <v>66</v>
      </c>
      <c r="H266" s="197" t="s">
        <v>66</v>
      </c>
      <c r="I266" s="101"/>
      <c r="J266" s="101"/>
      <c r="K266" s="101"/>
      <c r="L266" s="101"/>
      <c r="M266" s="44"/>
      <c r="N266" s="44"/>
      <c r="O266" s="44"/>
      <c r="R266" s="70"/>
      <c r="T266" s="73"/>
    </row>
    <row r="267" spans="1:20" s="8" customFormat="1" ht="28.5" customHeight="1" x14ac:dyDescent="0.2">
      <c r="A267" s="5"/>
      <c r="B267" s="195">
        <v>14</v>
      </c>
      <c r="C267" s="198" t="s">
        <v>506</v>
      </c>
      <c r="D267" s="205" t="s">
        <v>32</v>
      </c>
      <c r="E267" s="205" t="s">
        <v>32</v>
      </c>
      <c r="F267" s="205" t="s">
        <v>32</v>
      </c>
      <c r="G267" s="205" t="s">
        <v>32</v>
      </c>
      <c r="H267" s="205" t="s">
        <v>32</v>
      </c>
      <c r="I267" s="101"/>
      <c r="J267" s="101"/>
      <c r="K267" s="101"/>
      <c r="L267" s="101"/>
      <c r="M267" s="44"/>
      <c r="N267" s="44"/>
      <c r="O267" s="44"/>
      <c r="R267" s="70"/>
      <c r="T267" s="73"/>
    </row>
    <row r="268" spans="1:20" s="8" customFormat="1" ht="42" customHeight="1" x14ac:dyDescent="0.2">
      <c r="A268" s="5"/>
      <c r="B268" s="195">
        <v>15</v>
      </c>
      <c r="C268" s="196" t="s">
        <v>56</v>
      </c>
      <c r="D268" s="204" t="s">
        <v>548</v>
      </c>
      <c r="E268" s="204" t="s">
        <v>548</v>
      </c>
      <c r="F268" s="204" t="s">
        <v>541</v>
      </c>
      <c r="G268" s="204" t="s">
        <v>540</v>
      </c>
      <c r="H268" s="204" t="s">
        <v>393</v>
      </c>
      <c r="I268" s="101"/>
      <c r="J268" s="101"/>
      <c r="K268" s="101"/>
      <c r="L268" s="101"/>
      <c r="M268" s="44"/>
      <c r="N268" s="44"/>
      <c r="O268" s="44"/>
      <c r="R268" s="70"/>
      <c r="T268" s="73"/>
    </row>
    <row r="269" spans="1:20" s="8" customFormat="1" ht="42" customHeight="1" x14ac:dyDescent="0.2">
      <c r="A269" s="5"/>
      <c r="B269" s="195">
        <v>16</v>
      </c>
      <c r="C269" s="198" t="s">
        <v>57</v>
      </c>
      <c r="D269" s="204" t="s">
        <v>549</v>
      </c>
      <c r="E269" s="204" t="s">
        <v>549</v>
      </c>
      <c r="F269" s="205" t="s">
        <v>170</v>
      </c>
      <c r="G269" s="205" t="s">
        <v>170</v>
      </c>
      <c r="H269" s="204" t="s">
        <v>170</v>
      </c>
      <c r="I269" s="101"/>
      <c r="J269" s="101"/>
      <c r="K269" s="101"/>
      <c r="L269" s="101"/>
      <c r="M269" s="44"/>
      <c r="N269" s="44"/>
      <c r="O269" s="44"/>
      <c r="R269" s="70"/>
      <c r="T269" s="73"/>
    </row>
    <row r="270" spans="1:20" s="8" customFormat="1" ht="42" customHeight="1" x14ac:dyDescent="0.2">
      <c r="A270" s="5"/>
      <c r="B270" s="180" t="s">
        <v>58</v>
      </c>
      <c r="C270" s="167"/>
      <c r="D270" s="22"/>
      <c r="E270" s="14"/>
      <c r="F270" s="14"/>
      <c r="G270" s="14"/>
      <c r="H270" s="17"/>
      <c r="I270" s="101"/>
      <c r="J270" s="101"/>
      <c r="K270" s="101"/>
      <c r="L270" s="101"/>
      <c r="M270" s="44"/>
      <c r="N270" s="44"/>
      <c r="O270" s="44"/>
      <c r="R270" s="70"/>
      <c r="T270" s="73"/>
    </row>
    <row r="271" spans="1:20" s="8" customFormat="1" ht="25.5" customHeight="1" x14ac:dyDescent="0.2">
      <c r="A271" s="5"/>
      <c r="B271" s="195">
        <v>17</v>
      </c>
      <c r="C271" s="198" t="s">
        <v>59</v>
      </c>
      <c r="D271" s="205" t="s">
        <v>34</v>
      </c>
      <c r="E271" s="205" t="s">
        <v>34</v>
      </c>
      <c r="F271" s="205" t="s">
        <v>34</v>
      </c>
      <c r="G271" s="205" t="s">
        <v>34</v>
      </c>
      <c r="H271" s="205" t="s">
        <v>34</v>
      </c>
      <c r="I271" s="101"/>
      <c r="J271" s="101"/>
      <c r="K271" s="101"/>
      <c r="L271" s="101"/>
      <c r="M271" s="44"/>
      <c r="N271" s="44"/>
      <c r="O271" s="44"/>
      <c r="R271" s="70"/>
      <c r="T271" s="73"/>
    </row>
    <row r="272" spans="1:20" s="8" customFormat="1" ht="25.5" customHeight="1" x14ac:dyDescent="0.2">
      <c r="A272" s="5"/>
      <c r="B272" s="195">
        <v>18</v>
      </c>
      <c r="C272" s="212" t="s">
        <v>12</v>
      </c>
      <c r="D272" s="210">
        <v>5.1249999999999997E-2</v>
      </c>
      <c r="E272" s="210">
        <v>5.7299999999999997E-2</v>
      </c>
      <c r="F272" s="210">
        <v>5.62E-2</v>
      </c>
      <c r="G272" s="210">
        <v>4.9399999999999999E-2</v>
      </c>
      <c r="H272" s="207">
        <v>5.1450000000000003E-2</v>
      </c>
      <c r="I272" s="101"/>
      <c r="J272" s="101"/>
      <c r="K272" s="101"/>
      <c r="L272" s="101"/>
      <c r="M272" s="44"/>
      <c r="N272" s="44"/>
      <c r="O272" s="44"/>
      <c r="R272" s="70"/>
      <c r="T272" s="73"/>
    </row>
    <row r="273" spans="1:20" s="8" customFormat="1" ht="25.5" customHeight="1" x14ac:dyDescent="0.2">
      <c r="A273" s="5"/>
      <c r="B273" s="195">
        <v>19</v>
      </c>
      <c r="C273" s="198" t="s">
        <v>43</v>
      </c>
      <c r="D273" s="205" t="s">
        <v>33</v>
      </c>
      <c r="E273" s="205" t="s">
        <v>33</v>
      </c>
      <c r="F273" s="205" t="s">
        <v>33</v>
      </c>
      <c r="G273" s="205" t="s">
        <v>33</v>
      </c>
      <c r="H273" s="205" t="s">
        <v>33</v>
      </c>
      <c r="I273" s="101"/>
      <c r="J273" s="101"/>
      <c r="K273" s="101"/>
      <c r="L273" s="101"/>
      <c r="M273" s="44"/>
      <c r="N273" s="44"/>
      <c r="O273" s="44"/>
      <c r="R273" s="70"/>
      <c r="T273" s="73"/>
    </row>
    <row r="274" spans="1:20" s="8" customFormat="1" ht="25.5" customHeight="1" x14ac:dyDescent="0.2">
      <c r="A274" s="5"/>
      <c r="B274" s="195" t="s">
        <v>10</v>
      </c>
      <c r="C274" s="196" t="s">
        <v>13</v>
      </c>
      <c r="D274" s="204" t="s">
        <v>37</v>
      </c>
      <c r="E274" s="204" t="s">
        <v>37</v>
      </c>
      <c r="F274" s="204" t="s">
        <v>37</v>
      </c>
      <c r="G274" s="204" t="s">
        <v>37</v>
      </c>
      <c r="H274" s="204" t="s">
        <v>37</v>
      </c>
      <c r="I274" s="101"/>
      <c r="J274" s="101"/>
      <c r="K274" s="101"/>
      <c r="L274" s="101"/>
      <c r="M274" s="44"/>
      <c r="N274" s="44"/>
      <c r="O274" s="44"/>
      <c r="R274" s="70"/>
      <c r="T274" s="73"/>
    </row>
    <row r="275" spans="1:20" s="8" customFormat="1" ht="25.5" customHeight="1" x14ac:dyDescent="0.2">
      <c r="A275" s="5"/>
      <c r="B275" s="195" t="s">
        <v>11</v>
      </c>
      <c r="C275" s="196" t="s">
        <v>14</v>
      </c>
      <c r="D275" s="204" t="s">
        <v>37</v>
      </c>
      <c r="E275" s="204" t="s">
        <v>37</v>
      </c>
      <c r="F275" s="204" t="s">
        <v>37</v>
      </c>
      <c r="G275" s="204" t="s">
        <v>37</v>
      </c>
      <c r="H275" s="204" t="s">
        <v>37</v>
      </c>
      <c r="I275" s="101"/>
      <c r="J275" s="101"/>
      <c r="K275" s="101"/>
      <c r="L275" s="101"/>
      <c r="M275" s="44"/>
      <c r="N275" s="44"/>
      <c r="O275" s="44"/>
      <c r="R275" s="70"/>
      <c r="T275" s="73"/>
    </row>
    <row r="276" spans="1:20" s="8" customFormat="1" ht="31.5" customHeight="1" x14ac:dyDescent="0.2">
      <c r="A276" s="5"/>
      <c r="B276" s="195">
        <v>21</v>
      </c>
      <c r="C276" s="196" t="s">
        <v>15</v>
      </c>
      <c r="D276" s="204" t="s">
        <v>33</v>
      </c>
      <c r="E276" s="204" t="s">
        <v>33</v>
      </c>
      <c r="F276" s="204" t="s">
        <v>33</v>
      </c>
      <c r="G276" s="204" t="s">
        <v>33</v>
      </c>
      <c r="H276" s="205" t="s">
        <v>33</v>
      </c>
      <c r="I276" s="101"/>
      <c r="J276" s="101"/>
      <c r="K276" s="101"/>
      <c r="L276" s="101"/>
      <c r="M276" s="44"/>
      <c r="N276" s="44"/>
      <c r="O276" s="44"/>
      <c r="R276" s="70"/>
      <c r="T276" s="73"/>
    </row>
    <row r="277" spans="1:20" s="8" customFormat="1" ht="31.5" customHeight="1" x14ac:dyDescent="0.2">
      <c r="A277" s="5"/>
      <c r="B277" s="195">
        <v>22</v>
      </c>
      <c r="C277" s="198" t="s">
        <v>60</v>
      </c>
      <c r="D277" s="205" t="s">
        <v>67</v>
      </c>
      <c r="E277" s="205" t="s">
        <v>67</v>
      </c>
      <c r="F277" s="205" t="s">
        <v>67</v>
      </c>
      <c r="G277" s="205" t="s">
        <v>67</v>
      </c>
      <c r="H277" s="205" t="s">
        <v>67</v>
      </c>
      <c r="I277" s="101"/>
      <c r="J277" s="101"/>
      <c r="K277" s="101"/>
      <c r="L277" s="101"/>
      <c r="M277" s="44"/>
      <c r="N277" s="44"/>
      <c r="O277" s="44"/>
      <c r="R277" s="70"/>
      <c r="T277" s="73"/>
    </row>
    <row r="278" spans="1:20" s="8" customFormat="1" ht="31.5" customHeight="1" x14ac:dyDescent="0.2">
      <c r="A278" s="5"/>
      <c r="B278" s="195">
        <v>23</v>
      </c>
      <c r="C278" s="198" t="s">
        <v>16</v>
      </c>
      <c r="D278" s="205" t="s">
        <v>40</v>
      </c>
      <c r="E278" s="205" t="s">
        <v>50</v>
      </c>
      <c r="F278" s="205" t="s">
        <v>50</v>
      </c>
      <c r="G278" s="205" t="s">
        <v>50</v>
      </c>
      <c r="H278" s="205" t="s">
        <v>50</v>
      </c>
      <c r="I278" s="101"/>
      <c r="J278" s="101"/>
      <c r="K278" s="101"/>
      <c r="L278" s="101"/>
      <c r="M278" s="44"/>
      <c r="N278" s="44"/>
      <c r="O278" s="44"/>
      <c r="R278" s="70"/>
      <c r="T278" s="73"/>
    </row>
    <row r="279" spans="1:20" s="8" customFormat="1" ht="42" customHeight="1" x14ac:dyDescent="0.2">
      <c r="A279" s="5"/>
      <c r="B279" s="195">
        <v>24</v>
      </c>
      <c r="C279" s="198" t="s">
        <v>17</v>
      </c>
      <c r="D279" s="204" t="s">
        <v>370</v>
      </c>
      <c r="E279" s="204" t="s">
        <v>41</v>
      </c>
      <c r="F279" s="204" t="s">
        <v>41</v>
      </c>
      <c r="G279" s="204" t="s">
        <v>41</v>
      </c>
      <c r="H279" s="204" t="s">
        <v>41</v>
      </c>
      <c r="I279" s="101"/>
      <c r="J279" s="101"/>
      <c r="K279" s="101"/>
      <c r="L279" s="101"/>
      <c r="M279" s="44"/>
      <c r="N279" s="44"/>
      <c r="O279" s="44"/>
      <c r="R279" s="70"/>
      <c r="T279" s="73"/>
    </row>
    <row r="280" spans="1:20" s="8" customFormat="1" ht="28.5" customHeight="1" x14ac:dyDescent="0.2">
      <c r="A280" s="5"/>
      <c r="B280" s="195">
        <v>25</v>
      </c>
      <c r="C280" s="198" t="s">
        <v>45</v>
      </c>
      <c r="D280" s="205" t="s">
        <v>79</v>
      </c>
      <c r="E280" s="205" t="s">
        <v>41</v>
      </c>
      <c r="F280" s="205" t="s">
        <v>41</v>
      </c>
      <c r="G280" s="205" t="s">
        <v>41</v>
      </c>
      <c r="H280" s="205" t="s">
        <v>41</v>
      </c>
      <c r="I280" s="101"/>
      <c r="J280" s="101"/>
      <c r="K280" s="101"/>
      <c r="L280" s="101"/>
      <c r="M280" s="44"/>
      <c r="N280" s="44"/>
      <c r="O280" s="44"/>
      <c r="R280" s="70"/>
      <c r="T280" s="73"/>
    </row>
    <row r="281" spans="1:20" s="8" customFormat="1" ht="28.5" customHeight="1" x14ac:dyDescent="0.2">
      <c r="A281" s="5"/>
      <c r="B281" s="195">
        <v>26</v>
      </c>
      <c r="C281" s="198" t="s">
        <v>46</v>
      </c>
      <c r="D281" s="215">
        <v>0.63300000000000001</v>
      </c>
      <c r="E281" s="205" t="s">
        <v>41</v>
      </c>
      <c r="F281" s="205" t="s">
        <v>41</v>
      </c>
      <c r="G281" s="205" t="s">
        <v>41</v>
      </c>
      <c r="H281" s="205" t="s">
        <v>41</v>
      </c>
      <c r="I281" s="101"/>
      <c r="J281" s="101"/>
      <c r="K281" s="101"/>
      <c r="L281" s="101"/>
      <c r="M281" s="44"/>
      <c r="N281" s="44"/>
      <c r="O281" s="44"/>
      <c r="R281" s="70"/>
      <c r="T281" s="73"/>
    </row>
    <row r="282" spans="1:20" s="8" customFormat="1" ht="28.5" customHeight="1" x14ac:dyDescent="0.2">
      <c r="A282" s="5"/>
      <c r="B282" s="195">
        <v>27</v>
      </c>
      <c r="C282" s="196" t="s">
        <v>18</v>
      </c>
      <c r="D282" s="204" t="s">
        <v>36</v>
      </c>
      <c r="E282" s="204" t="s">
        <v>41</v>
      </c>
      <c r="F282" s="204" t="s">
        <v>41</v>
      </c>
      <c r="G282" s="204" t="s">
        <v>41</v>
      </c>
      <c r="H282" s="205" t="s">
        <v>41</v>
      </c>
      <c r="I282" s="101"/>
      <c r="J282" s="101"/>
      <c r="K282" s="101"/>
      <c r="L282" s="101"/>
      <c r="M282" s="44"/>
      <c r="N282" s="44"/>
      <c r="O282" s="44"/>
      <c r="R282" s="70"/>
      <c r="T282" s="73"/>
    </row>
    <row r="283" spans="1:20" s="8" customFormat="1" ht="28.5" customHeight="1" x14ac:dyDescent="0.2">
      <c r="A283" s="5"/>
      <c r="B283" s="195">
        <v>28</v>
      </c>
      <c r="C283" s="196" t="s">
        <v>61</v>
      </c>
      <c r="D283" s="204" t="s">
        <v>26</v>
      </c>
      <c r="E283" s="204" t="s">
        <v>41</v>
      </c>
      <c r="F283" s="204" t="s">
        <v>41</v>
      </c>
      <c r="G283" s="204" t="s">
        <v>41</v>
      </c>
      <c r="H283" s="205" t="s">
        <v>41</v>
      </c>
      <c r="I283" s="101"/>
      <c r="J283" s="101"/>
      <c r="K283" s="101"/>
      <c r="L283" s="101"/>
      <c r="M283" s="44"/>
      <c r="N283" s="44"/>
      <c r="O283" s="44"/>
      <c r="R283" s="70"/>
      <c r="T283" s="73"/>
    </row>
    <row r="284" spans="1:20" s="8" customFormat="1" ht="28.5" customHeight="1" x14ac:dyDescent="0.2">
      <c r="A284" s="5"/>
      <c r="B284" s="195">
        <v>29</v>
      </c>
      <c r="C284" s="196" t="s">
        <v>62</v>
      </c>
      <c r="D284" s="204" t="s">
        <v>78</v>
      </c>
      <c r="E284" s="204" t="s">
        <v>41</v>
      </c>
      <c r="F284" s="204" t="s">
        <v>41</v>
      </c>
      <c r="G284" s="204" t="s">
        <v>41</v>
      </c>
      <c r="H284" s="205" t="s">
        <v>41</v>
      </c>
      <c r="I284" s="101"/>
      <c r="J284" s="101"/>
      <c r="K284" s="101"/>
      <c r="L284" s="101"/>
      <c r="M284" s="44"/>
      <c r="N284" s="44"/>
      <c r="O284" s="44"/>
      <c r="R284" s="70"/>
      <c r="T284" s="73"/>
    </row>
    <row r="285" spans="1:20" s="8" customFormat="1" ht="34.5" customHeight="1" x14ac:dyDescent="0.2">
      <c r="A285" s="5"/>
      <c r="B285" s="195">
        <v>30</v>
      </c>
      <c r="C285" s="198" t="s">
        <v>19</v>
      </c>
      <c r="D285" s="205" t="s">
        <v>33</v>
      </c>
      <c r="E285" s="204" t="s">
        <v>32</v>
      </c>
      <c r="F285" s="204" t="s">
        <v>32</v>
      </c>
      <c r="G285" s="204" t="s">
        <v>32</v>
      </c>
      <c r="H285" s="204" t="s">
        <v>32</v>
      </c>
      <c r="I285" s="101"/>
      <c r="J285" s="101"/>
      <c r="K285" s="101"/>
      <c r="L285" s="101"/>
      <c r="M285" s="44"/>
      <c r="N285" s="44"/>
      <c r="O285" s="44"/>
      <c r="R285" s="70"/>
      <c r="T285" s="73"/>
    </row>
    <row r="286" spans="1:20" s="8" customFormat="1" ht="42" customHeight="1" x14ac:dyDescent="0.2">
      <c r="A286" s="5"/>
      <c r="B286" s="195">
        <v>31</v>
      </c>
      <c r="C286" s="198" t="s">
        <v>63</v>
      </c>
      <c r="D286" s="205" t="s">
        <v>41</v>
      </c>
      <c r="E286" s="204" t="s">
        <v>383</v>
      </c>
      <c r="F286" s="204" t="s">
        <v>383</v>
      </c>
      <c r="G286" s="204" t="s">
        <v>542</v>
      </c>
      <c r="H286" s="204" t="s">
        <v>383</v>
      </c>
      <c r="I286" s="101"/>
      <c r="J286" s="101"/>
      <c r="K286" s="101"/>
      <c r="L286" s="101"/>
      <c r="M286" s="44"/>
      <c r="N286" s="44"/>
      <c r="O286" s="44"/>
      <c r="R286" s="70"/>
      <c r="T286" s="73"/>
    </row>
    <row r="287" spans="1:20" s="8" customFormat="1" ht="24" customHeight="1" x14ac:dyDescent="0.2">
      <c r="A287" s="5"/>
      <c r="B287" s="195">
        <v>32</v>
      </c>
      <c r="C287" s="198" t="s">
        <v>20</v>
      </c>
      <c r="D287" s="205" t="s">
        <v>41</v>
      </c>
      <c r="E287" s="204" t="s">
        <v>283</v>
      </c>
      <c r="F287" s="204" t="s">
        <v>283</v>
      </c>
      <c r="G287" s="204" t="s">
        <v>283</v>
      </c>
      <c r="H287" s="205" t="s">
        <v>283</v>
      </c>
      <c r="I287" s="101"/>
      <c r="J287" s="101"/>
      <c r="K287" s="101"/>
      <c r="L287" s="101"/>
      <c r="M287" s="44"/>
      <c r="N287" s="44"/>
      <c r="O287" s="44"/>
      <c r="R287" s="70"/>
      <c r="T287" s="73"/>
    </row>
    <row r="288" spans="1:20" s="8" customFormat="1" ht="24" customHeight="1" x14ac:dyDescent="0.2">
      <c r="A288" s="5"/>
      <c r="B288" s="195">
        <v>33</v>
      </c>
      <c r="C288" s="198" t="s">
        <v>21</v>
      </c>
      <c r="D288" s="205" t="s">
        <v>41</v>
      </c>
      <c r="E288" s="204" t="s">
        <v>263</v>
      </c>
      <c r="F288" s="204" t="s">
        <v>263</v>
      </c>
      <c r="G288" s="204" t="s">
        <v>263</v>
      </c>
      <c r="H288" s="205" t="s">
        <v>263</v>
      </c>
      <c r="I288" s="101"/>
      <c r="J288" s="101"/>
      <c r="K288" s="101"/>
      <c r="L288" s="101"/>
      <c r="M288" s="44"/>
      <c r="N288" s="44"/>
      <c r="O288" s="44"/>
      <c r="R288" s="70"/>
      <c r="T288" s="73"/>
    </row>
    <row r="289" spans="1:20" s="8" customFormat="1" ht="24" customHeight="1" x14ac:dyDescent="0.2">
      <c r="A289" s="5"/>
      <c r="B289" s="195">
        <v>34</v>
      </c>
      <c r="C289" s="196" t="s">
        <v>22</v>
      </c>
      <c r="D289" s="204" t="s">
        <v>41</v>
      </c>
      <c r="E289" s="204" t="s">
        <v>41</v>
      </c>
      <c r="F289" s="204" t="s">
        <v>41</v>
      </c>
      <c r="G289" s="204" t="s">
        <v>41</v>
      </c>
      <c r="H289" s="205" t="s">
        <v>41</v>
      </c>
      <c r="I289" s="101"/>
      <c r="J289" s="101"/>
      <c r="K289" s="101"/>
      <c r="L289" s="101"/>
      <c r="M289" s="44"/>
      <c r="N289" s="44"/>
      <c r="O289" s="44"/>
      <c r="R289" s="70"/>
      <c r="T289" s="73"/>
    </row>
    <row r="290" spans="1:20" s="8" customFormat="1" ht="24" customHeight="1" x14ac:dyDescent="0.2">
      <c r="A290" s="5"/>
      <c r="B290" s="195" t="s">
        <v>389</v>
      </c>
      <c r="C290" s="196" t="s">
        <v>390</v>
      </c>
      <c r="D290" s="45" t="s">
        <v>386</v>
      </c>
      <c r="E290" s="204" t="s">
        <v>386</v>
      </c>
      <c r="F290" s="204" t="s">
        <v>386</v>
      </c>
      <c r="G290" s="204" t="s">
        <v>386</v>
      </c>
      <c r="H290" s="45" t="s">
        <v>386</v>
      </c>
      <c r="I290" s="101"/>
      <c r="J290" s="101"/>
      <c r="K290" s="101"/>
      <c r="L290" s="101"/>
      <c r="M290" s="44"/>
      <c r="N290" s="44"/>
      <c r="O290" s="44"/>
      <c r="R290" s="70"/>
      <c r="T290" s="73"/>
    </row>
    <row r="291" spans="1:20" s="8" customFormat="1" ht="24" customHeight="1" x14ac:dyDescent="0.2">
      <c r="A291" s="5"/>
      <c r="B291" s="195">
        <v>35</v>
      </c>
      <c r="C291" s="198" t="s">
        <v>23</v>
      </c>
      <c r="D291" s="204" t="s">
        <v>458</v>
      </c>
      <c r="E291" s="204" t="s">
        <v>457</v>
      </c>
      <c r="F291" s="204" t="s">
        <v>457</v>
      </c>
      <c r="G291" s="205" t="s">
        <v>457</v>
      </c>
      <c r="H291" s="204" t="s">
        <v>457</v>
      </c>
      <c r="I291" s="101"/>
      <c r="J291" s="101"/>
      <c r="K291" s="101"/>
      <c r="L291" s="101"/>
      <c r="M291" s="44"/>
      <c r="N291" s="44"/>
      <c r="O291" s="44"/>
      <c r="R291" s="70"/>
      <c r="T291" s="73"/>
    </row>
    <row r="292" spans="1:20" s="8" customFormat="1" ht="24" customHeight="1" x14ac:dyDescent="0.2">
      <c r="A292" s="5"/>
      <c r="B292" s="195">
        <v>36</v>
      </c>
      <c r="C292" s="198" t="s">
        <v>64</v>
      </c>
      <c r="D292" s="205" t="s">
        <v>33</v>
      </c>
      <c r="E292" s="204" t="s">
        <v>33</v>
      </c>
      <c r="F292" s="205" t="s">
        <v>33</v>
      </c>
      <c r="G292" s="205" t="s">
        <v>33</v>
      </c>
      <c r="H292" s="205" t="s">
        <v>33</v>
      </c>
      <c r="I292" s="101"/>
      <c r="J292" s="101"/>
      <c r="K292" s="101"/>
      <c r="L292" s="101"/>
      <c r="M292" s="44"/>
      <c r="N292" s="44"/>
      <c r="O292" s="44"/>
      <c r="R292" s="70"/>
      <c r="T292" s="73"/>
    </row>
    <row r="293" spans="1:20" s="8" customFormat="1" ht="24" customHeight="1" x14ac:dyDescent="0.2">
      <c r="A293" s="5"/>
      <c r="B293" s="195">
        <v>37</v>
      </c>
      <c r="C293" s="198" t="s">
        <v>65</v>
      </c>
      <c r="D293" s="205" t="s">
        <v>41</v>
      </c>
      <c r="E293" s="204" t="s">
        <v>41</v>
      </c>
      <c r="F293" s="205" t="s">
        <v>41</v>
      </c>
      <c r="G293" s="205" t="s">
        <v>41</v>
      </c>
      <c r="H293" s="205" t="s">
        <v>41</v>
      </c>
      <c r="I293" s="101"/>
      <c r="J293" s="101"/>
      <c r="K293" s="101"/>
      <c r="L293" s="101"/>
      <c r="M293" s="44"/>
      <c r="N293" s="44"/>
      <c r="O293" s="44"/>
      <c r="R293" s="70"/>
      <c r="T293" s="73"/>
    </row>
    <row r="294" spans="1:20" s="8" customFormat="1" ht="27.75" customHeight="1" x14ac:dyDescent="0.2">
      <c r="B294" s="188"/>
      <c r="C294" s="156"/>
      <c r="D294" s="101"/>
      <c r="E294" s="101"/>
      <c r="F294" s="101"/>
      <c r="G294" s="101"/>
      <c r="H294" s="101"/>
      <c r="I294" s="101"/>
      <c r="J294" s="101"/>
      <c r="K294" s="101"/>
      <c r="L294" s="101"/>
      <c r="M294" s="44"/>
      <c r="N294" s="44"/>
      <c r="O294" s="44"/>
      <c r="R294" s="70"/>
      <c r="T294" s="73"/>
    </row>
    <row r="295" spans="1:20" s="8" customFormat="1" ht="24.75" customHeight="1" x14ac:dyDescent="0.2">
      <c r="B295" s="188"/>
      <c r="C295" s="156"/>
      <c r="D295" s="101"/>
      <c r="E295" s="101"/>
      <c r="F295" s="101"/>
      <c r="G295" s="101"/>
      <c r="H295" s="101"/>
      <c r="I295" s="101"/>
      <c r="J295" s="101"/>
      <c r="K295" s="101"/>
      <c r="L295" s="101"/>
      <c r="M295" s="44"/>
      <c r="N295" s="44"/>
      <c r="O295" s="44"/>
      <c r="R295" s="70"/>
      <c r="T295" s="73"/>
    </row>
    <row r="296" spans="1:20" s="5" customFormat="1" ht="20.100000000000001" customHeight="1" x14ac:dyDescent="0.2">
      <c r="A296" s="12"/>
      <c r="B296" s="161" t="s">
        <v>25</v>
      </c>
      <c r="C296" s="12"/>
      <c r="D296" s="74" t="str">
        <f>HLOOKUP(D297,'1. March 2021 Report'!$D299:$K299,1,0)</f>
        <v>GB0005224307</v>
      </c>
      <c r="E296" s="74" t="str">
        <f>HLOOKUP(E297,'1. March 2021 Report'!$D299:$K299,1,0)</f>
        <v>GB0000765403</v>
      </c>
      <c r="F296" s="74" t="str">
        <f>HLOOKUP(F297,'1. March 2021 Report'!$D299:$K299,1,0)</f>
        <v>GB0005205751</v>
      </c>
      <c r="G296" s="74" t="str">
        <f>HLOOKUP(G297,'1. March 2021 Report'!$D299:$K299,1,0)</f>
        <v>GB0005232391</v>
      </c>
      <c r="H296" s="74" t="str">
        <f>HLOOKUP(H297,'1. March 2021 Report'!$D299:$K299,1,0)</f>
        <v>GB0000394915</v>
      </c>
      <c r="I296" s="74" t="str">
        <f>HLOOKUP(I297,'1. March 2021 Report'!$D299:$K299,1,0)</f>
        <v>GB0000395094</v>
      </c>
      <c r="J296" s="74" t="str">
        <f>HLOOKUP(J297,'1. March 2021 Report'!$D299:$K299,1,0)</f>
        <v>GB0001905362</v>
      </c>
      <c r="K296" s="74" t="str">
        <f>HLOOKUP(K297,'1. March 2021 Report'!$D299:$L299,1,0)</f>
        <v>XS0043098127</v>
      </c>
      <c r="L296" s="74" t="str">
        <f>HLOOKUP(L297,'1. March 2021 Report'!$D299:$L299,1,0)</f>
        <v>GB0000395102</v>
      </c>
      <c r="M296" s="22"/>
      <c r="N296" s="22"/>
      <c r="O296" s="31"/>
      <c r="R296" s="69"/>
      <c r="T296" s="73"/>
    </row>
    <row r="297" spans="1:20" s="9" customFormat="1" ht="20.100000000000001" customHeight="1" x14ac:dyDescent="0.2">
      <c r="B297" s="184" t="s">
        <v>51</v>
      </c>
      <c r="C297" s="182"/>
      <c r="D297" s="183" t="s">
        <v>160</v>
      </c>
      <c r="E297" s="183" t="s">
        <v>159</v>
      </c>
      <c r="F297" s="183" t="s">
        <v>157</v>
      </c>
      <c r="G297" s="183" t="s">
        <v>155</v>
      </c>
      <c r="H297" s="183" t="s">
        <v>151</v>
      </c>
      <c r="I297" s="183" t="s">
        <v>150</v>
      </c>
      <c r="J297" s="183" t="s">
        <v>146</v>
      </c>
      <c r="K297" s="183" t="s">
        <v>148</v>
      </c>
      <c r="L297" s="183" t="s">
        <v>147</v>
      </c>
      <c r="M297" s="185"/>
      <c r="N297" s="14"/>
      <c r="O297" s="27">
        <f>COUNTA($D297:$M297)</f>
        <v>9</v>
      </c>
      <c r="R297" s="69"/>
      <c r="T297" s="76"/>
    </row>
    <row r="298" spans="1:20" s="5" customFormat="1" ht="27.95" customHeight="1" x14ac:dyDescent="0.2">
      <c r="B298" s="168">
        <v>1</v>
      </c>
      <c r="C298" s="169" t="s">
        <v>0</v>
      </c>
      <c r="D298" s="170" t="s">
        <v>48</v>
      </c>
      <c r="E298" s="170" t="s">
        <v>68</v>
      </c>
      <c r="F298" s="170" t="s">
        <v>48</v>
      </c>
      <c r="G298" s="170" t="s">
        <v>48</v>
      </c>
      <c r="H298" s="170" t="s">
        <v>68</v>
      </c>
      <c r="I298" s="170" t="s">
        <v>68</v>
      </c>
      <c r="J298" s="170" t="s">
        <v>48</v>
      </c>
      <c r="K298" s="170" t="s">
        <v>48</v>
      </c>
      <c r="L298" s="170" t="s">
        <v>68</v>
      </c>
      <c r="N298" s="100"/>
      <c r="O298" s="167"/>
      <c r="R298" s="69"/>
      <c r="T298" s="73"/>
    </row>
    <row r="299" spans="1:20" s="5" customFormat="1" ht="27.95" customHeight="1" x14ac:dyDescent="0.2">
      <c r="B299" s="168">
        <v>2</v>
      </c>
      <c r="C299" s="169" t="s">
        <v>1</v>
      </c>
      <c r="D299" s="170" t="s">
        <v>160</v>
      </c>
      <c r="E299" s="170" t="s">
        <v>159</v>
      </c>
      <c r="F299" s="170" t="s">
        <v>157</v>
      </c>
      <c r="G299" s="170" t="s">
        <v>155</v>
      </c>
      <c r="H299" s="170" t="s">
        <v>151</v>
      </c>
      <c r="I299" s="170" t="s">
        <v>150</v>
      </c>
      <c r="J299" s="170" t="s">
        <v>146</v>
      </c>
      <c r="K299" s="170" t="s">
        <v>148</v>
      </c>
      <c r="L299" s="170" t="s">
        <v>147</v>
      </c>
      <c r="N299" s="100"/>
      <c r="O299" s="167"/>
      <c r="R299" s="69"/>
      <c r="T299" s="73"/>
    </row>
    <row r="300" spans="1:20" s="8" customFormat="1" ht="15" customHeight="1" x14ac:dyDescent="0.2">
      <c r="B300" s="168">
        <v>3</v>
      </c>
      <c r="C300" s="169" t="s">
        <v>52</v>
      </c>
      <c r="D300" s="15" t="s">
        <v>24</v>
      </c>
      <c r="E300" s="15" t="s">
        <v>24</v>
      </c>
      <c r="F300" s="15" t="s">
        <v>24</v>
      </c>
      <c r="G300" s="15" t="s">
        <v>24</v>
      </c>
      <c r="H300" s="15" t="s">
        <v>24</v>
      </c>
      <c r="I300" s="15" t="s">
        <v>24</v>
      </c>
      <c r="J300" s="15" t="s">
        <v>24</v>
      </c>
      <c r="K300" s="15" t="s">
        <v>24</v>
      </c>
      <c r="L300" s="15" t="s">
        <v>24</v>
      </c>
      <c r="N300" s="101"/>
      <c r="O300" s="44"/>
      <c r="R300" s="70"/>
      <c r="T300" s="73"/>
    </row>
    <row r="301" spans="1:20" s="8" customFormat="1" ht="15" customHeight="1" x14ac:dyDescent="0.2">
      <c r="B301" s="168" t="s">
        <v>384</v>
      </c>
      <c r="C301" s="169" t="s">
        <v>385</v>
      </c>
      <c r="D301" s="15" t="s">
        <v>388</v>
      </c>
      <c r="E301" s="15" t="s">
        <v>388</v>
      </c>
      <c r="F301" s="15" t="s">
        <v>388</v>
      </c>
      <c r="G301" s="15" t="s">
        <v>388</v>
      </c>
      <c r="H301" s="15" t="s">
        <v>388</v>
      </c>
      <c r="I301" s="15" t="s">
        <v>388</v>
      </c>
      <c r="J301" s="15" t="s">
        <v>388</v>
      </c>
      <c r="K301" s="15" t="s">
        <v>388</v>
      </c>
      <c r="L301" s="15" t="s">
        <v>388</v>
      </c>
      <c r="N301" s="44"/>
      <c r="O301" s="44"/>
      <c r="R301" s="70"/>
      <c r="T301" s="73"/>
    </row>
    <row r="302" spans="1:20" s="5" customFormat="1" ht="24.95" customHeight="1" x14ac:dyDescent="0.2">
      <c r="A302" s="16"/>
      <c r="B302" s="171" t="s">
        <v>166</v>
      </c>
      <c r="C302" s="167"/>
      <c r="D302" s="17"/>
      <c r="E302" s="17"/>
      <c r="F302" s="17"/>
      <c r="G302" s="17"/>
      <c r="H302" s="17"/>
      <c r="I302" s="17"/>
      <c r="J302" s="17"/>
      <c r="K302" s="17"/>
      <c r="L302" s="17"/>
      <c r="N302" s="22"/>
      <c r="O302" s="167"/>
      <c r="R302" s="69"/>
      <c r="T302" s="73"/>
    </row>
    <row r="303" spans="1:20" s="8" customFormat="1" ht="15" customHeight="1" x14ac:dyDescent="0.2">
      <c r="B303" s="168">
        <v>4</v>
      </c>
      <c r="C303" s="169" t="s">
        <v>2</v>
      </c>
      <c r="D303" s="15" t="s">
        <v>25</v>
      </c>
      <c r="E303" s="15" t="s">
        <v>25</v>
      </c>
      <c r="F303" s="15" t="s">
        <v>25</v>
      </c>
      <c r="G303" s="15" t="s">
        <v>25</v>
      </c>
      <c r="H303" s="15" t="s">
        <v>25</v>
      </c>
      <c r="I303" s="15" t="s">
        <v>25</v>
      </c>
      <c r="J303" s="15" t="s">
        <v>25</v>
      </c>
      <c r="K303" s="15" t="s">
        <v>25</v>
      </c>
      <c r="L303" s="15" t="s">
        <v>25</v>
      </c>
      <c r="N303" s="101"/>
      <c r="O303" s="44"/>
      <c r="R303" s="70"/>
      <c r="T303" s="73"/>
    </row>
    <row r="304" spans="1:20" s="8" customFormat="1" ht="40.5" customHeight="1" x14ac:dyDescent="0.2">
      <c r="B304" s="168">
        <v>5</v>
      </c>
      <c r="C304" s="169" t="s">
        <v>3</v>
      </c>
      <c r="D304" s="204" t="s">
        <v>509</v>
      </c>
      <c r="E304" s="204" t="s">
        <v>509</v>
      </c>
      <c r="F304" s="204" t="s">
        <v>509</v>
      </c>
      <c r="G304" s="204" t="s">
        <v>509</v>
      </c>
      <c r="H304" s="15" t="s">
        <v>25</v>
      </c>
      <c r="I304" s="15" t="s">
        <v>25</v>
      </c>
      <c r="J304" s="15" t="s">
        <v>25</v>
      </c>
      <c r="K304" s="204" t="s">
        <v>511</v>
      </c>
      <c r="L304" s="15" t="s">
        <v>25</v>
      </c>
      <c r="N304" s="101"/>
      <c r="O304" s="44"/>
      <c r="R304" s="70"/>
      <c r="T304" s="73"/>
    </row>
    <row r="305" spans="1:20" s="8" customFormat="1" ht="27.95" customHeight="1" x14ac:dyDescent="0.2">
      <c r="B305" s="168">
        <v>6</v>
      </c>
      <c r="C305" s="169" t="s">
        <v>53</v>
      </c>
      <c r="D305" s="170" t="s">
        <v>85</v>
      </c>
      <c r="E305" s="170" t="s">
        <v>85</v>
      </c>
      <c r="F305" s="170" t="s">
        <v>85</v>
      </c>
      <c r="G305" s="170" t="s">
        <v>85</v>
      </c>
      <c r="H305" s="170" t="s">
        <v>85</v>
      </c>
      <c r="I305" s="170" t="s">
        <v>85</v>
      </c>
      <c r="J305" s="170" t="s">
        <v>85</v>
      </c>
      <c r="K305" s="170" t="s">
        <v>85</v>
      </c>
      <c r="L305" s="170" t="s">
        <v>85</v>
      </c>
      <c r="N305" s="100"/>
      <c r="O305" s="44"/>
      <c r="R305" s="70"/>
      <c r="T305" s="73"/>
    </row>
    <row r="306" spans="1:20" s="8" customFormat="1" ht="27.95" customHeight="1" x14ac:dyDescent="0.2">
      <c r="B306" s="168">
        <v>7</v>
      </c>
      <c r="C306" s="169" t="s">
        <v>54</v>
      </c>
      <c r="D306" s="170" t="s">
        <v>184</v>
      </c>
      <c r="E306" s="170" t="s">
        <v>184</v>
      </c>
      <c r="F306" s="170" t="s">
        <v>184</v>
      </c>
      <c r="G306" s="170" t="s">
        <v>184</v>
      </c>
      <c r="H306" s="170" t="s">
        <v>184</v>
      </c>
      <c r="I306" s="170" t="s">
        <v>184</v>
      </c>
      <c r="J306" s="170" t="s">
        <v>184</v>
      </c>
      <c r="K306" s="170" t="s">
        <v>185</v>
      </c>
      <c r="L306" s="170" t="s">
        <v>184</v>
      </c>
      <c r="N306" s="100"/>
      <c r="O306" s="44"/>
      <c r="R306" s="70"/>
      <c r="T306" s="73"/>
    </row>
    <row r="307" spans="1:20" s="8" customFormat="1" ht="15" customHeight="1" x14ac:dyDescent="0.2">
      <c r="B307" s="168">
        <v>8</v>
      </c>
      <c r="C307" s="169" t="s">
        <v>177</v>
      </c>
      <c r="D307" s="18">
        <f>(VLOOKUP(D297,'[6]1. LBG GROUP'!$C:$AD,24,0)+VLOOKUP(D297,'[6]1. LBG GROUP'!$C:$AD,28,0))/1000000</f>
        <v>54.79315403845407</v>
      </c>
      <c r="E307" s="18">
        <f>(VLOOKUP(E297,'[6]1. LBG GROUP'!$C:$AD,24,0)+VLOOKUP(E297,'[6]1. LBG GROUP'!$C:$AD,28,0))/1000000</f>
        <v>13.71631396685269</v>
      </c>
      <c r="F307" s="18">
        <f>(VLOOKUP(F297,'[6]1. LBG GROUP'!$C:$AD,24,0)+VLOOKUP(F297,'[6]1. LBG GROUP'!$C:$AD,28,0))/1000000</f>
        <v>54.967046702653811</v>
      </c>
      <c r="G307" s="18">
        <f>(VLOOKUP(G297,'[6]1. LBG GROUP'!$C:$AD,24,0)+VLOOKUP(G297,'[6]1. LBG GROUP'!$C:$AD,28,0))/1000000</f>
        <v>70.337461613518144</v>
      </c>
      <c r="H307" s="18">
        <f>(VLOOKUP(H297,'[6]1. LBG GROUP'!$C:$AD,24,0)+VLOOKUP(H297,'[6]1. LBG GROUP'!$C:$AD,28,0))/1000000</f>
        <v>0</v>
      </c>
      <c r="I307" s="18">
        <f>(VLOOKUP(I297,'[6]1. LBG GROUP'!$C:$AD,24,0)+VLOOKUP(I297,'[6]1. LBG GROUP'!$C:$AD,28,0))/1000000</f>
        <v>0</v>
      </c>
      <c r="J307" s="18">
        <f>(VLOOKUP(J297,'[6]1. LBG GROUP'!$C:$AD,24,0)+VLOOKUP(J297,'[6]1. LBG GROUP'!$C:$AD,28,0))/1000000</f>
        <v>93.602762539999986</v>
      </c>
      <c r="K307" s="18">
        <f>(VLOOKUP(K297,'[6]1. LBG GROUP'!$C:$AD,24,0)+VLOOKUP(K297,'[6]1. LBG GROUP'!$C:$AD,28,0))/1000000</f>
        <v>40.14998269073385</v>
      </c>
      <c r="L307" s="18">
        <f>(VLOOKUP(L297,'[6]1. LBG GROUP'!$C:$AD,24,0)+VLOOKUP(L297,'[6]1. LBG GROUP'!$C:$AD,28,0))/1000000</f>
        <v>0</v>
      </c>
      <c r="N307" s="102"/>
      <c r="O307" s="44"/>
      <c r="Q307" s="62"/>
      <c r="R307" s="70"/>
      <c r="T307" s="73">
        <f>SUM($D$307:$M$307)</f>
        <v>327.56672155221258</v>
      </c>
    </row>
    <row r="308" spans="1:20" s="8" customFormat="1" ht="15" customHeight="1" x14ac:dyDescent="0.2">
      <c r="B308" s="172">
        <v>9</v>
      </c>
      <c r="C308" s="173" t="s">
        <v>178</v>
      </c>
      <c r="D308" s="19" t="e">
        <f>VLOOKUP(D299,#REF!,5,0)</f>
        <v>#REF!</v>
      </c>
      <c r="E308" s="19" t="e">
        <f>VLOOKUP(E299,#REF!,5,0)</f>
        <v>#REF!</v>
      </c>
      <c r="F308" s="19" t="e">
        <f>VLOOKUP(F299,#REF!,5,0)</f>
        <v>#REF!</v>
      </c>
      <c r="G308" s="19" t="e">
        <f>VLOOKUP(G299,#REF!,5,0)</f>
        <v>#REF!</v>
      </c>
      <c r="H308" s="19" t="e">
        <f>VLOOKUP(H299,#REF!,5,0)</f>
        <v>#REF!</v>
      </c>
      <c r="I308" s="19" t="e">
        <f>VLOOKUP(I299,#REF!,5,0)</f>
        <v>#REF!</v>
      </c>
      <c r="J308" s="19" t="e">
        <f>VLOOKUP(J299,#REF!,5,0)</f>
        <v>#REF!</v>
      </c>
      <c r="K308" s="19" t="e">
        <f>VLOOKUP(K299,#REF!,5,0)</f>
        <v>#REF!</v>
      </c>
      <c r="L308" s="19" t="e">
        <f>VLOOKUP(L299,#REF!,5,0)</f>
        <v>#REF!</v>
      </c>
      <c r="N308" s="103"/>
      <c r="O308" s="44"/>
      <c r="R308" s="70"/>
      <c r="T308" s="73"/>
    </row>
    <row r="309" spans="1:20" s="8" customFormat="1" ht="15" customHeight="1" x14ac:dyDescent="0.2">
      <c r="B309" s="174"/>
      <c r="C309" s="175" t="s">
        <v>179</v>
      </c>
      <c r="D309" s="20" t="e">
        <f>VLOOKUP(D299,#REF!,6,0)</f>
        <v>#REF!</v>
      </c>
      <c r="E309" s="20" t="e">
        <f>VLOOKUP(E299,#REF!,6,0)</f>
        <v>#REF!</v>
      </c>
      <c r="F309" s="20" t="e">
        <f>VLOOKUP(F299,#REF!,6,0)</f>
        <v>#REF!</v>
      </c>
      <c r="G309" s="20" t="e">
        <f>VLOOKUP(G299,#REF!,6,0)</f>
        <v>#REF!</v>
      </c>
      <c r="H309" s="20" t="e">
        <f>VLOOKUP(H299,#REF!,6,0)</f>
        <v>#REF!</v>
      </c>
      <c r="I309" s="20" t="e">
        <f>VLOOKUP(I299,#REF!,6,0)</f>
        <v>#REF!</v>
      </c>
      <c r="J309" s="20" t="e">
        <f>VLOOKUP(J299,#REF!,6,0)</f>
        <v>#REF!</v>
      </c>
      <c r="K309" s="20" t="e">
        <f>VLOOKUP(K299,#REF!,6,0)</f>
        <v>#REF!</v>
      </c>
      <c r="L309" s="20" t="e">
        <f>VLOOKUP(L299,#REF!,6,0)</f>
        <v>#REF!</v>
      </c>
      <c r="N309" s="103"/>
      <c r="O309" s="44"/>
      <c r="R309" s="70"/>
      <c r="T309" s="73"/>
    </row>
    <row r="310" spans="1:20" s="8" customFormat="1" ht="38.25" customHeight="1" x14ac:dyDescent="0.2">
      <c r="B310" s="168" t="s">
        <v>8</v>
      </c>
      <c r="C310" s="169" t="s">
        <v>4</v>
      </c>
      <c r="D310" s="15">
        <v>100</v>
      </c>
      <c r="E310" s="15">
        <v>100</v>
      </c>
      <c r="F310" s="15">
        <v>100</v>
      </c>
      <c r="G310" s="15">
        <v>100.1</v>
      </c>
      <c r="H310" s="15">
        <v>100</v>
      </c>
      <c r="I310" s="15">
        <v>100.28</v>
      </c>
      <c r="J310" s="15">
        <v>100.962</v>
      </c>
      <c r="K310" s="15">
        <v>101.854</v>
      </c>
      <c r="L310" s="15">
        <v>100.61499999999999</v>
      </c>
      <c r="N310" s="101"/>
      <c r="O310" s="44"/>
      <c r="R310" s="70"/>
      <c r="T310" s="73"/>
    </row>
    <row r="311" spans="1:20" s="8" customFormat="1" ht="25.5" customHeight="1" x14ac:dyDescent="0.2">
      <c r="B311" s="168" t="s">
        <v>9</v>
      </c>
      <c r="C311" s="169" t="s">
        <v>5</v>
      </c>
      <c r="D311" s="15">
        <v>100</v>
      </c>
      <c r="E311" s="15">
        <v>100</v>
      </c>
      <c r="F311" s="15">
        <v>100</v>
      </c>
      <c r="G311" s="15">
        <v>100</v>
      </c>
      <c r="H311" s="15" t="s">
        <v>41</v>
      </c>
      <c r="I311" s="15">
        <v>100</v>
      </c>
      <c r="J311" s="15" t="s">
        <v>41</v>
      </c>
      <c r="K311" s="15">
        <v>100</v>
      </c>
      <c r="L311" s="15">
        <v>100</v>
      </c>
      <c r="N311" s="101"/>
      <c r="O311" s="44"/>
      <c r="R311" s="70"/>
      <c r="T311" s="73"/>
    </row>
    <row r="312" spans="1:20" s="8" customFormat="1" ht="48" customHeight="1" x14ac:dyDescent="0.2">
      <c r="B312" s="168">
        <v>10</v>
      </c>
      <c r="C312" s="169" t="s">
        <v>6</v>
      </c>
      <c r="D312" s="170" t="s">
        <v>29</v>
      </c>
      <c r="E312" s="170" t="s">
        <v>29</v>
      </c>
      <c r="F312" s="170" t="s">
        <v>29</v>
      </c>
      <c r="G312" s="170" t="s">
        <v>29</v>
      </c>
      <c r="H312" s="170" t="s">
        <v>29</v>
      </c>
      <c r="I312" s="170" t="s">
        <v>29</v>
      </c>
      <c r="J312" s="170" t="s">
        <v>29</v>
      </c>
      <c r="K312" s="170" t="s">
        <v>29</v>
      </c>
      <c r="L312" s="170" t="s">
        <v>29</v>
      </c>
      <c r="N312" s="100"/>
      <c r="O312" s="44"/>
      <c r="R312" s="70"/>
      <c r="T312" s="73"/>
    </row>
    <row r="313" spans="1:20" s="8" customFormat="1" ht="15" customHeight="1" x14ac:dyDescent="0.2">
      <c r="B313" s="168">
        <v>11</v>
      </c>
      <c r="C313" s="169" t="s">
        <v>7</v>
      </c>
      <c r="D313" s="178">
        <v>31205</v>
      </c>
      <c r="E313" s="178">
        <v>31365</v>
      </c>
      <c r="F313" s="178">
        <v>31372</v>
      </c>
      <c r="G313" s="178">
        <v>31652</v>
      </c>
      <c r="H313" s="178">
        <v>33399</v>
      </c>
      <c r="I313" s="178">
        <v>33633</v>
      </c>
      <c r="J313" s="178">
        <v>33905</v>
      </c>
      <c r="K313" s="178">
        <v>34065</v>
      </c>
      <c r="L313" s="178">
        <v>34226</v>
      </c>
      <c r="N313" s="104"/>
      <c r="O313" s="44"/>
      <c r="R313" s="70"/>
      <c r="T313" s="73"/>
    </row>
    <row r="314" spans="1:20" s="8" customFormat="1" ht="15" customHeight="1" x14ac:dyDescent="0.2">
      <c r="B314" s="168">
        <v>12</v>
      </c>
      <c r="C314" s="169" t="s">
        <v>44</v>
      </c>
      <c r="D314" s="15" t="s">
        <v>30</v>
      </c>
      <c r="E314" s="15" t="s">
        <v>30</v>
      </c>
      <c r="F314" s="15" t="s">
        <v>30</v>
      </c>
      <c r="G314" s="15" t="s">
        <v>30</v>
      </c>
      <c r="H314" s="15" t="s">
        <v>30</v>
      </c>
      <c r="I314" s="15" t="s">
        <v>30</v>
      </c>
      <c r="J314" s="15" t="s">
        <v>30</v>
      </c>
      <c r="K314" s="15" t="s">
        <v>31</v>
      </c>
      <c r="L314" s="15" t="s">
        <v>30</v>
      </c>
      <c r="N314" s="101"/>
      <c r="O314" s="44"/>
      <c r="R314" s="70"/>
      <c r="T314" s="73"/>
    </row>
    <row r="315" spans="1:20" s="8" customFormat="1" ht="15" customHeight="1" x14ac:dyDescent="0.2">
      <c r="B315" s="168">
        <v>13</v>
      </c>
      <c r="C315" s="169" t="s">
        <v>55</v>
      </c>
      <c r="D315" s="178" t="s">
        <v>66</v>
      </c>
      <c r="E315" s="178" t="s">
        <v>66</v>
      </c>
      <c r="F315" s="178" t="s">
        <v>66</v>
      </c>
      <c r="G315" s="178" t="s">
        <v>66</v>
      </c>
      <c r="H315" s="178" t="s">
        <v>66</v>
      </c>
      <c r="I315" s="178" t="s">
        <v>66</v>
      </c>
      <c r="J315" s="178" t="s">
        <v>66</v>
      </c>
      <c r="K315" s="178">
        <v>45022</v>
      </c>
      <c r="L315" s="178" t="s">
        <v>66</v>
      </c>
      <c r="N315" s="104"/>
      <c r="O315" s="44"/>
      <c r="R315" s="70"/>
      <c r="T315" s="73"/>
    </row>
    <row r="316" spans="1:20" s="8" customFormat="1" ht="15" customHeight="1" x14ac:dyDescent="0.2">
      <c r="B316" s="168">
        <v>14</v>
      </c>
      <c r="C316" s="169" t="s">
        <v>506</v>
      </c>
      <c r="D316" s="205" t="s">
        <v>33</v>
      </c>
      <c r="E316" s="205" t="s">
        <v>33</v>
      </c>
      <c r="F316" s="205" t="s">
        <v>33</v>
      </c>
      <c r="G316" s="205" t="s">
        <v>33</v>
      </c>
      <c r="H316" s="15" t="s">
        <v>33</v>
      </c>
      <c r="I316" s="15" t="s">
        <v>32</v>
      </c>
      <c r="J316" s="15" t="s">
        <v>33</v>
      </c>
      <c r="K316" s="15" t="s">
        <v>33</v>
      </c>
      <c r="L316" s="15" t="s">
        <v>32</v>
      </c>
      <c r="N316" s="101"/>
      <c r="O316" s="44"/>
      <c r="R316" s="70"/>
      <c r="T316" s="73"/>
    </row>
    <row r="317" spans="1:20" s="8" customFormat="1" ht="83.1" customHeight="1" x14ac:dyDescent="0.2">
      <c r="B317" s="168">
        <v>15</v>
      </c>
      <c r="C317" s="176" t="s">
        <v>56</v>
      </c>
      <c r="D317" s="170" t="s">
        <v>309</v>
      </c>
      <c r="E317" s="170" t="s">
        <v>310</v>
      </c>
      <c r="F317" s="170" t="s">
        <v>311</v>
      </c>
      <c r="G317" s="170" t="s">
        <v>312</v>
      </c>
      <c r="H317" s="170" t="s">
        <v>181</v>
      </c>
      <c r="I317" s="170" t="s">
        <v>313</v>
      </c>
      <c r="J317" s="170" t="s">
        <v>181</v>
      </c>
      <c r="K317" s="170" t="s">
        <v>315</v>
      </c>
      <c r="L317" s="170" t="s">
        <v>316</v>
      </c>
      <c r="N317" s="100"/>
      <c r="O317" s="44"/>
      <c r="R317" s="70"/>
      <c r="T317" s="73"/>
    </row>
    <row r="318" spans="1:20" s="8" customFormat="1" ht="51.95" customHeight="1" x14ac:dyDescent="0.2">
      <c r="B318" s="168">
        <v>16</v>
      </c>
      <c r="C318" s="169" t="s">
        <v>57</v>
      </c>
      <c r="D318" s="170" t="s">
        <v>175</v>
      </c>
      <c r="E318" s="170" t="s">
        <v>175</v>
      </c>
      <c r="F318" s="170" t="s">
        <v>175</v>
      </c>
      <c r="G318" s="170" t="s">
        <v>175</v>
      </c>
      <c r="H318" s="170" t="s">
        <v>41</v>
      </c>
      <c r="I318" s="170" t="s">
        <v>176</v>
      </c>
      <c r="J318" s="170" t="s">
        <v>41</v>
      </c>
      <c r="K318" s="170" t="s">
        <v>41</v>
      </c>
      <c r="L318" s="170" t="s">
        <v>176</v>
      </c>
      <c r="N318" s="100"/>
      <c r="O318" s="44"/>
      <c r="R318" s="70"/>
      <c r="T318" s="73"/>
    </row>
    <row r="319" spans="1:20" s="5" customFormat="1" ht="24.95" customHeight="1" x14ac:dyDescent="0.2">
      <c r="A319" s="16"/>
      <c r="B319" s="171" t="s">
        <v>58</v>
      </c>
      <c r="C319" s="167"/>
      <c r="D319" s="17"/>
      <c r="E319" s="17"/>
      <c r="F319" s="17"/>
      <c r="G319" s="17"/>
      <c r="H319" s="17"/>
      <c r="I319" s="17"/>
      <c r="J319" s="17"/>
      <c r="K319" s="17"/>
      <c r="L319" s="17"/>
      <c r="N319" s="22"/>
      <c r="O319" s="167"/>
      <c r="R319" s="69"/>
      <c r="T319" s="73"/>
    </row>
    <row r="320" spans="1:20" s="8" customFormat="1" ht="15.95" customHeight="1" x14ac:dyDescent="0.2">
      <c r="B320" s="168">
        <v>17</v>
      </c>
      <c r="C320" s="169" t="s">
        <v>59</v>
      </c>
      <c r="D320" s="15" t="s">
        <v>35</v>
      </c>
      <c r="E320" s="15" t="s">
        <v>35</v>
      </c>
      <c r="F320" s="15" t="s">
        <v>35</v>
      </c>
      <c r="G320" s="15" t="s">
        <v>35</v>
      </c>
      <c r="H320" s="15" t="s">
        <v>34</v>
      </c>
      <c r="I320" s="15" t="s">
        <v>34</v>
      </c>
      <c r="J320" s="15" t="s">
        <v>34</v>
      </c>
      <c r="K320" s="15" t="s">
        <v>34</v>
      </c>
      <c r="L320" s="15" t="s">
        <v>34</v>
      </c>
      <c r="N320" s="101"/>
      <c r="O320" s="44"/>
      <c r="R320" s="70"/>
      <c r="T320" s="73"/>
    </row>
    <row r="321" spans="2:20" s="11" customFormat="1" ht="25.5" customHeight="1" x14ac:dyDescent="0.2">
      <c r="B321" s="168">
        <v>18</v>
      </c>
      <c r="C321" s="177" t="s">
        <v>12</v>
      </c>
      <c r="D321" s="21" t="s">
        <v>158</v>
      </c>
      <c r="E321" s="21" t="s">
        <v>461</v>
      </c>
      <c r="F321" s="21" t="s">
        <v>156</v>
      </c>
      <c r="G321" s="21" t="s">
        <v>154</v>
      </c>
      <c r="H321" s="21">
        <v>0.13625000000000001</v>
      </c>
      <c r="I321" s="21">
        <v>0.12</v>
      </c>
      <c r="J321" s="21">
        <v>0.11749999999999999</v>
      </c>
      <c r="K321" s="21">
        <v>9.6250000000000002E-2</v>
      </c>
      <c r="L321" s="21">
        <v>8.7499999999999994E-2</v>
      </c>
      <c r="N321" s="105"/>
      <c r="O321" s="84"/>
      <c r="R321" s="71"/>
      <c r="T321" s="73"/>
    </row>
    <row r="322" spans="2:20" s="8" customFormat="1" ht="15.95" customHeight="1" x14ac:dyDescent="0.2">
      <c r="B322" s="168">
        <v>19</v>
      </c>
      <c r="C322" s="169" t="s">
        <v>43</v>
      </c>
      <c r="D322" s="15" t="s">
        <v>32</v>
      </c>
      <c r="E322" s="15" t="s">
        <v>32</v>
      </c>
      <c r="F322" s="15" t="s">
        <v>32</v>
      </c>
      <c r="G322" s="15" t="s">
        <v>32</v>
      </c>
      <c r="H322" s="15" t="s">
        <v>33</v>
      </c>
      <c r="I322" s="15" t="s">
        <v>33</v>
      </c>
      <c r="J322" s="15" t="s">
        <v>33</v>
      </c>
      <c r="K322" s="15" t="s">
        <v>33</v>
      </c>
      <c r="L322" s="15" t="s">
        <v>33</v>
      </c>
      <c r="N322" s="101"/>
      <c r="O322" s="44"/>
      <c r="R322" s="70"/>
      <c r="T322" s="73"/>
    </row>
    <row r="323" spans="2:20" s="8" customFormat="1" ht="40.5" customHeight="1" x14ac:dyDescent="0.2">
      <c r="B323" s="168" t="s">
        <v>10</v>
      </c>
      <c r="C323" s="176" t="s">
        <v>13</v>
      </c>
      <c r="D323" s="170" t="s">
        <v>38</v>
      </c>
      <c r="E323" s="170" t="s">
        <v>38</v>
      </c>
      <c r="F323" s="170" t="s">
        <v>38</v>
      </c>
      <c r="G323" s="170" t="s">
        <v>38</v>
      </c>
      <c r="H323" s="170" t="s">
        <v>38</v>
      </c>
      <c r="I323" s="170" t="s">
        <v>38</v>
      </c>
      <c r="J323" s="170" t="s">
        <v>38</v>
      </c>
      <c r="K323" s="170" t="s">
        <v>36</v>
      </c>
      <c r="L323" s="170" t="s">
        <v>38</v>
      </c>
      <c r="N323" s="100"/>
      <c r="O323" s="44"/>
      <c r="R323" s="70"/>
      <c r="T323" s="73"/>
    </row>
    <row r="324" spans="2:20" s="8" customFormat="1" ht="32.1" customHeight="1" x14ac:dyDescent="0.2">
      <c r="B324" s="168" t="s">
        <v>11</v>
      </c>
      <c r="C324" s="176" t="s">
        <v>14</v>
      </c>
      <c r="D324" s="170" t="s">
        <v>36</v>
      </c>
      <c r="E324" s="170" t="s">
        <v>36</v>
      </c>
      <c r="F324" s="170" t="s">
        <v>36</v>
      </c>
      <c r="G324" s="170" t="s">
        <v>36</v>
      </c>
      <c r="H324" s="170" t="s">
        <v>36</v>
      </c>
      <c r="I324" s="170" t="s">
        <v>36</v>
      </c>
      <c r="J324" s="170" t="s">
        <v>36</v>
      </c>
      <c r="K324" s="170" t="s">
        <v>36</v>
      </c>
      <c r="L324" s="170" t="s">
        <v>36</v>
      </c>
      <c r="N324" s="100"/>
      <c r="O324" s="44"/>
      <c r="R324" s="70"/>
      <c r="T324" s="73"/>
    </row>
    <row r="325" spans="2:20" s="8" customFormat="1" ht="15.95" customHeight="1" x14ac:dyDescent="0.2">
      <c r="B325" s="168">
        <v>21</v>
      </c>
      <c r="C325" s="176" t="s">
        <v>15</v>
      </c>
      <c r="D325" s="15" t="s">
        <v>33</v>
      </c>
      <c r="E325" s="15" t="s">
        <v>33</v>
      </c>
      <c r="F325" s="15" t="s">
        <v>33</v>
      </c>
      <c r="G325" s="15" t="s">
        <v>33</v>
      </c>
      <c r="H325" s="15" t="s">
        <v>33</v>
      </c>
      <c r="I325" s="15" t="s">
        <v>33</v>
      </c>
      <c r="J325" s="15" t="s">
        <v>33</v>
      </c>
      <c r="K325" s="15" t="s">
        <v>33</v>
      </c>
      <c r="L325" s="15" t="s">
        <v>33</v>
      </c>
      <c r="N325" s="101"/>
      <c r="O325" s="44"/>
      <c r="R325" s="70"/>
      <c r="T325" s="73"/>
    </row>
    <row r="326" spans="2:20" s="8" customFormat="1" ht="15" customHeight="1" x14ac:dyDescent="0.2">
      <c r="B326" s="168">
        <v>22</v>
      </c>
      <c r="C326" s="169" t="s">
        <v>60</v>
      </c>
      <c r="D326" s="15" t="s">
        <v>39</v>
      </c>
      <c r="E326" s="15" t="s">
        <v>39</v>
      </c>
      <c r="F326" s="15" t="s">
        <v>39</v>
      </c>
      <c r="G326" s="15" t="s">
        <v>39</v>
      </c>
      <c r="H326" s="15" t="s">
        <v>39</v>
      </c>
      <c r="I326" s="15" t="s">
        <v>39</v>
      </c>
      <c r="J326" s="15" t="s">
        <v>39</v>
      </c>
      <c r="K326" s="15" t="s">
        <v>67</v>
      </c>
      <c r="L326" s="15" t="s">
        <v>39</v>
      </c>
      <c r="N326" s="101"/>
      <c r="O326" s="44"/>
      <c r="R326" s="70"/>
      <c r="T326" s="73"/>
    </row>
    <row r="327" spans="2:20" s="8" customFormat="1" ht="15" customHeight="1" x14ac:dyDescent="0.2">
      <c r="B327" s="168">
        <v>23</v>
      </c>
      <c r="C327" s="169" t="s">
        <v>16</v>
      </c>
      <c r="D327" s="15" t="s">
        <v>40</v>
      </c>
      <c r="E327" s="15" t="s">
        <v>40</v>
      </c>
      <c r="F327" s="15" t="s">
        <v>40</v>
      </c>
      <c r="G327" s="15" t="s">
        <v>40</v>
      </c>
      <c r="H327" s="15" t="s">
        <v>40</v>
      </c>
      <c r="I327" s="15" t="s">
        <v>40</v>
      </c>
      <c r="J327" s="15" t="s">
        <v>40</v>
      </c>
      <c r="K327" s="15" t="s">
        <v>40</v>
      </c>
      <c r="L327" s="15" t="s">
        <v>40</v>
      </c>
      <c r="N327" s="101"/>
      <c r="O327" s="44"/>
      <c r="R327" s="70"/>
      <c r="T327" s="73"/>
    </row>
    <row r="328" spans="2:20" s="8" customFormat="1" ht="38.25" x14ac:dyDescent="0.2">
      <c r="B328" s="168">
        <v>24</v>
      </c>
      <c r="C328" s="169" t="s">
        <v>17</v>
      </c>
      <c r="D328" s="170" t="s">
        <v>470</v>
      </c>
      <c r="E328" s="170" t="s">
        <v>470</v>
      </c>
      <c r="F328" s="170" t="s">
        <v>470</v>
      </c>
      <c r="G328" s="170" t="s">
        <v>470</v>
      </c>
      <c r="H328" s="170" t="s">
        <v>470</v>
      </c>
      <c r="I328" s="170" t="s">
        <v>470</v>
      </c>
      <c r="J328" s="170" t="s">
        <v>470</v>
      </c>
      <c r="K328" s="170" t="s">
        <v>470</v>
      </c>
      <c r="L328" s="170" t="s">
        <v>470</v>
      </c>
      <c r="N328" s="44"/>
      <c r="O328" s="44"/>
      <c r="R328" s="70"/>
      <c r="T328" s="73"/>
    </row>
    <row r="329" spans="2:20" s="8" customFormat="1" ht="15" customHeight="1" x14ac:dyDescent="0.2">
      <c r="B329" s="168">
        <v>25</v>
      </c>
      <c r="C329" s="169" t="s">
        <v>45</v>
      </c>
      <c r="D329" s="15" t="s">
        <v>41</v>
      </c>
      <c r="E329" s="15" t="s">
        <v>41</v>
      </c>
      <c r="F329" s="15" t="s">
        <v>41</v>
      </c>
      <c r="G329" s="15" t="s">
        <v>41</v>
      </c>
      <c r="H329" s="15" t="s">
        <v>41</v>
      </c>
      <c r="I329" s="15" t="s">
        <v>41</v>
      </c>
      <c r="J329" s="15" t="s">
        <v>41</v>
      </c>
      <c r="K329" s="15" t="s">
        <v>41</v>
      </c>
      <c r="L329" s="15" t="s">
        <v>41</v>
      </c>
      <c r="N329" s="101"/>
      <c r="O329" s="44"/>
      <c r="R329" s="70"/>
      <c r="T329" s="73"/>
    </row>
    <row r="330" spans="2:20" s="8" customFormat="1" ht="45" customHeight="1" x14ac:dyDescent="0.2">
      <c r="B330" s="168">
        <v>26</v>
      </c>
      <c r="C330" s="169" t="s">
        <v>46</v>
      </c>
      <c r="D330" s="15" t="s">
        <v>41</v>
      </c>
      <c r="E330" s="15" t="s">
        <v>41</v>
      </c>
      <c r="F330" s="15" t="s">
        <v>41</v>
      </c>
      <c r="G330" s="15" t="s">
        <v>41</v>
      </c>
      <c r="H330" s="15" t="s">
        <v>41</v>
      </c>
      <c r="I330" s="15" t="s">
        <v>41</v>
      </c>
      <c r="J330" s="15" t="s">
        <v>41</v>
      </c>
      <c r="K330" s="15" t="s">
        <v>41</v>
      </c>
      <c r="L330" s="15" t="s">
        <v>41</v>
      </c>
      <c r="N330" s="101"/>
      <c r="O330" s="44"/>
      <c r="R330" s="70"/>
      <c r="T330" s="73"/>
    </row>
    <row r="331" spans="2:20" s="8" customFormat="1" ht="15" customHeight="1" x14ac:dyDescent="0.2">
      <c r="B331" s="168">
        <v>27</v>
      </c>
      <c r="C331" s="176" t="s">
        <v>18</v>
      </c>
      <c r="D331" s="15" t="s">
        <v>41</v>
      </c>
      <c r="E331" s="15" t="s">
        <v>41</v>
      </c>
      <c r="F331" s="15" t="s">
        <v>41</v>
      </c>
      <c r="G331" s="15" t="s">
        <v>41</v>
      </c>
      <c r="H331" s="15" t="s">
        <v>41</v>
      </c>
      <c r="I331" s="15" t="s">
        <v>41</v>
      </c>
      <c r="J331" s="15" t="s">
        <v>41</v>
      </c>
      <c r="K331" s="15" t="s">
        <v>41</v>
      </c>
      <c r="L331" s="15" t="s">
        <v>41</v>
      </c>
      <c r="N331" s="101"/>
      <c r="O331" s="44"/>
      <c r="R331" s="70"/>
      <c r="T331" s="73"/>
    </row>
    <row r="332" spans="2:20" s="8" customFormat="1" ht="15" customHeight="1" x14ac:dyDescent="0.2">
      <c r="B332" s="168">
        <v>28</v>
      </c>
      <c r="C332" s="176" t="s">
        <v>61</v>
      </c>
      <c r="D332" s="15" t="s">
        <v>41</v>
      </c>
      <c r="E332" s="15" t="s">
        <v>41</v>
      </c>
      <c r="F332" s="15" t="s">
        <v>41</v>
      </c>
      <c r="G332" s="15" t="s">
        <v>41</v>
      </c>
      <c r="H332" s="15" t="s">
        <v>41</v>
      </c>
      <c r="I332" s="15" t="s">
        <v>41</v>
      </c>
      <c r="J332" s="15" t="s">
        <v>41</v>
      </c>
      <c r="K332" s="15" t="s">
        <v>41</v>
      </c>
      <c r="L332" s="15" t="s">
        <v>41</v>
      </c>
      <c r="N332" s="101"/>
      <c r="O332" s="44"/>
      <c r="R332" s="70"/>
      <c r="T332" s="73"/>
    </row>
    <row r="333" spans="2:20" s="8" customFormat="1" ht="25.5" customHeight="1" x14ac:dyDescent="0.2">
      <c r="B333" s="168">
        <v>29</v>
      </c>
      <c r="C333" s="176" t="s">
        <v>62</v>
      </c>
      <c r="D333" s="15" t="s">
        <v>41</v>
      </c>
      <c r="E333" s="15" t="s">
        <v>41</v>
      </c>
      <c r="F333" s="15" t="s">
        <v>41</v>
      </c>
      <c r="G333" s="15" t="s">
        <v>41</v>
      </c>
      <c r="H333" s="15" t="s">
        <v>41</v>
      </c>
      <c r="I333" s="15" t="s">
        <v>41</v>
      </c>
      <c r="J333" s="15" t="s">
        <v>41</v>
      </c>
      <c r="K333" s="15" t="s">
        <v>41</v>
      </c>
      <c r="L333" s="15" t="s">
        <v>41</v>
      </c>
      <c r="N333" s="101"/>
      <c r="O333" s="44"/>
      <c r="R333" s="70"/>
      <c r="T333" s="73"/>
    </row>
    <row r="334" spans="2:20" s="8" customFormat="1" ht="14.25" x14ac:dyDescent="0.2">
      <c r="B334" s="168">
        <v>30</v>
      </c>
      <c r="C334" s="169" t="s">
        <v>19</v>
      </c>
      <c r="D334" s="170" t="s">
        <v>469</v>
      </c>
      <c r="E334" s="170" t="s">
        <v>469</v>
      </c>
      <c r="F334" s="170" t="s">
        <v>469</v>
      </c>
      <c r="G334" s="170" t="s">
        <v>469</v>
      </c>
      <c r="H334" s="170" t="s">
        <v>469</v>
      </c>
      <c r="I334" s="170" t="s">
        <v>469</v>
      </c>
      <c r="J334" s="170" t="s">
        <v>469</v>
      </c>
      <c r="K334" s="170" t="s">
        <v>469</v>
      </c>
      <c r="L334" s="170" t="s">
        <v>469</v>
      </c>
      <c r="N334" s="101"/>
      <c r="O334" s="44"/>
      <c r="R334" s="70"/>
      <c r="T334" s="73"/>
    </row>
    <row r="335" spans="2:20" s="8" customFormat="1" ht="38.25" customHeight="1" x14ac:dyDescent="0.2">
      <c r="B335" s="168">
        <v>31</v>
      </c>
      <c r="C335" s="169" t="s">
        <v>63</v>
      </c>
      <c r="D335" s="170" t="s">
        <v>470</v>
      </c>
      <c r="E335" s="170" t="s">
        <v>470</v>
      </c>
      <c r="F335" s="170" t="s">
        <v>470</v>
      </c>
      <c r="G335" s="170" t="s">
        <v>470</v>
      </c>
      <c r="H335" s="170" t="s">
        <v>470</v>
      </c>
      <c r="I335" s="170" t="s">
        <v>470</v>
      </c>
      <c r="J335" s="170" t="s">
        <v>470</v>
      </c>
      <c r="K335" s="170" t="s">
        <v>470</v>
      </c>
      <c r="L335" s="170" t="s">
        <v>470</v>
      </c>
      <c r="N335" s="101"/>
      <c r="O335" s="44"/>
      <c r="R335" s="70"/>
      <c r="T335" s="73"/>
    </row>
    <row r="336" spans="2:20" s="8" customFormat="1" ht="15" customHeight="1" x14ac:dyDescent="0.2">
      <c r="B336" s="168">
        <v>32</v>
      </c>
      <c r="C336" s="169" t="s">
        <v>20</v>
      </c>
      <c r="D336" s="15" t="s">
        <v>41</v>
      </c>
      <c r="E336" s="15" t="s">
        <v>41</v>
      </c>
      <c r="F336" s="15" t="s">
        <v>41</v>
      </c>
      <c r="G336" s="15" t="s">
        <v>41</v>
      </c>
      <c r="H336" s="15" t="s">
        <v>41</v>
      </c>
      <c r="I336" s="15" t="s">
        <v>41</v>
      </c>
      <c r="J336" s="15" t="s">
        <v>41</v>
      </c>
      <c r="K336" s="15" t="s">
        <v>41</v>
      </c>
      <c r="L336" s="15" t="s">
        <v>41</v>
      </c>
      <c r="N336" s="101"/>
      <c r="O336" s="44"/>
      <c r="R336" s="70"/>
      <c r="T336" s="73"/>
    </row>
    <row r="337" spans="1:27" s="8" customFormat="1" ht="15" customHeight="1" x14ac:dyDescent="0.2">
      <c r="B337" s="168">
        <v>33</v>
      </c>
      <c r="C337" s="169" t="s">
        <v>21</v>
      </c>
      <c r="D337" s="15" t="s">
        <v>41</v>
      </c>
      <c r="E337" s="15" t="s">
        <v>41</v>
      </c>
      <c r="F337" s="15" t="s">
        <v>41</v>
      </c>
      <c r="G337" s="15" t="s">
        <v>41</v>
      </c>
      <c r="H337" s="15" t="s">
        <v>41</v>
      </c>
      <c r="I337" s="15" t="s">
        <v>41</v>
      </c>
      <c r="J337" s="15" t="s">
        <v>41</v>
      </c>
      <c r="K337" s="15" t="s">
        <v>41</v>
      </c>
      <c r="L337" s="15" t="s">
        <v>41</v>
      </c>
      <c r="N337" s="101"/>
      <c r="O337" s="44"/>
      <c r="R337" s="70"/>
      <c r="T337" s="73"/>
    </row>
    <row r="338" spans="1:27" s="8" customFormat="1" ht="30.95" customHeight="1" x14ac:dyDescent="0.2">
      <c r="B338" s="168">
        <v>34</v>
      </c>
      <c r="C338" s="176" t="s">
        <v>22</v>
      </c>
      <c r="D338" s="15" t="s">
        <v>41</v>
      </c>
      <c r="E338" s="15" t="s">
        <v>41</v>
      </c>
      <c r="F338" s="15" t="s">
        <v>41</v>
      </c>
      <c r="G338" s="15" t="s">
        <v>41</v>
      </c>
      <c r="H338" s="15" t="s">
        <v>41</v>
      </c>
      <c r="I338" s="15" t="s">
        <v>41</v>
      </c>
      <c r="J338" s="15" t="s">
        <v>41</v>
      </c>
      <c r="K338" s="15" t="s">
        <v>41</v>
      </c>
      <c r="L338" s="15" t="s">
        <v>41</v>
      </c>
      <c r="N338" s="101"/>
      <c r="O338" s="44"/>
      <c r="R338" s="70"/>
      <c r="T338" s="73"/>
    </row>
    <row r="339" spans="1:27" s="8" customFormat="1" ht="30.95" customHeight="1" x14ac:dyDescent="0.25">
      <c r="B339" s="168" t="s">
        <v>389</v>
      </c>
      <c r="C339" s="176" t="s">
        <v>390</v>
      </c>
      <c r="D339" s="45" t="s">
        <v>386</v>
      </c>
      <c r="E339" s="45" t="s">
        <v>386</v>
      </c>
      <c r="F339" s="45" t="s">
        <v>386</v>
      </c>
      <c r="G339" s="45" t="s">
        <v>386</v>
      </c>
      <c r="H339" s="45" t="s">
        <v>386</v>
      </c>
      <c r="I339" s="45" t="s">
        <v>386</v>
      </c>
      <c r="J339" s="45" t="s">
        <v>386</v>
      </c>
      <c r="K339" s="45" t="s">
        <v>386</v>
      </c>
      <c r="L339" s="45" t="s">
        <v>386</v>
      </c>
      <c r="N339" s="38"/>
      <c r="O339" s="151"/>
      <c r="P339" s="23"/>
      <c r="Q339" s="119"/>
      <c r="R339" s="119"/>
      <c r="S339" s="23"/>
      <c r="T339" s="152"/>
      <c r="U339" s="23"/>
    </row>
    <row r="340" spans="1:27" s="8" customFormat="1" ht="30" customHeight="1" x14ac:dyDescent="0.2">
      <c r="B340" s="168">
        <v>35</v>
      </c>
      <c r="C340" s="169" t="s">
        <v>23</v>
      </c>
      <c r="D340" s="170" t="s">
        <v>459</v>
      </c>
      <c r="E340" s="170" t="s">
        <v>459</v>
      </c>
      <c r="F340" s="170" t="s">
        <v>459</v>
      </c>
      <c r="G340" s="170" t="s">
        <v>459</v>
      </c>
      <c r="H340" s="170" t="s">
        <v>459</v>
      </c>
      <c r="I340" s="170" t="s">
        <v>459</v>
      </c>
      <c r="J340" s="170" t="s">
        <v>459</v>
      </c>
      <c r="K340" s="170" t="s">
        <v>42</v>
      </c>
      <c r="L340" s="170" t="s">
        <v>459</v>
      </c>
      <c r="N340" s="100"/>
      <c r="O340" s="44"/>
      <c r="R340" s="70"/>
      <c r="T340" s="73"/>
    </row>
    <row r="341" spans="1:27" s="8" customFormat="1" ht="15" customHeight="1" x14ac:dyDescent="0.2">
      <c r="B341" s="168">
        <v>36</v>
      </c>
      <c r="C341" s="169" t="s">
        <v>64</v>
      </c>
      <c r="D341" s="15" t="s">
        <v>32</v>
      </c>
      <c r="E341" s="15" t="s">
        <v>32</v>
      </c>
      <c r="F341" s="15" t="s">
        <v>32</v>
      </c>
      <c r="G341" s="15" t="s">
        <v>32</v>
      </c>
      <c r="H341" s="15" t="s">
        <v>33</v>
      </c>
      <c r="I341" s="15" t="s">
        <v>33</v>
      </c>
      <c r="J341" s="15" t="s">
        <v>33</v>
      </c>
      <c r="K341" s="15" t="s">
        <v>32</v>
      </c>
      <c r="L341" s="15" t="s">
        <v>33</v>
      </c>
      <c r="N341" s="101"/>
      <c r="O341" s="44"/>
      <c r="R341" s="70"/>
      <c r="T341" s="73"/>
    </row>
    <row r="342" spans="1:27" s="8" customFormat="1" ht="42" customHeight="1" x14ac:dyDescent="0.2">
      <c r="B342" s="168">
        <v>37</v>
      </c>
      <c r="C342" s="169" t="s">
        <v>65</v>
      </c>
      <c r="D342" s="170" t="s">
        <v>291</v>
      </c>
      <c r="E342" s="170" t="s">
        <v>291</v>
      </c>
      <c r="F342" s="170" t="s">
        <v>291</v>
      </c>
      <c r="G342" s="170" t="s">
        <v>291</v>
      </c>
      <c r="H342" s="15" t="s">
        <v>41</v>
      </c>
      <c r="I342" s="15" t="s">
        <v>41</v>
      </c>
      <c r="J342" s="15" t="s">
        <v>41</v>
      </c>
      <c r="K342" s="170" t="s">
        <v>494</v>
      </c>
      <c r="L342" s="15" t="s">
        <v>41</v>
      </c>
      <c r="N342" s="101"/>
      <c r="O342" s="44"/>
      <c r="R342" s="70"/>
      <c r="T342" s="73"/>
    </row>
    <row r="343" spans="1:27" s="5" customFormat="1" ht="19.5" customHeight="1" x14ac:dyDescent="0.2">
      <c r="A343" s="12"/>
      <c r="B343" s="38"/>
      <c r="C343" s="36"/>
      <c r="D343" s="22"/>
      <c r="E343" s="22"/>
      <c r="F343" s="22"/>
      <c r="G343" s="22"/>
      <c r="H343" s="22"/>
      <c r="I343" s="22"/>
      <c r="J343" s="22"/>
      <c r="K343" s="22"/>
      <c r="L343" s="22"/>
      <c r="M343" s="22"/>
      <c r="N343" s="22"/>
      <c r="O343" s="167"/>
      <c r="R343" s="69"/>
      <c r="T343" s="73"/>
    </row>
    <row r="344" spans="1:27" s="5" customFormat="1" ht="20.100000000000001" customHeight="1" x14ac:dyDescent="0.2">
      <c r="A344" s="12"/>
      <c r="B344" s="38"/>
      <c r="C344" s="36"/>
      <c r="D344" s="74" t="e">
        <f>HLOOKUP(D345,'1. March 2021 Report'!$D347:$I347,1,0)</f>
        <v>#N/A</v>
      </c>
      <c r="E344" s="74" t="str">
        <f>HLOOKUP(E345,'1. March 2021 Report'!$D347:$I347,1,0)</f>
        <v>XS0079927850</v>
      </c>
      <c r="F344" s="74" t="str">
        <f>HLOOKUP(F345,'1. March 2021 Report'!$D347:$I347,1,0)</f>
        <v>XS0083932144</v>
      </c>
      <c r="G344" s="74" t="str">
        <f>HLOOKUP(G345,'1. March 2021 Report'!$D347:$I347,1,0)</f>
        <v>GB0005242879</v>
      </c>
      <c r="H344" s="74" t="e">
        <f>HLOOKUP(H345,'1. March 2021 Report'!$D347:$I347,1,0)</f>
        <v>#N/A</v>
      </c>
      <c r="I344" s="74" t="str">
        <f>HLOOKUP(I345,'1. March 2021 Report'!$D347:$I347,1,0)</f>
        <v>XS0145407507</v>
      </c>
      <c r="J344" s="74" t="e">
        <f>HLOOKUP(J345,'1. March 2021 Report'!$D347:$I347,1,0)</f>
        <v>#N/A</v>
      </c>
      <c r="K344" s="74" t="str">
        <f>HLOOKUP(K345,'1. March 2021 Report'!$D347:$J347,1,0)</f>
        <v>XS0158313758</v>
      </c>
      <c r="L344" s="74" t="e">
        <f>HLOOKUP(L345,'1. March 2021 Report'!$D347:$J347,1,0)</f>
        <v>#N/A</v>
      </c>
      <c r="M344" s="22"/>
      <c r="N344" s="22"/>
      <c r="O344" s="31"/>
      <c r="R344" s="69"/>
      <c r="T344" s="73"/>
    </row>
    <row r="345" spans="1:27" s="9" customFormat="1" ht="20.100000000000001" customHeight="1" x14ac:dyDescent="0.2">
      <c r="B345" s="26" t="s">
        <v>51</v>
      </c>
      <c r="C345" s="27"/>
      <c r="D345" s="134" t="s">
        <v>145</v>
      </c>
      <c r="E345" s="134" t="s">
        <v>144</v>
      </c>
      <c r="F345" s="134" t="s">
        <v>143</v>
      </c>
      <c r="G345" s="134" t="s">
        <v>142</v>
      </c>
      <c r="H345" s="134" t="s">
        <v>495</v>
      </c>
      <c r="I345" s="134" t="s">
        <v>126</v>
      </c>
      <c r="J345" s="137" t="s">
        <v>202</v>
      </c>
      <c r="K345" s="134" t="s">
        <v>125</v>
      </c>
      <c r="L345" s="137" t="s">
        <v>203</v>
      </c>
      <c r="N345" s="27">
        <f>COUNTA($D345:$L345)</f>
        <v>9</v>
      </c>
      <c r="U345" s="14"/>
      <c r="V345" s="27">
        <f>COUNTA($E$345:$T$345)</f>
        <v>9</v>
      </c>
      <c r="Y345" s="69"/>
      <c r="AA345" s="76"/>
    </row>
    <row r="346" spans="1:27" s="5" customFormat="1" ht="27.95" customHeight="1" x14ac:dyDescent="0.2">
      <c r="B346" s="28">
        <v>1</v>
      </c>
      <c r="C346" s="29" t="s">
        <v>0</v>
      </c>
      <c r="D346" s="170" t="s">
        <v>68</v>
      </c>
      <c r="E346" s="170" t="s">
        <v>48</v>
      </c>
      <c r="F346" s="170" t="s">
        <v>68</v>
      </c>
      <c r="G346" s="170" t="s">
        <v>68</v>
      </c>
      <c r="H346" s="15" t="s">
        <v>68</v>
      </c>
      <c r="I346" s="170" t="s">
        <v>78</v>
      </c>
      <c r="J346" s="170" t="s">
        <v>68</v>
      </c>
      <c r="K346" s="170" t="s">
        <v>73</v>
      </c>
      <c r="L346" s="170" t="s">
        <v>68</v>
      </c>
      <c r="U346" s="100"/>
      <c r="V346" s="31"/>
      <c r="Y346" s="69"/>
      <c r="AA346" s="73"/>
    </row>
    <row r="347" spans="1:27" s="5" customFormat="1" ht="27.95" customHeight="1" x14ac:dyDescent="0.2">
      <c r="B347" s="28">
        <v>2</v>
      </c>
      <c r="C347" s="29" t="s">
        <v>1</v>
      </c>
      <c r="D347" s="170" t="s">
        <v>145</v>
      </c>
      <c r="E347" s="170" t="s">
        <v>144</v>
      </c>
      <c r="F347" s="170" t="s">
        <v>143</v>
      </c>
      <c r="G347" s="170" t="s">
        <v>142</v>
      </c>
      <c r="H347" s="15" t="s">
        <v>495</v>
      </c>
      <c r="I347" s="170" t="s">
        <v>126</v>
      </c>
      <c r="J347" s="170" t="s">
        <v>41</v>
      </c>
      <c r="K347" s="170" t="s">
        <v>125</v>
      </c>
      <c r="L347" s="170" t="s">
        <v>41</v>
      </c>
      <c r="U347" s="100"/>
      <c r="V347" s="31"/>
      <c r="Y347" s="69"/>
      <c r="AA347" s="73"/>
    </row>
    <row r="348" spans="1:27" s="8" customFormat="1" ht="45" customHeight="1" x14ac:dyDescent="0.2">
      <c r="B348" s="28">
        <v>3</v>
      </c>
      <c r="C348" s="29" t="s">
        <v>52</v>
      </c>
      <c r="D348" s="15" t="s">
        <v>24</v>
      </c>
      <c r="E348" s="15" t="s">
        <v>24</v>
      </c>
      <c r="F348" s="15" t="s">
        <v>24</v>
      </c>
      <c r="G348" s="15" t="s">
        <v>24</v>
      </c>
      <c r="H348" s="129" t="s">
        <v>24</v>
      </c>
      <c r="I348" s="129" t="s">
        <v>376</v>
      </c>
      <c r="J348" s="15" t="s">
        <v>24</v>
      </c>
      <c r="K348" s="15" t="s">
        <v>24</v>
      </c>
      <c r="L348" s="15" t="s">
        <v>24</v>
      </c>
      <c r="U348" s="101"/>
      <c r="V348" s="44"/>
      <c r="Y348" s="70"/>
      <c r="AA348" s="73"/>
    </row>
    <row r="349" spans="1:27" s="8" customFormat="1" ht="15" customHeight="1" x14ac:dyDescent="0.2">
      <c r="B349" s="168" t="s">
        <v>384</v>
      </c>
      <c r="C349" s="169" t="s">
        <v>385</v>
      </c>
      <c r="D349" s="15" t="s">
        <v>388</v>
      </c>
      <c r="E349" s="15" t="s">
        <v>388</v>
      </c>
      <c r="F349" s="15" t="s">
        <v>388</v>
      </c>
      <c r="G349" s="15" t="s">
        <v>388</v>
      </c>
      <c r="H349" s="15" t="s">
        <v>388</v>
      </c>
      <c r="I349" s="15" t="s">
        <v>388</v>
      </c>
      <c r="J349" s="15" t="s">
        <v>388</v>
      </c>
      <c r="K349" s="15" t="s">
        <v>388</v>
      </c>
      <c r="L349" s="15" t="s">
        <v>388</v>
      </c>
      <c r="U349" s="44"/>
      <c r="V349" s="44"/>
      <c r="Y349" s="70"/>
      <c r="AA349" s="73"/>
    </row>
    <row r="350" spans="1:27" s="5" customFormat="1" ht="24.95" customHeight="1" x14ac:dyDescent="0.2">
      <c r="A350" s="16"/>
      <c r="B350" s="30" t="s">
        <v>166</v>
      </c>
      <c r="C350" s="31"/>
      <c r="D350" s="17"/>
      <c r="E350" s="17"/>
      <c r="F350" s="17"/>
      <c r="G350" s="17"/>
      <c r="H350" s="14"/>
      <c r="I350" s="17"/>
      <c r="J350" s="17"/>
      <c r="K350" s="17"/>
      <c r="L350" s="17"/>
      <c r="U350" s="22"/>
      <c r="V350" s="31"/>
      <c r="Y350" s="69"/>
      <c r="AA350" s="73"/>
    </row>
    <row r="351" spans="1:27" s="8" customFormat="1" ht="15" customHeight="1" x14ac:dyDescent="0.2">
      <c r="B351" s="28">
        <v>4</v>
      </c>
      <c r="C351" s="29" t="s">
        <v>2</v>
      </c>
      <c r="D351" s="15" t="s">
        <v>25</v>
      </c>
      <c r="E351" s="15" t="s">
        <v>25</v>
      </c>
      <c r="F351" s="15" t="s">
        <v>25</v>
      </c>
      <c r="G351" s="15" t="s">
        <v>25</v>
      </c>
      <c r="H351" s="15" t="s">
        <v>25</v>
      </c>
      <c r="I351" s="15" t="s">
        <v>25</v>
      </c>
      <c r="J351" s="15" t="s">
        <v>25</v>
      </c>
      <c r="K351" s="15" t="s">
        <v>25</v>
      </c>
      <c r="L351" s="15" t="s">
        <v>25</v>
      </c>
      <c r="U351" s="101"/>
      <c r="V351" s="44"/>
      <c r="Y351" s="70"/>
      <c r="AA351" s="73"/>
    </row>
    <row r="352" spans="1:27" s="8" customFormat="1" ht="43.5" customHeight="1" x14ac:dyDescent="0.2">
      <c r="B352" s="28">
        <v>5</v>
      </c>
      <c r="C352" s="29" t="s">
        <v>3</v>
      </c>
      <c r="D352" s="15" t="s">
        <v>25</v>
      </c>
      <c r="E352" s="204" t="s">
        <v>509</v>
      </c>
      <c r="F352" s="204" t="s">
        <v>509</v>
      </c>
      <c r="G352" s="15" t="s">
        <v>25</v>
      </c>
      <c r="H352" s="204" t="s">
        <v>509</v>
      </c>
      <c r="I352" s="204" t="s">
        <v>509</v>
      </c>
      <c r="J352" s="204" t="s">
        <v>509</v>
      </c>
      <c r="K352" s="204" t="s">
        <v>509</v>
      </c>
      <c r="L352" s="204" t="s">
        <v>509</v>
      </c>
      <c r="U352" s="101"/>
      <c r="V352" s="44"/>
      <c r="Y352" s="70"/>
      <c r="AA352" s="73"/>
    </row>
    <row r="353" spans="1:27" s="8" customFormat="1" ht="27.95" customHeight="1" x14ac:dyDescent="0.2">
      <c r="B353" s="28">
        <v>6</v>
      </c>
      <c r="C353" s="29" t="s">
        <v>53</v>
      </c>
      <c r="D353" s="170" t="s">
        <v>85</v>
      </c>
      <c r="E353" s="170" t="s">
        <v>85</v>
      </c>
      <c r="F353" s="170" t="s">
        <v>85</v>
      </c>
      <c r="G353" s="170" t="s">
        <v>85</v>
      </c>
      <c r="H353" s="15" t="s">
        <v>371</v>
      </c>
      <c r="I353" s="170" t="s">
        <v>76</v>
      </c>
      <c r="J353" s="170" t="s">
        <v>49</v>
      </c>
      <c r="K353" s="170" t="s">
        <v>72</v>
      </c>
      <c r="L353" s="170" t="s">
        <v>49</v>
      </c>
      <c r="U353" s="100"/>
      <c r="V353" s="44"/>
      <c r="Y353" s="70"/>
      <c r="AA353" s="73"/>
    </row>
    <row r="354" spans="1:27" s="8" customFormat="1" ht="27.95" customHeight="1" x14ac:dyDescent="0.2">
      <c r="B354" s="28">
        <v>7</v>
      </c>
      <c r="C354" s="29" t="s">
        <v>54</v>
      </c>
      <c r="D354" s="170" t="s">
        <v>185</v>
      </c>
      <c r="E354" s="170" t="s">
        <v>184</v>
      </c>
      <c r="F354" s="170" t="s">
        <v>184</v>
      </c>
      <c r="G354" s="170" t="s">
        <v>184</v>
      </c>
      <c r="H354" s="170" t="s">
        <v>184</v>
      </c>
      <c r="I354" s="170" t="s">
        <v>184</v>
      </c>
      <c r="J354" s="170" t="s">
        <v>169</v>
      </c>
      <c r="K354" s="170" t="s">
        <v>184</v>
      </c>
      <c r="L354" s="170" t="s">
        <v>169</v>
      </c>
      <c r="U354" s="100"/>
      <c r="V354" s="44"/>
      <c r="Y354" s="70"/>
      <c r="AA354" s="73"/>
    </row>
    <row r="355" spans="1:27" s="8" customFormat="1" ht="15" customHeight="1" x14ac:dyDescent="0.2">
      <c r="B355" s="28">
        <v>8</v>
      </c>
      <c r="C355" s="29" t="s">
        <v>177</v>
      </c>
      <c r="D355" s="18">
        <f>(VLOOKUP(D345,'[6]1. LBG GROUP'!$C:$AD,24,0)+VLOOKUP(D345,'[6]1. LBG GROUP'!$C:$AD,28,0))/1000000</f>
        <v>4.5507589087623215</v>
      </c>
      <c r="E355" s="18">
        <f>(VLOOKUP(E345,'[6]1. LBG GROUP'!$C:$AD,24,0)+VLOOKUP(E345,'[6]1. LBG GROUP'!$C:$AD,28,0))/1000000</f>
        <v>0</v>
      </c>
      <c r="F355" s="18">
        <f>(VLOOKUP(F345,'[6]1. LBG GROUP'!$C:$AD,24,0)+VLOOKUP(F345,'[6]1. LBG GROUP'!$C:$AD,28,0))/1000000</f>
        <v>0</v>
      </c>
      <c r="G355" s="18">
        <f>(VLOOKUP(G345,'[6]1. LBG GROUP'!$C:$AD,24,0)+VLOOKUP(G345,'[6]1. LBG GROUP'!$C:$AD,28,0))/1000000</f>
        <v>0</v>
      </c>
      <c r="H355" s="18">
        <f>(VLOOKUP(H345,'[6]3. BOS Solo'!$C:$AD,24,0)+VLOOKUP(H345,'[6]3. BOS Solo'!$C:$AD,28,0))/1000000</f>
        <v>150</v>
      </c>
      <c r="I355" s="18">
        <f>(VLOOKUP(I345,'[6]1. LBG GROUP'!$C:$AD,24,0)+VLOOKUP(I345,'[6]1. LBG GROUP'!$C:$AD,28,0))/1000000</f>
        <v>0</v>
      </c>
      <c r="J355" s="18">
        <f>(VLOOKUP(J345,'[6]3. BOS Solo'!$B:$AD,25,0)+VLOOKUP(J345,'[6]3. BOS Solo'!$B:$AD,29,0))/1000000</f>
        <v>70.378712457059507</v>
      </c>
      <c r="K355" s="18">
        <f>(VLOOKUP(K345,'[6]1. LBG GROUP'!$C:$AD,24,0)+VLOOKUP(K345,'[6]1. LBG GROUP'!$C:$AD,28,0))/1000000</f>
        <v>0</v>
      </c>
      <c r="L355" s="18">
        <f>(VLOOKUP(L345,'[6]3. BOS Solo'!$B:$AD,25,0)+VLOOKUP(L345,'[6]3. BOS Solo'!$B:$AD,29,0))/1000000</f>
        <v>41.312304212702095</v>
      </c>
      <c r="S355" s="73">
        <f>SUM($D355:$L355)</f>
        <v>266.24177557852391</v>
      </c>
      <c r="U355" s="102"/>
      <c r="V355" s="44"/>
      <c r="X355" s="62"/>
      <c r="Y355" s="70"/>
      <c r="AA355" s="73">
        <f>SUM($E$355:$T$355)</f>
        <v>527.93279224828552</v>
      </c>
    </row>
    <row r="356" spans="1:27" s="8" customFormat="1" ht="15" customHeight="1" x14ac:dyDescent="0.2">
      <c r="B356" s="32">
        <v>9</v>
      </c>
      <c r="C356" s="33" t="s">
        <v>178</v>
      </c>
      <c r="D356" s="19" t="e">
        <f>VLOOKUP(D347,#REF!,5,0)</f>
        <v>#REF!</v>
      </c>
      <c r="E356" s="19" t="e">
        <f>VLOOKUP(E347,#REF!,5,0)</f>
        <v>#REF!</v>
      </c>
      <c r="F356" s="19" t="e">
        <f>VLOOKUP(F347,#REF!,5,0)</f>
        <v>#REF!</v>
      </c>
      <c r="G356" s="19" t="e">
        <f>VLOOKUP(G347,#REF!,5,0)</f>
        <v>#REF!</v>
      </c>
      <c r="H356" s="19" t="e">
        <f>VLOOKUP(H347,#REF!,5,0)</f>
        <v>#REF!</v>
      </c>
      <c r="I356" s="19" t="e">
        <f>VLOOKUP(I347,#REF!,5,0)</f>
        <v>#REF!</v>
      </c>
      <c r="J356" s="19" t="e">
        <f>VLOOKUP(J345,#REF!,5,0)</f>
        <v>#REF!</v>
      </c>
      <c r="K356" s="19" t="e">
        <f>VLOOKUP(K347,#REF!,5,0)</f>
        <v>#REF!</v>
      </c>
      <c r="L356" s="19" t="e">
        <f>VLOOKUP(L345,#REF!,5,0)</f>
        <v>#REF!</v>
      </c>
      <c r="U356" s="103"/>
      <c r="V356" s="44"/>
      <c r="Y356" s="70"/>
      <c r="AA356" s="73"/>
    </row>
    <row r="357" spans="1:27" s="8" customFormat="1" ht="15" customHeight="1" x14ac:dyDescent="0.2">
      <c r="B357" s="174"/>
      <c r="C357" s="175" t="s">
        <v>179</v>
      </c>
      <c r="D357" s="20" t="e">
        <f>VLOOKUP(D347,#REF!,6,0)</f>
        <v>#REF!</v>
      </c>
      <c r="E357" s="20" t="e">
        <f>VLOOKUP(E347,#REF!,6,0)</f>
        <v>#REF!</v>
      </c>
      <c r="F357" s="20" t="e">
        <f>VLOOKUP(F347,#REF!,6,0)</f>
        <v>#REF!</v>
      </c>
      <c r="G357" s="20" t="e">
        <f>VLOOKUP(G347,#REF!,6,0)</f>
        <v>#REF!</v>
      </c>
      <c r="H357" s="133" t="e">
        <f>VLOOKUP(H345,#REF!,6,0)</f>
        <v>#REF!</v>
      </c>
      <c r="I357" s="20" t="e">
        <f>VLOOKUP(I347,#REF!,6,0)</f>
        <v>#REF!</v>
      </c>
      <c r="J357" s="94" t="e">
        <f>VLOOKUP(J345,#REF!,6,0)</f>
        <v>#REF!</v>
      </c>
      <c r="K357" s="20" t="e">
        <f>VLOOKUP(K347,#REF!,6,0)</f>
        <v>#REF!</v>
      </c>
      <c r="L357" s="59" t="e">
        <f>VLOOKUP(L345,#REF!,6,0)</f>
        <v>#REF!</v>
      </c>
      <c r="U357" s="103"/>
      <c r="V357" s="44"/>
      <c r="Y357" s="70"/>
      <c r="AA357" s="73"/>
    </row>
    <row r="358" spans="1:27" s="8" customFormat="1" ht="38.25" customHeight="1" x14ac:dyDescent="0.2">
      <c r="B358" s="168" t="s">
        <v>8</v>
      </c>
      <c r="C358" s="169" t="s">
        <v>4</v>
      </c>
      <c r="D358" s="15">
        <v>99.197999999999993</v>
      </c>
      <c r="E358" s="15">
        <v>99.453000000000003</v>
      </c>
      <c r="F358" s="15">
        <v>99.66</v>
      </c>
      <c r="G358" s="15">
        <v>100.16500000000001</v>
      </c>
      <c r="H358" s="15">
        <v>100</v>
      </c>
      <c r="I358" s="15">
        <v>99.879000000000005</v>
      </c>
      <c r="J358" s="15">
        <v>100</v>
      </c>
      <c r="K358" s="15">
        <v>99.415000000000006</v>
      </c>
      <c r="L358" s="15">
        <v>100</v>
      </c>
      <c r="U358" s="101"/>
      <c r="V358" s="44"/>
      <c r="Y358" s="70"/>
      <c r="AA358" s="73"/>
    </row>
    <row r="359" spans="1:27" s="8" customFormat="1" ht="25.5" customHeight="1" x14ac:dyDescent="0.2">
      <c r="B359" s="168" t="s">
        <v>9</v>
      </c>
      <c r="C359" s="169" t="s">
        <v>5</v>
      </c>
      <c r="D359" s="15">
        <v>100</v>
      </c>
      <c r="E359" s="15">
        <v>100</v>
      </c>
      <c r="F359" s="15">
        <v>100</v>
      </c>
      <c r="G359" s="15">
        <v>100</v>
      </c>
      <c r="H359" s="15">
        <v>100</v>
      </c>
      <c r="I359" s="15">
        <v>100</v>
      </c>
      <c r="J359" s="15">
        <v>100</v>
      </c>
      <c r="K359" s="15">
        <v>100</v>
      </c>
      <c r="L359" s="15">
        <v>100</v>
      </c>
      <c r="U359" s="101"/>
      <c r="V359" s="44"/>
      <c r="Y359" s="70"/>
      <c r="AA359" s="73"/>
    </row>
    <row r="360" spans="1:27" s="8" customFormat="1" ht="48" customHeight="1" x14ac:dyDescent="0.2">
      <c r="B360" s="168">
        <v>10</v>
      </c>
      <c r="C360" s="169" t="s">
        <v>6</v>
      </c>
      <c r="D360" s="170" t="s">
        <v>29</v>
      </c>
      <c r="E360" s="170" t="s">
        <v>29</v>
      </c>
      <c r="F360" s="170" t="s">
        <v>29</v>
      </c>
      <c r="G360" s="170" t="s">
        <v>29</v>
      </c>
      <c r="H360" s="170" t="s">
        <v>29</v>
      </c>
      <c r="I360" s="170" t="s">
        <v>29</v>
      </c>
      <c r="J360" s="170" t="s">
        <v>29</v>
      </c>
      <c r="K360" s="170" t="s">
        <v>29</v>
      </c>
      <c r="L360" s="170" t="s">
        <v>29</v>
      </c>
      <c r="U360" s="100"/>
      <c r="V360" s="44"/>
      <c r="Y360" s="70"/>
      <c r="AA360" s="73"/>
    </row>
    <row r="361" spans="1:27" s="8" customFormat="1" ht="15" customHeight="1" x14ac:dyDescent="0.2">
      <c r="B361" s="168">
        <v>11</v>
      </c>
      <c r="C361" s="169" t="s">
        <v>7</v>
      </c>
      <c r="D361" s="178">
        <v>35200</v>
      </c>
      <c r="E361" s="178">
        <v>35702</v>
      </c>
      <c r="F361" s="178">
        <v>35836</v>
      </c>
      <c r="G361" s="178">
        <v>36220</v>
      </c>
      <c r="H361" s="209">
        <v>36599</v>
      </c>
      <c r="I361" s="178">
        <v>37343</v>
      </c>
      <c r="J361" s="178">
        <v>37417</v>
      </c>
      <c r="K361" s="178">
        <v>37588</v>
      </c>
      <c r="L361" s="178">
        <v>37610</v>
      </c>
      <c r="U361" s="104"/>
      <c r="V361" s="44"/>
      <c r="Y361" s="70"/>
      <c r="AA361" s="73"/>
    </row>
    <row r="362" spans="1:27" s="8" customFormat="1" ht="15" customHeight="1" x14ac:dyDescent="0.2">
      <c r="B362" s="168">
        <v>12</v>
      </c>
      <c r="C362" s="169" t="s">
        <v>44</v>
      </c>
      <c r="D362" s="15" t="s">
        <v>31</v>
      </c>
      <c r="E362" s="15" t="s">
        <v>30</v>
      </c>
      <c r="F362" s="15" t="s">
        <v>30</v>
      </c>
      <c r="G362" s="15" t="s">
        <v>30</v>
      </c>
      <c r="H362" s="178" t="s">
        <v>30</v>
      </c>
      <c r="I362" s="15" t="s">
        <v>30</v>
      </c>
      <c r="J362" s="15" t="s">
        <v>30</v>
      </c>
      <c r="K362" s="15" t="s">
        <v>30</v>
      </c>
      <c r="L362" s="15" t="s">
        <v>30</v>
      </c>
      <c r="U362" s="101"/>
      <c r="V362" s="44"/>
      <c r="Y362" s="70"/>
      <c r="AA362" s="73"/>
    </row>
    <row r="363" spans="1:27" s="8" customFormat="1" ht="15" customHeight="1" x14ac:dyDescent="0.2">
      <c r="B363" s="168">
        <v>13</v>
      </c>
      <c r="C363" s="169" t="s">
        <v>55</v>
      </c>
      <c r="D363" s="178">
        <v>44331</v>
      </c>
      <c r="E363" s="178" t="s">
        <v>66</v>
      </c>
      <c r="F363" s="178" t="s">
        <v>66</v>
      </c>
      <c r="G363" s="178" t="s">
        <v>66</v>
      </c>
      <c r="H363" s="178" t="s">
        <v>66</v>
      </c>
      <c r="I363" s="178" t="s">
        <v>66</v>
      </c>
      <c r="J363" s="178" t="s">
        <v>66</v>
      </c>
      <c r="K363" s="178" t="s">
        <v>66</v>
      </c>
      <c r="L363" s="178" t="s">
        <v>66</v>
      </c>
      <c r="U363" s="104"/>
      <c r="V363" s="44"/>
      <c r="Y363" s="70"/>
      <c r="AA363" s="73"/>
    </row>
    <row r="364" spans="1:27" s="8" customFormat="1" ht="15" customHeight="1" x14ac:dyDescent="0.2">
      <c r="B364" s="168">
        <v>14</v>
      </c>
      <c r="C364" s="169" t="s">
        <v>506</v>
      </c>
      <c r="D364" s="15" t="s">
        <v>33</v>
      </c>
      <c r="E364" s="15" t="s">
        <v>32</v>
      </c>
      <c r="F364" s="15" t="s">
        <v>32</v>
      </c>
      <c r="G364" s="15" t="s">
        <v>33</v>
      </c>
      <c r="H364" s="15" t="s">
        <v>32</v>
      </c>
      <c r="I364" s="15" t="s">
        <v>32</v>
      </c>
      <c r="J364" s="15" t="s">
        <v>32</v>
      </c>
      <c r="K364" s="15" t="s">
        <v>32</v>
      </c>
      <c r="L364" s="15" t="s">
        <v>32</v>
      </c>
      <c r="U364" s="101"/>
      <c r="V364" s="44"/>
      <c r="Y364" s="70"/>
      <c r="AA364" s="73"/>
    </row>
    <row r="365" spans="1:27" s="8" customFormat="1" ht="83.1" customHeight="1" x14ac:dyDescent="0.2">
      <c r="B365" s="168">
        <v>15</v>
      </c>
      <c r="C365" s="176" t="s">
        <v>56</v>
      </c>
      <c r="D365" s="170" t="s">
        <v>315</v>
      </c>
      <c r="E365" s="170" t="s">
        <v>317</v>
      </c>
      <c r="F365" s="170" t="s">
        <v>318</v>
      </c>
      <c r="G365" s="170" t="s">
        <v>319</v>
      </c>
      <c r="H365" s="170" t="s">
        <v>298</v>
      </c>
      <c r="I365" s="170" t="s">
        <v>321</v>
      </c>
      <c r="J365" s="170" t="s">
        <v>332</v>
      </c>
      <c r="K365" s="170" t="s">
        <v>322</v>
      </c>
      <c r="L365" s="170" t="s">
        <v>333</v>
      </c>
      <c r="U365" s="100"/>
      <c r="V365" s="44"/>
      <c r="Y365" s="70"/>
      <c r="AA365" s="73"/>
    </row>
    <row r="366" spans="1:27" s="8" customFormat="1" ht="51.95" customHeight="1" x14ac:dyDescent="0.2">
      <c r="B366" s="168">
        <v>16</v>
      </c>
      <c r="C366" s="169" t="s">
        <v>57</v>
      </c>
      <c r="D366" s="170" t="s">
        <v>41</v>
      </c>
      <c r="E366" s="170" t="s">
        <v>170</v>
      </c>
      <c r="F366" s="170" t="s">
        <v>170</v>
      </c>
      <c r="G366" s="170" t="s">
        <v>41</v>
      </c>
      <c r="H366" s="15" t="s">
        <v>170</v>
      </c>
      <c r="I366" s="170" t="s">
        <v>170</v>
      </c>
      <c r="J366" s="170" t="s">
        <v>47</v>
      </c>
      <c r="K366" s="170" t="s">
        <v>174</v>
      </c>
      <c r="L366" s="170" t="s">
        <v>47</v>
      </c>
      <c r="U366" s="100"/>
      <c r="V366" s="44"/>
      <c r="Y366" s="70"/>
      <c r="AA366" s="73"/>
    </row>
    <row r="367" spans="1:27" s="5" customFormat="1" ht="24.95" customHeight="1" x14ac:dyDescent="0.2">
      <c r="A367" s="16"/>
      <c r="B367" s="171" t="s">
        <v>58</v>
      </c>
      <c r="C367" s="167"/>
      <c r="D367" s="17"/>
      <c r="E367" s="17"/>
      <c r="F367" s="17"/>
      <c r="G367" s="17"/>
      <c r="H367" s="14"/>
      <c r="I367" s="17"/>
      <c r="J367" s="17"/>
      <c r="K367" s="17"/>
      <c r="L367" s="17"/>
      <c r="U367" s="22"/>
      <c r="V367" s="167"/>
      <c r="Y367" s="69"/>
      <c r="AA367" s="73"/>
    </row>
    <row r="368" spans="1:27" s="8" customFormat="1" ht="15.95" customHeight="1" x14ac:dyDescent="0.2">
      <c r="B368" s="168">
        <v>17</v>
      </c>
      <c r="C368" s="169" t="s">
        <v>59</v>
      </c>
      <c r="D368" s="15" t="s">
        <v>34</v>
      </c>
      <c r="E368" s="15" t="s">
        <v>34</v>
      </c>
      <c r="F368" s="15" t="s">
        <v>34</v>
      </c>
      <c r="G368" s="15" t="s">
        <v>34</v>
      </c>
      <c r="H368" s="15" t="s">
        <v>34</v>
      </c>
      <c r="I368" s="15" t="s">
        <v>34</v>
      </c>
      <c r="J368" s="15" t="s">
        <v>35</v>
      </c>
      <c r="K368" s="15" t="s">
        <v>34</v>
      </c>
      <c r="L368" s="15" t="s">
        <v>35</v>
      </c>
      <c r="U368" s="101"/>
      <c r="V368" s="44"/>
      <c r="Y368" s="70"/>
      <c r="AA368" s="73"/>
    </row>
    <row r="369" spans="2:27" s="11" customFormat="1" ht="25.5" customHeight="1" x14ac:dyDescent="0.2">
      <c r="B369" s="168">
        <v>18</v>
      </c>
      <c r="C369" s="177" t="s">
        <v>12</v>
      </c>
      <c r="D369" s="21">
        <v>9.375E-2</v>
      </c>
      <c r="E369" s="21">
        <v>0.08</v>
      </c>
      <c r="F369" s="21">
        <v>7.3749999999999996E-2</v>
      </c>
      <c r="G369" s="21">
        <v>9.375E-2</v>
      </c>
      <c r="H369" s="25">
        <v>7.7539999999999998E-2</v>
      </c>
      <c r="I369" s="21">
        <v>0.06</v>
      </c>
      <c r="J369" s="21" t="s">
        <v>187</v>
      </c>
      <c r="K369" s="21">
        <v>5.7500000000000002E-2</v>
      </c>
      <c r="L369" s="21" t="s">
        <v>186</v>
      </c>
      <c r="U369" s="105"/>
      <c r="V369" s="84"/>
      <c r="Y369" s="71"/>
      <c r="AA369" s="73"/>
    </row>
    <row r="370" spans="2:27" s="8" customFormat="1" ht="15.95" customHeight="1" x14ac:dyDescent="0.2">
      <c r="B370" s="168">
        <v>19</v>
      </c>
      <c r="C370" s="169" t="s">
        <v>43</v>
      </c>
      <c r="D370" s="15" t="s">
        <v>33</v>
      </c>
      <c r="E370" s="15" t="s">
        <v>33</v>
      </c>
      <c r="F370" s="15" t="s">
        <v>33</v>
      </c>
      <c r="G370" s="15" t="s">
        <v>33</v>
      </c>
      <c r="H370" s="15" t="s">
        <v>33</v>
      </c>
      <c r="I370" s="15" t="s">
        <v>33</v>
      </c>
      <c r="J370" s="15" t="s">
        <v>33</v>
      </c>
      <c r="K370" s="15" t="s">
        <v>33</v>
      </c>
      <c r="L370" s="15" t="s">
        <v>33</v>
      </c>
      <c r="U370" s="101"/>
      <c r="V370" s="44"/>
      <c r="Y370" s="70"/>
      <c r="AA370" s="73"/>
    </row>
    <row r="371" spans="2:27" s="8" customFormat="1" ht="40.5" customHeight="1" x14ac:dyDescent="0.2">
      <c r="B371" s="168" t="s">
        <v>10</v>
      </c>
      <c r="C371" s="176" t="s">
        <v>13</v>
      </c>
      <c r="D371" s="170" t="s">
        <v>36</v>
      </c>
      <c r="E371" s="170" t="s">
        <v>38</v>
      </c>
      <c r="F371" s="170" t="s">
        <v>38</v>
      </c>
      <c r="G371" s="170" t="s">
        <v>38</v>
      </c>
      <c r="H371" s="170" t="s">
        <v>36</v>
      </c>
      <c r="I371" s="170" t="s">
        <v>38</v>
      </c>
      <c r="J371" s="170" t="s">
        <v>37</v>
      </c>
      <c r="K371" s="170" t="s">
        <v>38</v>
      </c>
      <c r="L371" s="170" t="s">
        <v>37</v>
      </c>
      <c r="U371" s="100"/>
      <c r="V371" s="44"/>
      <c r="Y371" s="70"/>
      <c r="AA371" s="73"/>
    </row>
    <row r="372" spans="2:27" s="8" customFormat="1" ht="32.1" customHeight="1" x14ac:dyDescent="0.2">
      <c r="B372" s="168" t="s">
        <v>11</v>
      </c>
      <c r="C372" s="176" t="s">
        <v>14</v>
      </c>
      <c r="D372" s="170" t="s">
        <v>36</v>
      </c>
      <c r="E372" s="170" t="s">
        <v>36</v>
      </c>
      <c r="F372" s="170" t="s">
        <v>36</v>
      </c>
      <c r="G372" s="170" t="s">
        <v>36</v>
      </c>
      <c r="H372" s="170" t="s">
        <v>36</v>
      </c>
      <c r="I372" s="170" t="s">
        <v>36</v>
      </c>
      <c r="J372" s="170" t="s">
        <v>36</v>
      </c>
      <c r="K372" s="170" t="s">
        <v>36</v>
      </c>
      <c r="L372" s="170" t="s">
        <v>36</v>
      </c>
      <c r="U372" s="100"/>
      <c r="V372" s="44"/>
      <c r="Y372" s="70"/>
      <c r="AA372" s="73"/>
    </row>
    <row r="373" spans="2:27" s="8" customFormat="1" ht="15.95" customHeight="1" x14ac:dyDescent="0.2">
      <c r="B373" s="168">
        <v>21</v>
      </c>
      <c r="C373" s="176" t="s">
        <v>15</v>
      </c>
      <c r="D373" s="15" t="s">
        <v>33</v>
      </c>
      <c r="E373" s="15" t="s">
        <v>32</v>
      </c>
      <c r="F373" s="15" t="s">
        <v>32</v>
      </c>
      <c r="G373" s="15" t="s">
        <v>33</v>
      </c>
      <c r="H373" s="170" t="s">
        <v>33</v>
      </c>
      <c r="I373" s="15" t="s">
        <v>32</v>
      </c>
      <c r="J373" s="15" t="s">
        <v>33</v>
      </c>
      <c r="K373" s="15" t="s">
        <v>32</v>
      </c>
      <c r="L373" s="15" t="s">
        <v>33</v>
      </c>
      <c r="U373" s="101"/>
      <c r="V373" s="44"/>
      <c r="Y373" s="70"/>
      <c r="AA373" s="73"/>
    </row>
    <row r="374" spans="2:27" s="8" customFormat="1" ht="15" customHeight="1" x14ac:dyDescent="0.2">
      <c r="B374" s="168">
        <v>22</v>
      </c>
      <c r="C374" s="169" t="s">
        <v>60</v>
      </c>
      <c r="D374" s="15" t="s">
        <v>67</v>
      </c>
      <c r="E374" s="15" t="s">
        <v>39</v>
      </c>
      <c r="F374" s="15" t="s">
        <v>39</v>
      </c>
      <c r="G374" s="15" t="s">
        <v>39</v>
      </c>
      <c r="H374" s="15" t="s">
        <v>67</v>
      </c>
      <c r="I374" s="15" t="s">
        <v>39</v>
      </c>
      <c r="J374" s="15" t="s">
        <v>39</v>
      </c>
      <c r="K374" s="15" t="s">
        <v>39</v>
      </c>
      <c r="L374" s="15" t="s">
        <v>39</v>
      </c>
      <c r="U374" s="101"/>
      <c r="V374" s="44"/>
      <c r="Y374" s="70"/>
      <c r="AA374" s="73"/>
    </row>
    <row r="375" spans="2:27" s="8" customFormat="1" ht="15" customHeight="1" x14ac:dyDescent="0.2">
      <c r="B375" s="168">
        <v>23</v>
      </c>
      <c r="C375" s="169" t="s">
        <v>16</v>
      </c>
      <c r="D375" s="15" t="s">
        <v>40</v>
      </c>
      <c r="E375" s="15" t="s">
        <v>40</v>
      </c>
      <c r="F375" s="15" t="s">
        <v>40</v>
      </c>
      <c r="G375" s="15" t="s">
        <v>40</v>
      </c>
      <c r="H375" s="15" t="s">
        <v>40</v>
      </c>
      <c r="I375" s="15" t="s">
        <v>40</v>
      </c>
      <c r="J375" s="15" t="s">
        <v>40</v>
      </c>
      <c r="K375" s="15" t="s">
        <v>40</v>
      </c>
      <c r="L375" s="15" t="s">
        <v>40</v>
      </c>
      <c r="U375" s="101"/>
      <c r="V375" s="44"/>
      <c r="Y375" s="70"/>
      <c r="AA375" s="73"/>
    </row>
    <row r="376" spans="2:27" s="8" customFormat="1" ht="41.25" customHeight="1" x14ac:dyDescent="0.2">
      <c r="B376" s="168">
        <v>24</v>
      </c>
      <c r="C376" s="169" t="s">
        <v>17</v>
      </c>
      <c r="D376" s="170" t="s">
        <v>470</v>
      </c>
      <c r="E376" s="170" t="s">
        <v>470</v>
      </c>
      <c r="F376" s="170" t="s">
        <v>470</v>
      </c>
      <c r="G376" s="170" t="s">
        <v>470</v>
      </c>
      <c r="H376" s="170" t="s">
        <v>507</v>
      </c>
      <c r="I376" s="170" t="s">
        <v>470</v>
      </c>
      <c r="J376" s="170" t="s">
        <v>470</v>
      </c>
      <c r="K376" s="170" t="s">
        <v>470</v>
      </c>
      <c r="L376" s="170" t="s">
        <v>470</v>
      </c>
      <c r="U376" s="100"/>
      <c r="V376" s="44"/>
      <c r="Y376" s="70"/>
      <c r="AA376" s="73"/>
    </row>
    <row r="377" spans="2:27" s="8" customFormat="1" ht="15" customHeight="1" x14ac:dyDescent="0.2">
      <c r="B377" s="168">
        <v>25</v>
      </c>
      <c r="C377" s="169" t="s">
        <v>45</v>
      </c>
      <c r="D377" s="15" t="s">
        <v>41</v>
      </c>
      <c r="E377" s="15" t="s">
        <v>41</v>
      </c>
      <c r="F377" s="15" t="s">
        <v>41</v>
      </c>
      <c r="G377" s="15" t="s">
        <v>41</v>
      </c>
      <c r="H377" s="15" t="s">
        <v>492</v>
      </c>
      <c r="I377" s="15" t="s">
        <v>41</v>
      </c>
      <c r="J377" s="15" t="s">
        <v>41</v>
      </c>
      <c r="K377" s="15" t="s">
        <v>41</v>
      </c>
      <c r="L377" s="15" t="s">
        <v>41</v>
      </c>
      <c r="U377" s="101"/>
      <c r="V377" s="44"/>
      <c r="Y377" s="70"/>
      <c r="AA377" s="73"/>
    </row>
    <row r="378" spans="2:27" s="8" customFormat="1" ht="45" customHeight="1" x14ac:dyDescent="0.2">
      <c r="B378" s="168">
        <v>26</v>
      </c>
      <c r="C378" s="169" t="s">
        <v>46</v>
      </c>
      <c r="D378" s="15" t="s">
        <v>41</v>
      </c>
      <c r="E378" s="15" t="s">
        <v>41</v>
      </c>
      <c r="F378" s="15" t="s">
        <v>41</v>
      </c>
      <c r="G378" s="15" t="s">
        <v>41</v>
      </c>
      <c r="H378" s="15" t="s">
        <v>492</v>
      </c>
      <c r="I378" s="15" t="s">
        <v>41</v>
      </c>
      <c r="J378" s="15" t="s">
        <v>41</v>
      </c>
      <c r="K378" s="15" t="s">
        <v>41</v>
      </c>
      <c r="L378" s="15" t="s">
        <v>41</v>
      </c>
      <c r="U378" s="101"/>
      <c r="V378" s="44"/>
      <c r="Y378" s="70"/>
      <c r="AA378" s="73"/>
    </row>
    <row r="379" spans="2:27" s="8" customFormat="1" ht="15" customHeight="1" x14ac:dyDescent="0.2">
      <c r="B379" s="168">
        <v>27</v>
      </c>
      <c r="C379" s="176" t="s">
        <v>18</v>
      </c>
      <c r="D379" s="15" t="s">
        <v>41</v>
      </c>
      <c r="E379" s="15" t="s">
        <v>41</v>
      </c>
      <c r="F379" s="15" t="s">
        <v>41</v>
      </c>
      <c r="G379" s="15" t="s">
        <v>41</v>
      </c>
      <c r="H379" s="170" t="s">
        <v>492</v>
      </c>
      <c r="I379" s="15" t="s">
        <v>41</v>
      </c>
      <c r="J379" s="15" t="s">
        <v>41</v>
      </c>
      <c r="K379" s="15" t="s">
        <v>41</v>
      </c>
      <c r="L379" s="15" t="s">
        <v>41</v>
      </c>
      <c r="U379" s="101"/>
      <c r="V379" s="44"/>
      <c r="Y379" s="70"/>
      <c r="AA379" s="73"/>
    </row>
    <row r="380" spans="2:27" s="8" customFormat="1" ht="15" customHeight="1" x14ac:dyDescent="0.2">
      <c r="B380" s="168">
        <v>28</v>
      </c>
      <c r="C380" s="176" t="s">
        <v>61</v>
      </c>
      <c r="D380" s="15" t="s">
        <v>41</v>
      </c>
      <c r="E380" s="15" t="s">
        <v>41</v>
      </c>
      <c r="F380" s="15" t="s">
        <v>41</v>
      </c>
      <c r="G380" s="15" t="s">
        <v>41</v>
      </c>
      <c r="H380" s="170" t="s">
        <v>492</v>
      </c>
      <c r="I380" s="15" t="s">
        <v>41</v>
      </c>
      <c r="J380" s="15" t="s">
        <v>41</v>
      </c>
      <c r="K380" s="15" t="s">
        <v>41</v>
      </c>
      <c r="L380" s="15" t="s">
        <v>41</v>
      </c>
      <c r="U380" s="101"/>
      <c r="V380" s="44"/>
      <c r="Y380" s="70"/>
      <c r="AA380" s="73"/>
    </row>
    <row r="381" spans="2:27" s="8" customFormat="1" ht="25.5" customHeight="1" x14ac:dyDescent="0.2">
      <c r="B381" s="168">
        <v>29</v>
      </c>
      <c r="C381" s="176" t="s">
        <v>62</v>
      </c>
      <c r="D381" s="15" t="s">
        <v>41</v>
      </c>
      <c r="E381" s="15" t="s">
        <v>41</v>
      </c>
      <c r="F381" s="15" t="s">
        <v>41</v>
      </c>
      <c r="G381" s="15" t="s">
        <v>41</v>
      </c>
      <c r="H381" s="170" t="s">
        <v>492</v>
      </c>
      <c r="I381" s="15" t="s">
        <v>41</v>
      </c>
      <c r="J381" s="15" t="s">
        <v>41</v>
      </c>
      <c r="K381" s="15" t="s">
        <v>41</v>
      </c>
      <c r="L381" s="15" t="s">
        <v>41</v>
      </c>
      <c r="U381" s="101"/>
      <c r="V381" s="44"/>
      <c r="Y381" s="70"/>
      <c r="AA381" s="73"/>
    </row>
    <row r="382" spans="2:27" s="8" customFormat="1" ht="14.25" x14ac:dyDescent="0.2">
      <c r="B382" s="168">
        <v>30</v>
      </c>
      <c r="C382" s="169" t="s">
        <v>19</v>
      </c>
      <c r="D382" s="170" t="s">
        <v>469</v>
      </c>
      <c r="E382" s="170" t="s">
        <v>469</v>
      </c>
      <c r="F382" s="170" t="s">
        <v>469</v>
      </c>
      <c r="G382" s="170" t="s">
        <v>469</v>
      </c>
      <c r="H382" s="170" t="s">
        <v>469</v>
      </c>
      <c r="I382" s="170" t="s">
        <v>469</v>
      </c>
      <c r="J382" s="170" t="s">
        <v>469</v>
      </c>
      <c r="K382" s="170" t="s">
        <v>469</v>
      </c>
      <c r="L382" s="170" t="s">
        <v>469</v>
      </c>
      <c r="U382" s="101"/>
      <c r="V382" s="44"/>
      <c r="Y382" s="70"/>
      <c r="AA382" s="73"/>
    </row>
    <row r="383" spans="2:27" s="8" customFormat="1" ht="38.25" customHeight="1" x14ac:dyDescent="0.2">
      <c r="B383" s="168">
        <v>31</v>
      </c>
      <c r="C383" s="169" t="s">
        <v>63</v>
      </c>
      <c r="D383" s="170" t="s">
        <v>470</v>
      </c>
      <c r="E383" s="170" t="s">
        <v>470</v>
      </c>
      <c r="F383" s="170" t="s">
        <v>470</v>
      </c>
      <c r="G383" s="170" t="s">
        <v>470</v>
      </c>
      <c r="H383" s="170" t="s">
        <v>507</v>
      </c>
      <c r="I383" s="170" t="s">
        <v>470</v>
      </c>
      <c r="J383" s="170" t="s">
        <v>470</v>
      </c>
      <c r="K383" s="170" t="s">
        <v>470</v>
      </c>
      <c r="L383" s="170" t="s">
        <v>470</v>
      </c>
      <c r="U383" s="101"/>
      <c r="V383" s="44"/>
      <c r="Y383" s="70"/>
      <c r="AA383" s="73"/>
    </row>
    <row r="384" spans="2:27" s="8" customFormat="1" ht="15" customHeight="1" x14ac:dyDescent="0.2">
      <c r="B384" s="168">
        <v>32</v>
      </c>
      <c r="C384" s="169" t="s">
        <v>20</v>
      </c>
      <c r="D384" s="15" t="s">
        <v>41</v>
      </c>
      <c r="E384" s="15" t="s">
        <v>41</v>
      </c>
      <c r="F384" s="15" t="s">
        <v>41</v>
      </c>
      <c r="G384" s="15" t="s">
        <v>41</v>
      </c>
      <c r="H384" s="15" t="s">
        <v>41</v>
      </c>
      <c r="I384" s="15" t="s">
        <v>41</v>
      </c>
      <c r="J384" s="15" t="s">
        <v>41</v>
      </c>
      <c r="K384" s="15" t="s">
        <v>41</v>
      </c>
      <c r="L384" s="15" t="s">
        <v>41</v>
      </c>
      <c r="U384" s="101"/>
      <c r="V384" s="44"/>
      <c r="Y384" s="70"/>
      <c r="AA384" s="73"/>
    </row>
    <row r="385" spans="1:28" s="8" customFormat="1" ht="15" customHeight="1" x14ac:dyDescent="0.2">
      <c r="B385" s="168">
        <v>33</v>
      </c>
      <c r="C385" s="169" t="s">
        <v>21</v>
      </c>
      <c r="D385" s="15" t="s">
        <v>41</v>
      </c>
      <c r="E385" s="15" t="s">
        <v>41</v>
      </c>
      <c r="F385" s="15" t="s">
        <v>41</v>
      </c>
      <c r="G385" s="15" t="s">
        <v>41</v>
      </c>
      <c r="H385" s="15" t="s">
        <v>41</v>
      </c>
      <c r="I385" s="15" t="s">
        <v>41</v>
      </c>
      <c r="J385" s="15" t="s">
        <v>41</v>
      </c>
      <c r="K385" s="15" t="s">
        <v>41</v>
      </c>
      <c r="L385" s="15" t="s">
        <v>41</v>
      </c>
      <c r="U385" s="101"/>
      <c r="V385" s="44"/>
      <c r="Y385" s="70"/>
      <c r="AA385" s="73"/>
    </row>
    <row r="386" spans="1:28" s="8" customFormat="1" ht="30.95" customHeight="1" x14ac:dyDescent="0.2">
      <c r="B386" s="168">
        <v>34</v>
      </c>
      <c r="C386" s="176" t="s">
        <v>22</v>
      </c>
      <c r="D386" s="15" t="s">
        <v>41</v>
      </c>
      <c r="E386" s="15" t="s">
        <v>41</v>
      </c>
      <c r="F386" s="15" t="s">
        <v>41</v>
      </c>
      <c r="G386" s="15" t="s">
        <v>41</v>
      </c>
      <c r="H386" s="170" t="s">
        <v>41</v>
      </c>
      <c r="I386" s="15" t="s">
        <v>41</v>
      </c>
      <c r="J386" s="15" t="s">
        <v>41</v>
      </c>
      <c r="K386" s="15" t="s">
        <v>41</v>
      </c>
      <c r="L386" s="15" t="s">
        <v>41</v>
      </c>
      <c r="U386" s="101"/>
      <c r="V386" s="44"/>
      <c r="Y386" s="70"/>
      <c r="AA386" s="73"/>
    </row>
    <row r="387" spans="1:28" s="8" customFormat="1" ht="30.95" customHeight="1" x14ac:dyDescent="0.25">
      <c r="B387" s="168" t="s">
        <v>389</v>
      </c>
      <c r="C387" s="176" t="s">
        <v>390</v>
      </c>
      <c r="D387" s="45" t="s">
        <v>386</v>
      </c>
      <c r="E387" s="45" t="s">
        <v>386</v>
      </c>
      <c r="F387" s="45" t="s">
        <v>386</v>
      </c>
      <c r="G387" s="45" t="s">
        <v>386</v>
      </c>
      <c r="H387" s="45" t="s">
        <v>386</v>
      </c>
      <c r="I387" s="45" t="s">
        <v>386</v>
      </c>
      <c r="J387" s="45" t="s">
        <v>386</v>
      </c>
      <c r="K387" s="45" t="s">
        <v>386</v>
      </c>
      <c r="L387" s="45" t="s">
        <v>386</v>
      </c>
      <c r="T387" s="23"/>
      <c r="U387" s="38"/>
      <c r="V387" s="151"/>
      <c r="W387" s="23"/>
      <c r="X387" s="119"/>
      <c r="Y387" s="119"/>
      <c r="Z387" s="23"/>
      <c r="AA387" s="152"/>
      <c r="AB387" s="23"/>
    </row>
    <row r="388" spans="1:28" s="8" customFormat="1" ht="30" customHeight="1" x14ac:dyDescent="0.2">
      <c r="B388" s="168">
        <v>35</v>
      </c>
      <c r="C388" s="169" t="s">
        <v>23</v>
      </c>
      <c r="D388" s="170" t="s">
        <v>42</v>
      </c>
      <c r="E388" s="170" t="s">
        <v>459</v>
      </c>
      <c r="F388" s="170" t="s">
        <v>459</v>
      </c>
      <c r="G388" s="170" t="s">
        <v>459</v>
      </c>
      <c r="H388" s="170" t="s">
        <v>459</v>
      </c>
      <c r="I388" s="170" t="s">
        <v>459</v>
      </c>
      <c r="J388" s="170" t="s">
        <v>459</v>
      </c>
      <c r="K388" s="170" t="s">
        <v>459</v>
      </c>
      <c r="L388" s="170" t="s">
        <v>459</v>
      </c>
      <c r="U388" s="100"/>
      <c r="V388" s="44"/>
      <c r="Y388" s="70"/>
      <c r="AA388" s="73"/>
    </row>
    <row r="389" spans="1:28" s="8" customFormat="1" ht="15" customHeight="1" x14ac:dyDescent="0.2">
      <c r="B389" s="168">
        <v>36</v>
      </c>
      <c r="C389" s="169" t="s">
        <v>64</v>
      </c>
      <c r="D389" s="15" t="s">
        <v>33</v>
      </c>
      <c r="E389" s="15" t="s">
        <v>32</v>
      </c>
      <c r="F389" s="15" t="s">
        <v>32</v>
      </c>
      <c r="G389" s="15" t="s">
        <v>33</v>
      </c>
      <c r="H389" s="15" t="s">
        <v>32</v>
      </c>
      <c r="I389" s="15" t="s">
        <v>32</v>
      </c>
      <c r="J389" s="15" t="s">
        <v>32</v>
      </c>
      <c r="K389" s="15" t="s">
        <v>32</v>
      </c>
      <c r="L389" s="15" t="s">
        <v>32</v>
      </c>
      <c r="U389" s="101"/>
      <c r="V389" s="44"/>
      <c r="Y389" s="70"/>
      <c r="AA389" s="73"/>
    </row>
    <row r="390" spans="1:28" s="8" customFormat="1" ht="42" customHeight="1" x14ac:dyDescent="0.2">
      <c r="B390" s="168">
        <v>37</v>
      </c>
      <c r="C390" s="169" t="s">
        <v>65</v>
      </c>
      <c r="D390" s="15" t="s">
        <v>41</v>
      </c>
      <c r="E390" s="15" t="s">
        <v>70</v>
      </c>
      <c r="F390" s="15" t="s">
        <v>70</v>
      </c>
      <c r="G390" s="15" t="s">
        <v>41</v>
      </c>
      <c r="H390" s="15" t="s">
        <v>70</v>
      </c>
      <c r="I390" s="15" t="s">
        <v>70</v>
      </c>
      <c r="J390" s="204" t="s">
        <v>508</v>
      </c>
      <c r="K390" s="15" t="s">
        <v>70</v>
      </c>
      <c r="L390" s="204" t="s">
        <v>508</v>
      </c>
      <c r="U390" s="101"/>
      <c r="V390" s="44"/>
      <c r="Y390" s="70"/>
      <c r="AA390" s="73"/>
    </row>
    <row r="391" spans="1:28" s="5" customFormat="1" ht="19.5" customHeight="1" x14ac:dyDescent="0.2">
      <c r="A391" s="12"/>
      <c r="B391" s="38"/>
      <c r="C391" s="36"/>
      <c r="D391" s="22"/>
      <c r="E391" s="22"/>
      <c r="F391" s="22"/>
      <c r="G391" s="22"/>
      <c r="H391" s="22"/>
      <c r="I391" s="22"/>
      <c r="K391" s="22"/>
      <c r="L391" s="22"/>
      <c r="M391" s="31"/>
      <c r="N391" s="31"/>
      <c r="O391" s="31"/>
      <c r="R391" s="69"/>
      <c r="T391" s="73"/>
    </row>
    <row r="392" spans="1:28" s="5" customFormat="1" ht="20.100000000000001" customHeight="1" x14ac:dyDescent="0.2">
      <c r="B392" s="38"/>
      <c r="C392" s="36"/>
      <c r="D392" s="74" t="str">
        <f>HLOOKUP(D393,'1. March 2021 Report'!$D395:$J395,1,0)</f>
        <v>XS0166717388</v>
      </c>
      <c r="E392" s="74" t="e">
        <f>HLOOKUP(E393,'1. March 2021 Report'!$D395:$J395,1,0)</f>
        <v>#N/A</v>
      </c>
      <c r="F392" s="74" t="e">
        <f>HLOOKUP(F393,'1. March 2021 Report'!$D395:$J395,1,0)</f>
        <v>#N/A</v>
      </c>
      <c r="G392" s="74" t="e">
        <f>HLOOKUP(G393,'1. March 2021 Report'!$D395:$J395,1,0)</f>
        <v>#N/A</v>
      </c>
      <c r="H392" s="74" t="e">
        <f>HLOOKUP(H393,'1. March 2021 Report'!$D395:$J395,1,0)</f>
        <v>#N/A</v>
      </c>
      <c r="I392" s="74" t="e">
        <f>HLOOKUP(I393,'1. March 2021 Report'!$D395:$J395,1,0)</f>
        <v>#N/A</v>
      </c>
      <c r="J392" s="74" t="str">
        <f>HLOOKUP(J393,'1. March 2021 Report'!$D395:$J395,1,0)</f>
        <v>XS0214965534</v>
      </c>
      <c r="K392" s="74" t="e">
        <f>HLOOKUP(K393,'1. March 2021 Report'!$D395:$K395,1,0)</f>
        <v>#N/A</v>
      </c>
      <c r="L392" s="74" t="str">
        <f>HLOOKUP(L393,'1. March 2021 Report'!$D395:$K395,1,0)</f>
        <v>XS0355554717</v>
      </c>
      <c r="M392" s="31"/>
      <c r="N392" s="31"/>
      <c r="O392" s="31"/>
      <c r="R392" s="69"/>
      <c r="T392" s="73"/>
    </row>
    <row r="393" spans="1:28" s="9" customFormat="1" ht="20.100000000000001" customHeight="1" x14ac:dyDescent="0.2">
      <c r="B393" s="26" t="s">
        <v>51</v>
      </c>
      <c r="C393" s="27"/>
      <c r="D393" s="134" t="s">
        <v>122</v>
      </c>
      <c r="E393" s="136" t="s">
        <v>201</v>
      </c>
      <c r="F393" s="137" t="s">
        <v>204</v>
      </c>
      <c r="G393" s="137" t="s">
        <v>205</v>
      </c>
      <c r="H393" s="136" t="s">
        <v>199</v>
      </c>
      <c r="I393" s="136" t="s">
        <v>200</v>
      </c>
      <c r="J393" s="134" t="s">
        <v>117</v>
      </c>
      <c r="K393" s="134" t="s">
        <v>110</v>
      </c>
      <c r="L393" s="134" t="s">
        <v>109</v>
      </c>
      <c r="N393" s="27">
        <f>COUNTA($D393:$K393)</f>
        <v>8</v>
      </c>
      <c r="U393" s="31"/>
      <c r="V393" s="14"/>
      <c r="W393" s="27">
        <f>COUNTA($J$393:$S$393)</f>
        <v>4</v>
      </c>
      <c r="Z393" s="69"/>
      <c r="AB393" s="76"/>
    </row>
    <row r="394" spans="1:28" s="5" customFormat="1" ht="27.95" customHeight="1" x14ac:dyDescent="0.2">
      <c r="B394" s="168">
        <v>1</v>
      </c>
      <c r="C394" s="169" t="s">
        <v>0</v>
      </c>
      <c r="D394" s="170" t="s">
        <v>73</v>
      </c>
      <c r="E394" s="170" t="s">
        <v>68</v>
      </c>
      <c r="F394" s="170" t="s">
        <v>68</v>
      </c>
      <c r="G394" s="170" t="s">
        <v>68</v>
      </c>
      <c r="H394" s="170" t="s">
        <v>68</v>
      </c>
      <c r="I394" s="170" t="s">
        <v>68</v>
      </c>
      <c r="J394" s="170" t="s">
        <v>73</v>
      </c>
      <c r="K394" s="170" t="s">
        <v>73</v>
      </c>
      <c r="L394" s="170" t="s">
        <v>73</v>
      </c>
      <c r="U394" s="100"/>
      <c r="V394" s="100"/>
      <c r="W394" s="167"/>
      <c r="Z394" s="69"/>
      <c r="AB394" s="73"/>
    </row>
    <row r="395" spans="1:28" s="5" customFormat="1" ht="27.95" customHeight="1" x14ac:dyDescent="0.2">
      <c r="B395" s="168">
        <v>2</v>
      </c>
      <c r="C395" s="169" t="s">
        <v>1</v>
      </c>
      <c r="D395" s="170" t="s">
        <v>122</v>
      </c>
      <c r="E395" s="170" t="s">
        <v>41</v>
      </c>
      <c r="F395" s="170" t="s">
        <v>41</v>
      </c>
      <c r="G395" s="170" t="s">
        <v>41</v>
      </c>
      <c r="H395" s="170" t="s">
        <v>41</v>
      </c>
      <c r="I395" s="170" t="s">
        <v>41</v>
      </c>
      <c r="J395" s="170" t="s">
        <v>117</v>
      </c>
      <c r="K395" s="170" t="s">
        <v>110</v>
      </c>
      <c r="L395" s="170" t="s">
        <v>109</v>
      </c>
      <c r="U395" s="100"/>
      <c r="V395" s="100"/>
      <c r="W395" s="167"/>
      <c r="Z395" s="69"/>
      <c r="AB395" s="73"/>
    </row>
    <row r="396" spans="1:28" s="8" customFormat="1" ht="14.25" x14ac:dyDescent="0.2">
      <c r="B396" s="168">
        <v>3</v>
      </c>
      <c r="C396" s="169" t="s">
        <v>52</v>
      </c>
      <c r="D396" s="15" t="s">
        <v>24</v>
      </c>
      <c r="E396" s="15" t="s">
        <v>24</v>
      </c>
      <c r="F396" s="15" t="s">
        <v>24</v>
      </c>
      <c r="G396" s="15" t="s">
        <v>24</v>
      </c>
      <c r="H396" s="15" t="s">
        <v>24</v>
      </c>
      <c r="I396" s="15" t="s">
        <v>24</v>
      </c>
      <c r="J396" s="15" t="s">
        <v>24</v>
      </c>
      <c r="K396" s="15" t="s">
        <v>24</v>
      </c>
      <c r="L396" s="15" t="s">
        <v>24</v>
      </c>
      <c r="U396" s="100"/>
      <c r="V396" s="101"/>
      <c r="W396" s="44"/>
      <c r="Z396" s="70"/>
      <c r="AB396" s="73"/>
    </row>
    <row r="397" spans="1:28" s="8" customFormat="1" ht="15" customHeight="1" x14ac:dyDescent="0.2">
      <c r="B397" s="168" t="s">
        <v>384</v>
      </c>
      <c r="C397" s="169" t="s">
        <v>385</v>
      </c>
      <c r="D397" s="15" t="s">
        <v>388</v>
      </c>
      <c r="E397" s="44" t="s">
        <v>388</v>
      </c>
      <c r="F397" s="15" t="s">
        <v>388</v>
      </c>
      <c r="G397" s="15" t="s">
        <v>388</v>
      </c>
      <c r="H397" s="15" t="s">
        <v>388</v>
      </c>
      <c r="I397" s="15" t="s">
        <v>388</v>
      </c>
      <c r="J397" s="15" t="s">
        <v>388</v>
      </c>
      <c r="K397" s="15" t="s">
        <v>388</v>
      </c>
      <c r="L397" s="15" t="s">
        <v>388</v>
      </c>
      <c r="U397" s="44"/>
      <c r="V397" s="44"/>
      <c r="W397" s="44"/>
      <c r="Z397" s="70"/>
      <c r="AB397" s="73"/>
    </row>
    <row r="398" spans="1:28" s="5" customFormat="1" ht="24.95" customHeight="1" x14ac:dyDescent="0.2">
      <c r="A398" s="16"/>
      <c r="B398" s="171" t="s">
        <v>166</v>
      </c>
      <c r="C398" s="167"/>
      <c r="D398" s="126"/>
      <c r="E398" s="17"/>
      <c r="F398" s="17"/>
      <c r="G398" s="17"/>
      <c r="H398" s="17"/>
      <c r="I398" s="17"/>
      <c r="J398" s="17"/>
      <c r="K398" s="17"/>
      <c r="L398" s="17"/>
      <c r="U398" s="22"/>
      <c r="V398" s="22"/>
      <c r="W398" s="167"/>
      <c r="Z398" s="69"/>
      <c r="AB398" s="73"/>
    </row>
    <row r="399" spans="1:28" s="8" customFormat="1" ht="15" customHeight="1" x14ac:dyDescent="0.2">
      <c r="B399" s="168">
        <v>4</v>
      </c>
      <c r="C399" s="169" t="s">
        <v>2</v>
      </c>
      <c r="D399" s="15" t="s">
        <v>25</v>
      </c>
      <c r="E399" s="15" t="s">
        <v>25</v>
      </c>
      <c r="F399" s="15" t="s">
        <v>25</v>
      </c>
      <c r="G399" s="15" t="s">
        <v>25</v>
      </c>
      <c r="H399" s="15" t="s">
        <v>25</v>
      </c>
      <c r="I399" s="15" t="s">
        <v>25</v>
      </c>
      <c r="J399" s="15" t="s">
        <v>25</v>
      </c>
      <c r="K399" s="15" t="s">
        <v>25</v>
      </c>
      <c r="L399" s="15" t="s">
        <v>25</v>
      </c>
      <c r="U399" s="101"/>
      <c r="V399" s="101"/>
      <c r="W399" s="44"/>
      <c r="Z399" s="70"/>
      <c r="AB399" s="73"/>
    </row>
    <row r="400" spans="1:28" s="8" customFormat="1" ht="42" customHeight="1" x14ac:dyDescent="0.2">
      <c r="B400" s="168">
        <v>5</v>
      </c>
      <c r="C400" s="169" t="s">
        <v>3</v>
      </c>
      <c r="D400" s="204" t="s">
        <v>509</v>
      </c>
      <c r="E400" s="204" t="s">
        <v>509</v>
      </c>
      <c r="F400" s="204" t="s">
        <v>509</v>
      </c>
      <c r="G400" s="204" t="s">
        <v>509</v>
      </c>
      <c r="H400" s="204" t="s">
        <v>509</v>
      </c>
      <c r="I400" s="204" t="s">
        <v>509</v>
      </c>
      <c r="J400" s="204" t="s">
        <v>509</v>
      </c>
      <c r="K400" s="204" t="s">
        <v>509</v>
      </c>
      <c r="L400" s="204" t="s">
        <v>509</v>
      </c>
      <c r="U400" s="101"/>
      <c r="V400" s="101"/>
      <c r="W400" s="44"/>
      <c r="Z400" s="70"/>
      <c r="AB400" s="73"/>
    </row>
    <row r="401" spans="1:28" s="8" customFormat="1" ht="27.95" customHeight="1" x14ac:dyDescent="0.2">
      <c r="B401" s="168">
        <v>6</v>
      </c>
      <c r="C401" s="169" t="s">
        <v>53</v>
      </c>
      <c r="D401" s="170" t="s">
        <v>72</v>
      </c>
      <c r="E401" s="170" t="s">
        <v>49</v>
      </c>
      <c r="F401" s="170" t="s">
        <v>49</v>
      </c>
      <c r="G401" s="170" t="s">
        <v>49</v>
      </c>
      <c r="H401" s="170" t="s">
        <v>49</v>
      </c>
      <c r="I401" s="170" t="s">
        <v>49</v>
      </c>
      <c r="J401" s="170" t="s">
        <v>72</v>
      </c>
      <c r="K401" s="170" t="s">
        <v>72</v>
      </c>
      <c r="L401" s="170" t="s">
        <v>72</v>
      </c>
      <c r="U401" s="100"/>
      <c r="V401" s="100"/>
      <c r="W401" s="44"/>
      <c r="Z401" s="70"/>
      <c r="AB401" s="73"/>
    </row>
    <row r="402" spans="1:28" s="8" customFormat="1" ht="27.95" customHeight="1" x14ac:dyDescent="0.2">
      <c r="B402" s="168">
        <v>7</v>
      </c>
      <c r="C402" s="169" t="s">
        <v>54</v>
      </c>
      <c r="D402" s="170" t="s">
        <v>184</v>
      </c>
      <c r="E402" s="170" t="s">
        <v>169</v>
      </c>
      <c r="F402" s="170" t="s">
        <v>169</v>
      </c>
      <c r="G402" s="170" t="s">
        <v>169</v>
      </c>
      <c r="H402" s="170" t="s">
        <v>169</v>
      </c>
      <c r="I402" s="170" t="s">
        <v>169</v>
      </c>
      <c r="J402" s="170" t="s">
        <v>185</v>
      </c>
      <c r="K402" s="170" t="s">
        <v>185</v>
      </c>
      <c r="L402" s="170" t="s">
        <v>185</v>
      </c>
      <c r="U402" s="100"/>
      <c r="V402" s="100"/>
      <c r="W402" s="44"/>
      <c r="Z402" s="70"/>
      <c r="AB402" s="73"/>
    </row>
    <row r="403" spans="1:28" s="8" customFormat="1" ht="15" customHeight="1" x14ac:dyDescent="0.2">
      <c r="B403" s="168">
        <v>8</v>
      </c>
      <c r="C403" s="169" t="s">
        <v>177</v>
      </c>
      <c r="D403" s="18">
        <f>(VLOOKUP(D393,'[6]1. LBG GROUP'!$C:$AD,24,0)+VLOOKUP(D393,'[6]1. LBG GROUP'!$C:$AD,28,0))/1000000</f>
        <v>0</v>
      </c>
      <c r="E403" s="18">
        <f>(VLOOKUP(E393,'[6]3. BOS Solo'!$B:$AD,25,0)+VLOOKUP(E393,'[6]3. BOS Solo'!$B:$AD,29,0))/1000000</f>
        <v>49.574765055242509</v>
      </c>
      <c r="F403" s="18">
        <f>(VLOOKUP(F393,'[6]3. BOS Solo'!$B:$AD,25,0)+VLOOKUP(F393,'[6]3. BOS Solo'!$B:$AD,29,0))/1000000</f>
        <v>82.62460842540419</v>
      </c>
      <c r="G403" s="18">
        <f>(VLOOKUP(G393,'[6]3. BOS Solo'!$B:$AD,25,0)+VLOOKUP(G393,'[6]3. BOS Solo'!$B:$AD,29,0))/1000000</f>
        <v>49.574765055242509</v>
      </c>
      <c r="H403" s="18">
        <f>(VLOOKUP(H393,'[6]3. BOS Solo'!$B:$AD,25,0)+VLOOKUP(H393,'[6]3. BOS Solo'!$B:$AD,29,0))/1000000</f>
        <v>24.787382527621254</v>
      </c>
      <c r="I403" s="18">
        <f>(VLOOKUP(I393,'[6]3. BOS Solo'!$B:$AD,25,0)+VLOOKUP(I393,'[6]3. BOS Solo'!$B:$AD,29,0))/1000000</f>
        <v>82.62460842540419</v>
      </c>
      <c r="J403" s="18">
        <f>(VLOOKUP(J393,'[6]1. LBG GROUP'!$C:$AD,24,0)+VLOOKUP(J393,'[6]1. LBG GROUP'!$C:$AD,28,0))/1000000</f>
        <v>212.64360108347387</v>
      </c>
      <c r="K403" s="18">
        <f>(VLOOKUP(K393,'[6]1. LBG GROUP'!$C:$AD,24,0)+VLOOKUP(K393,'[6]1. LBG GROUP'!$C:$AD,28,0))/1000000</f>
        <v>4.0017030671059821</v>
      </c>
      <c r="L403" s="18">
        <f>(VLOOKUP(L393,'[6]1. LBG GROUP'!$C:$AD,24,0)+VLOOKUP(L393,'[6]1. LBG GROUP'!$C:$AD,28,0))/1000000</f>
        <v>38.3356383769123</v>
      </c>
      <c r="S403" s="73">
        <f>SUM($D403:$K403)</f>
        <v>505.83143363949455</v>
      </c>
      <c r="U403" s="102"/>
      <c r="V403" s="102"/>
      <c r="W403" s="44"/>
      <c r="Y403" s="62"/>
      <c r="Z403" s="70"/>
      <c r="AB403" s="73">
        <f>SUM($J$403:$S$403)</f>
        <v>760.81237616698672</v>
      </c>
    </row>
    <row r="404" spans="1:28" s="8" customFormat="1" ht="15" customHeight="1" x14ac:dyDescent="0.2">
      <c r="B404" s="172">
        <v>9</v>
      </c>
      <c r="C404" s="173" t="s">
        <v>178</v>
      </c>
      <c r="D404" s="19" t="e">
        <f>VLOOKUP(D395,#REF!,5,0)</f>
        <v>#REF!</v>
      </c>
      <c r="E404" s="19" t="e">
        <f>VLOOKUP(E393,#REF!,5,0)</f>
        <v>#REF!</v>
      </c>
      <c r="F404" s="19" t="e">
        <f>VLOOKUP(F393,#REF!,5,0)</f>
        <v>#REF!</v>
      </c>
      <c r="G404" s="19" t="e">
        <f>VLOOKUP(G393,#REF!,5,0)</f>
        <v>#REF!</v>
      </c>
      <c r="H404" s="19" t="e">
        <f>VLOOKUP(H393,#REF!,5,0)</f>
        <v>#REF!</v>
      </c>
      <c r="I404" s="19" t="e">
        <f>VLOOKUP(I393,#REF!,5,0)</f>
        <v>#REF!</v>
      </c>
      <c r="J404" s="19" t="e">
        <f>VLOOKUP(J395,#REF!,5,0)</f>
        <v>#REF!</v>
      </c>
      <c r="K404" s="19" t="e">
        <f>VLOOKUP(K395,#REF!,5,0)</f>
        <v>#REF!</v>
      </c>
      <c r="L404" s="19" t="e">
        <f>VLOOKUP(L395,#REF!,5,0)</f>
        <v>#REF!</v>
      </c>
      <c r="U404" s="103"/>
      <c r="V404" s="103"/>
      <c r="W404" s="44"/>
      <c r="Z404" s="70"/>
      <c r="AB404" s="73"/>
    </row>
    <row r="405" spans="1:28" s="8" customFormat="1" ht="15" customHeight="1" x14ac:dyDescent="0.2">
      <c r="B405" s="174"/>
      <c r="C405" s="175" t="s">
        <v>179</v>
      </c>
      <c r="D405" s="20" t="e">
        <f>VLOOKUP(D395,#REF!,6,0)</f>
        <v>#REF!</v>
      </c>
      <c r="E405" s="59" t="e">
        <f>VLOOKUP(E393,#REF!,6,0)</f>
        <v>#REF!</v>
      </c>
      <c r="F405" s="59" t="e">
        <f>VLOOKUP(F393,#REF!,6,0)</f>
        <v>#REF!</v>
      </c>
      <c r="G405" s="59" t="e">
        <f>VLOOKUP(G393,#REF!,6,0)</f>
        <v>#REF!</v>
      </c>
      <c r="H405" s="59" t="e">
        <f>VLOOKUP(H393,#REF!,6,0)</f>
        <v>#REF!</v>
      </c>
      <c r="I405" s="59" t="e">
        <f>VLOOKUP(I393,#REF!,6,0)</f>
        <v>#REF!</v>
      </c>
      <c r="J405" s="20" t="e">
        <f>VLOOKUP(J395,#REF!,6,0)</f>
        <v>#REF!</v>
      </c>
      <c r="K405" s="20" t="e">
        <f>VLOOKUP(K395,#REF!,6,0)</f>
        <v>#REF!</v>
      </c>
      <c r="L405" s="20" t="e">
        <f>VLOOKUP(L395,#REF!,6,0)</f>
        <v>#REF!</v>
      </c>
      <c r="U405" s="103"/>
      <c r="V405" s="103"/>
      <c r="W405" s="44"/>
      <c r="Z405" s="70"/>
      <c r="AB405" s="73"/>
    </row>
    <row r="406" spans="1:28" s="8" customFormat="1" ht="38.25" customHeight="1" x14ac:dyDescent="0.2">
      <c r="B406" s="168" t="s">
        <v>8</v>
      </c>
      <c r="C406" s="169" t="s">
        <v>4</v>
      </c>
      <c r="D406" s="15">
        <v>99.634</v>
      </c>
      <c r="E406" s="15">
        <v>100</v>
      </c>
      <c r="F406" s="15">
        <v>100</v>
      </c>
      <c r="G406" s="15">
        <v>100</v>
      </c>
      <c r="H406" s="15">
        <v>100</v>
      </c>
      <c r="I406" s="15">
        <v>100</v>
      </c>
      <c r="J406" s="15">
        <v>98.876000000000005</v>
      </c>
      <c r="K406" s="15">
        <v>100</v>
      </c>
      <c r="L406" s="15">
        <v>100</v>
      </c>
      <c r="U406" s="101"/>
      <c r="V406" s="101"/>
      <c r="W406" s="44"/>
      <c r="Z406" s="70"/>
      <c r="AB406" s="73"/>
    </row>
    <row r="407" spans="1:28" s="8" customFormat="1" ht="25.5" customHeight="1" x14ac:dyDescent="0.2">
      <c r="B407" s="168" t="s">
        <v>9</v>
      </c>
      <c r="C407" s="169" t="s">
        <v>5</v>
      </c>
      <c r="D407" s="15">
        <v>100</v>
      </c>
      <c r="E407" s="15">
        <v>100</v>
      </c>
      <c r="F407" s="15">
        <v>100</v>
      </c>
      <c r="G407" s="15">
        <v>100</v>
      </c>
      <c r="H407" s="15">
        <v>100</v>
      </c>
      <c r="I407" s="15">
        <v>100</v>
      </c>
      <c r="J407" s="15">
        <v>100</v>
      </c>
      <c r="K407" s="15">
        <v>100</v>
      </c>
      <c r="L407" s="15">
        <v>100</v>
      </c>
      <c r="U407" s="101"/>
      <c r="V407" s="101"/>
      <c r="W407" s="44"/>
      <c r="Z407" s="70"/>
      <c r="AB407" s="73"/>
    </row>
    <row r="408" spans="1:28" s="8" customFormat="1" ht="48" customHeight="1" x14ac:dyDescent="0.2">
      <c r="B408" s="168">
        <v>10</v>
      </c>
      <c r="C408" s="169" t="s">
        <v>6</v>
      </c>
      <c r="D408" s="170" t="s">
        <v>29</v>
      </c>
      <c r="E408" s="170" t="s">
        <v>29</v>
      </c>
      <c r="F408" s="170" t="s">
        <v>29</v>
      </c>
      <c r="G408" s="170" t="s">
        <v>29</v>
      </c>
      <c r="H408" s="170" t="s">
        <v>29</v>
      </c>
      <c r="I408" s="170" t="s">
        <v>29</v>
      </c>
      <c r="J408" s="170" t="s">
        <v>29</v>
      </c>
      <c r="K408" s="170" t="s">
        <v>29</v>
      </c>
      <c r="L408" s="170" t="s">
        <v>29</v>
      </c>
      <c r="U408" s="100"/>
      <c r="V408" s="100"/>
      <c r="W408" s="44"/>
      <c r="Z408" s="70"/>
      <c r="AB408" s="73"/>
    </row>
    <row r="409" spans="1:28" s="8" customFormat="1" ht="15" customHeight="1" x14ac:dyDescent="0.2">
      <c r="B409" s="168">
        <v>11</v>
      </c>
      <c r="C409" s="169" t="s">
        <v>7</v>
      </c>
      <c r="D409" s="178">
        <v>37725</v>
      </c>
      <c r="E409" s="178">
        <v>37802</v>
      </c>
      <c r="F409" s="178">
        <v>37925</v>
      </c>
      <c r="G409" s="178">
        <v>38016</v>
      </c>
      <c r="H409" s="178">
        <v>38016</v>
      </c>
      <c r="I409" s="178">
        <v>38107</v>
      </c>
      <c r="J409" s="178">
        <v>38428</v>
      </c>
      <c r="K409" s="178">
        <v>39370</v>
      </c>
      <c r="L409" s="178">
        <v>39546</v>
      </c>
      <c r="U409" s="104"/>
      <c r="V409" s="104"/>
      <c r="W409" s="44"/>
      <c r="Z409" s="70"/>
      <c r="AB409" s="73"/>
    </row>
    <row r="410" spans="1:28" s="8" customFormat="1" ht="15" customHeight="1" x14ac:dyDescent="0.2">
      <c r="B410" s="168">
        <v>12</v>
      </c>
      <c r="C410" s="169" t="s">
        <v>44</v>
      </c>
      <c r="D410" s="15" t="s">
        <v>30</v>
      </c>
      <c r="E410" s="15" t="s">
        <v>30</v>
      </c>
      <c r="F410" s="15" t="s">
        <v>30</v>
      </c>
      <c r="G410" s="15" t="s">
        <v>30</v>
      </c>
      <c r="H410" s="15" t="s">
        <v>30</v>
      </c>
      <c r="I410" s="15" t="s">
        <v>30</v>
      </c>
      <c r="J410" s="15" t="s">
        <v>31</v>
      </c>
      <c r="K410" s="15" t="s">
        <v>31</v>
      </c>
      <c r="L410" s="15" t="s">
        <v>31</v>
      </c>
      <c r="U410" s="101"/>
      <c r="V410" s="101"/>
      <c r="W410" s="44"/>
      <c r="Z410" s="70"/>
      <c r="AB410" s="73"/>
    </row>
    <row r="411" spans="1:28" s="8" customFormat="1" ht="15" customHeight="1" x14ac:dyDescent="0.2">
      <c r="B411" s="168">
        <v>13</v>
      </c>
      <c r="C411" s="169" t="s">
        <v>55</v>
      </c>
      <c r="D411" s="178" t="s">
        <v>66</v>
      </c>
      <c r="E411" s="178" t="s">
        <v>66</v>
      </c>
      <c r="F411" s="178" t="s">
        <v>66</v>
      </c>
      <c r="G411" s="178" t="s">
        <v>66</v>
      </c>
      <c r="H411" s="178" t="s">
        <v>66</v>
      </c>
      <c r="I411" s="178" t="s">
        <v>66</v>
      </c>
      <c r="J411" s="178">
        <v>47560</v>
      </c>
      <c r="K411" s="178">
        <v>44377</v>
      </c>
      <c r="L411" s="178">
        <v>45024</v>
      </c>
      <c r="U411" s="104"/>
      <c r="V411" s="104"/>
      <c r="W411" s="44"/>
      <c r="Z411" s="70"/>
      <c r="AB411" s="73"/>
    </row>
    <row r="412" spans="1:28" s="8" customFormat="1" ht="15" customHeight="1" x14ac:dyDescent="0.2">
      <c r="B412" s="168">
        <v>14</v>
      </c>
      <c r="C412" s="169" t="s">
        <v>506</v>
      </c>
      <c r="D412" s="15" t="s">
        <v>32</v>
      </c>
      <c r="E412" s="15" t="s">
        <v>32</v>
      </c>
      <c r="F412" s="15" t="s">
        <v>32</v>
      </c>
      <c r="G412" s="15" t="s">
        <v>32</v>
      </c>
      <c r="H412" s="15" t="s">
        <v>32</v>
      </c>
      <c r="I412" s="15" t="s">
        <v>32</v>
      </c>
      <c r="J412" s="15" t="s">
        <v>32</v>
      </c>
      <c r="K412" s="15" t="s">
        <v>33</v>
      </c>
      <c r="L412" s="15" t="s">
        <v>33</v>
      </c>
      <c r="U412" s="101"/>
      <c r="V412" s="101"/>
      <c r="W412" s="44"/>
      <c r="Z412" s="70"/>
      <c r="AB412" s="73"/>
    </row>
    <row r="413" spans="1:28" s="8" customFormat="1" ht="83.1" customHeight="1" x14ac:dyDescent="0.2">
      <c r="B413" s="168">
        <v>15</v>
      </c>
      <c r="C413" s="176" t="s">
        <v>56</v>
      </c>
      <c r="D413" s="170" t="s">
        <v>323</v>
      </c>
      <c r="E413" s="170" t="s">
        <v>331</v>
      </c>
      <c r="F413" s="170" t="s">
        <v>334</v>
      </c>
      <c r="G413" s="170" t="s">
        <v>329</v>
      </c>
      <c r="H413" s="170" t="s">
        <v>329</v>
      </c>
      <c r="I413" s="170" t="s">
        <v>330</v>
      </c>
      <c r="J413" s="170" t="s">
        <v>325</v>
      </c>
      <c r="K413" s="170" t="s">
        <v>315</v>
      </c>
      <c r="L413" s="170" t="s">
        <v>315</v>
      </c>
      <c r="U413" s="100"/>
      <c r="V413" s="100"/>
      <c r="W413" s="44"/>
      <c r="Z413" s="70"/>
      <c r="AB413" s="73"/>
    </row>
    <row r="414" spans="1:28" s="8" customFormat="1" ht="51.95" customHeight="1" x14ac:dyDescent="0.2">
      <c r="B414" s="168">
        <v>16</v>
      </c>
      <c r="C414" s="169" t="s">
        <v>57</v>
      </c>
      <c r="D414" s="170" t="s">
        <v>174</v>
      </c>
      <c r="E414" s="170" t="s">
        <v>47</v>
      </c>
      <c r="F414" s="170" t="s">
        <v>47</v>
      </c>
      <c r="G414" s="170" t="s">
        <v>47</v>
      </c>
      <c r="H414" s="170" t="s">
        <v>47</v>
      </c>
      <c r="I414" s="170" t="s">
        <v>47</v>
      </c>
      <c r="J414" s="170" t="s">
        <v>175</v>
      </c>
      <c r="K414" s="170" t="s">
        <v>41</v>
      </c>
      <c r="L414" s="170" t="s">
        <v>41</v>
      </c>
      <c r="U414" s="100"/>
      <c r="V414" s="100"/>
      <c r="W414" s="44"/>
      <c r="Z414" s="70"/>
      <c r="AB414" s="73"/>
    </row>
    <row r="415" spans="1:28" s="5" customFormat="1" ht="24.95" customHeight="1" x14ac:dyDescent="0.2">
      <c r="A415" s="16"/>
      <c r="B415" s="171" t="s">
        <v>58</v>
      </c>
      <c r="C415" s="167"/>
      <c r="D415" s="17"/>
      <c r="E415" s="17"/>
      <c r="F415" s="17"/>
      <c r="G415" s="17"/>
      <c r="H415" s="17"/>
      <c r="I415" s="17"/>
      <c r="J415" s="17"/>
      <c r="K415" s="17"/>
      <c r="L415" s="17"/>
      <c r="U415" s="22"/>
      <c r="W415" s="167"/>
      <c r="Z415" s="69"/>
      <c r="AB415" s="73"/>
    </row>
    <row r="416" spans="1:28" s="8" customFormat="1" ht="15.95" customHeight="1" x14ac:dyDescent="0.2">
      <c r="B416" s="168">
        <v>17</v>
      </c>
      <c r="C416" s="169" t="s">
        <v>59</v>
      </c>
      <c r="D416" s="15" t="s">
        <v>34</v>
      </c>
      <c r="E416" s="15" t="s">
        <v>35</v>
      </c>
      <c r="F416" s="15" t="s">
        <v>35</v>
      </c>
      <c r="G416" s="15" t="s">
        <v>35</v>
      </c>
      <c r="H416" s="15" t="s">
        <v>35</v>
      </c>
      <c r="I416" s="15" t="s">
        <v>35</v>
      </c>
      <c r="J416" s="15" t="s">
        <v>71</v>
      </c>
      <c r="K416" s="15" t="s">
        <v>34</v>
      </c>
      <c r="L416" s="15" t="s">
        <v>34</v>
      </c>
      <c r="U416" s="101"/>
      <c r="V416" s="101"/>
      <c r="W416" s="44"/>
      <c r="Z416" s="70"/>
      <c r="AB416" s="73"/>
    </row>
    <row r="417" spans="2:28" s="11" customFormat="1" ht="25.5" customHeight="1" x14ac:dyDescent="0.2">
      <c r="B417" s="168">
        <v>18</v>
      </c>
      <c r="C417" s="177" t="s">
        <v>12</v>
      </c>
      <c r="D417" s="21">
        <v>5.7500000000000002E-2</v>
      </c>
      <c r="E417" s="21" t="s">
        <v>186</v>
      </c>
      <c r="F417" s="21" t="s">
        <v>186</v>
      </c>
      <c r="G417" s="21" t="s">
        <v>186</v>
      </c>
      <c r="H417" s="21" t="s">
        <v>186</v>
      </c>
      <c r="I417" s="21" t="s">
        <v>186</v>
      </c>
      <c r="J417" s="21">
        <v>4.4999999999999998E-2</v>
      </c>
      <c r="K417" s="21">
        <v>5.3739999999999996E-2</v>
      </c>
      <c r="L417" s="21">
        <v>7.0699999999999999E-2</v>
      </c>
      <c r="U417" s="105"/>
      <c r="V417" s="105"/>
      <c r="W417" s="84"/>
      <c r="Z417" s="71"/>
      <c r="AB417" s="73"/>
    </row>
    <row r="418" spans="2:28" s="8" customFormat="1" ht="15.95" customHeight="1" x14ac:dyDescent="0.2">
      <c r="B418" s="168">
        <v>19</v>
      </c>
      <c r="C418" s="169" t="s">
        <v>43</v>
      </c>
      <c r="D418" s="15" t="s">
        <v>32</v>
      </c>
      <c r="E418" s="15" t="s">
        <v>33</v>
      </c>
      <c r="F418" s="15" t="s">
        <v>33</v>
      </c>
      <c r="G418" s="15" t="s">
        <v>33</v>
      </c>
      <c r="H418" s="15" t="s">
        <v>33</v>
      </c>
      <c r="I418" s="15" t="s">
        <v>33</v>
      </c>
      <c r="J418" s="15" t="s">
        <v>33</v>
      </c>
      <c r="K418" s="15" t="s">
        <v>33</v>
      </c>
      <c r="L418" s="15" t="s">
        <v>33</v>
      </c>
      <c r="U418" s="101"/>
      <c r="V418" s="101"/>
      <c r="W418" s="44"/>
      <c r="Z418" s="70"/>
      <c r="AB418" s="73"/>
    </row>
    <row r="419" spans="2:28" s="8" customFormat="1" ht="40.5" customHeight="1" x14ac:dyDescent="0.2">
      <c r="B419" s="168" t="s">
        <v>10</v>
      </c>
      <c r="C419" s="176" t="s">
        <v>13</v>
      </c>
      <c r="D419" s="170" t="s">
        <v>38</v>
      </c>
      <c r="E419" s="170" t="s">
        <v>37</v>
      </c>
      <c r="F419" s="170" t="s">
        <v>37</v>
      </c>
      <c r="G419" s="170" t="s">
        <v>37</v>
      </c>
      <c r="H419" s="170" t="s">
        <v>37</v>
      </c>
      <c r="I419" s="170" t="s">
        <v>37</v>
      </c>
      <c r="J419" s="170" t="s">
        <v>36</v>
      </c>
      <c r="K419" s="170" t="s">
        <v>36</v>
      </c>
      <c r="L419" s="170" t="s">
        <v>36</v>
      </c>
      <c r="U419" s="100"/>
      <c r="V419" s="100"/>
      <c r="W419" s="44"/>
      <c r="Z419" s="70"/>
      <c r="AB419" s="73"/>
    </row>
    <row r="420" spans="2:28" s="8" customFormat="1" ht="32.1" customHeight="1" x14ac:dyDescent="0.2">
      <c r="B420" s="168" t="s">
        <v>11</v>
      </c>
      <c r="C420" s="176" t="s">
        <v>14</v>
      </c>
      <c r="D420" s="170" t="s">
        <v>36</v>
      </c>
      <c r="E420" s="170" t="s">
        <v>36</v>
      </c>
      <c r="F420" s="170" t="s">
        <v>36</v>
      </c>
      <c r="G420" s="170" t="s">
        <v>36</v>
      </c>
      <c r="H420" s="170" t="s">
        <v>36</v>
      </c>
      <c r="I420" s="170" t="s">
        <v>36</v>
      </c>
      <c r="J420" s="170" t="s">
        <v>36</v>
      </c>
      <c r="K420" s="170" t="s">
        <v>36</v>
      </c>
      <c r="L420" s="170" t="s">
        <v>36</v>
      </c>
      <c r="U420" s="100"/>
      <c r="V420" s="100"/>
      <c r="W420" s="44"/>
      <c r="Z420" s="70"/>
      <c r="AB420" s="73"/>
    </row>
    <row r="421" spans="2:28" s="8" customFormat="1" ht="15.95" customHeight="1" x14ac:dyDescent="0.2">
      <c r="B421" s="168">
        <v>21</v>
      </c>
      <c r="C421" s="176" t="s">
        <v>15</v>
      </c>
      <c r="D421" s="15" t="s">
        <v>32</v>
      </c>
      <c r="E421" s="15" t="s">
        <v>33</v>
      </c>
      <c r="F421" s="15" t="s">
        <v>33</v>
      </c>
      <c r="G421" s="15" t="s">
        <v>33</v>
      </c>
      <c r="H421" s="15" t="s">
        <v>33</v>
      </c>
      <c r="I421" s="15" t="s">
        <v>33</v>
      </c>
      <c r="J421" s="15" t="s">
        <v>32</v>
      </c>
      <c r="K421" s="15" t="s">
        <v>33</v>
      </c>
      <c r="L421" s="15" t="s">
        <v>33</v>
      </c>
      <c r="U421" s="101"/>
      <c r="V421" s="101"/>
      <c r="W421" s="44"/>
      <c r="Z421" s="70"/>
      <c r="AB421" s="73"/>
    </row>
    <row r="422" spans="2:28" s="8" customFormat="1" ht="15" customHeight="1" x14ac:dyDescent="0.2">
      <c r="B422" s="168">
        <v>22</v>
      </c>
      <c r="C422" s="169" t="s">
        <v>60</v>
      </c>
      <c r="D422" s="15" t="s">
        <v>39</v>
      </c>
      <c r="E422" s="170" t="s">
        <v>39</v>
      </c>
      <c r="F422" s="15" t="s">
        <v>39</v>
      </c>
      <c r="G422" s="15" t="s">
        <v>39</v>
      </c>
      <c r="H422" s="15" t="s">
        <v>39</v>
      </c>
      <c r="I422" s="15" t="s">
        <v>39</v>
      </c>
      <c r="J422" s="15" t="s">
        <v>67</v>
      </c>
      <c r="K422" s="15" t="s">
        <v>67</v>
      </c>
      <c r="L422" s="15" t="s">
        <v>67</v>
      </c>
      <c r="U422" s="101"/>
      <c r="V422" s="101"/>
      <c r="W422" s="44"/>
      <c r="Z422" s="70"/>
      <c r="AB422" s="73"/>
    </row>
    <row r="423" spans="2:28" s="8" customFormat="1" ht="15" customHeight="1" x14ac:dyDescent="0.2">
      <c r="B423" s="168">
        <v>23</v>
      </c>
      <c r="C423" s="169" t="s">
        <v>16</v>
      </c>
      <c r="D423" s="15" t="s">
        <v>40</v>
      </c>
      <c r="E423" s="15" t="s">
        <v>40</v>
      </c>
      <c r="F423" s="15" t="s">
        <v>40</v>
      </c>
      <c r="G423" s="15" t="s">
        <v>40</v>
      </c>
      <c r="H423" s="15" t="s">
        <v>40</v>
      </c>
      <c r="I423" s="15" t="s">
        <v>40</v>
      </c>
      <c r="J423" s="15" t="s">
        <v>40</v>
      </c>
      <c r="K423" s="15" t="s">
        <v>40</v>
      </c>
      <c r="L423" s="15" t="s">
        <v>40</v>
      </c>
      <c r="U423" s="101"/>
      <c r="V423" s="101"/>
      <c r="W423" s="44"/>
      <c r="Z423" s="70"/>
      <c r="AB423" s="73"/>
    </row>
    <row r="424" spans="2:28" s="8" customFormat="1" ht="38.25" x14ac:dyDescent="0.2">
      <c r="B424" s="168">
        <v>24</v>
      </c>
      <c r="C424" s="169" t="s">
        <v>17</v>
      </c>
      <c r="D424" s="170" t="s">
        <v>470</v>
      </c>
      <c r="E424" s="170" t="s">
        <v>470</v>
      </c>
      <c r="F424" s="170" t="s">
        <v>470</v>
      </c>
      <c r="G424" s="170" t="s">
        <v>470</v>
      </c>
      <c r="H424" s="170" t="s">
        <v>470</v>
      </c>
      <c r="I424" s="170" t="s">
        <v>470</v>
      </c>
      <c r="J424" s="170" t="s">
        <v>470</v>
      </c>
      <c r="K424" s="170" t="s">
        <v>470</v>
      </c>
      <c r="L424" s="170" t="s">
        <v>470</v>
      </c>
      <c r="U424" s="100"/>
      <c r="V424" s="100"/>
      <c r="W424" s="44"/>
      <c r="Z424" s="70"/>
      <c r="AB424" s="73"/>
    </row>
    <row r="425" spans="2:28" s="8" customFormat="1" ht="15" customHeight="1" x14ac:dyDescent="0.2">
      <c r="B425" s="168">
        <v>25</v>
      </c>
      <c r="C425" s="169" t="s">
        <v>45</v>
      </c>
      <c r="D425" s="15" t="s">
        <v>41</v>
      </c>
      <c r="E425" s="15" t="s">
        <v>41</v>
      </c>
      <c r="F425" s="15" t="s">
        <v>41</v>
      </c>
      <c r="G425" s="15" t="s">
        <v>41</v>
      </c>
      <c r="H425" s="15" t="s">
        <v>41</v>
      </c>
      <c r="I425" s="15" t="s">
        <v>41</v>
      </c>
      <c r="J425" s="15" t="s">
        <v>41</v>
      </c>
      <c r="K425" s="15" t="s">
        <v>41</v>
      </c>
      <c r="L425" s="15" t="s">
        <v>41</v>
      </c>
      <c r="U425" s="101"/>
      <c r="V425" s="101"/>
      <c r="W425" s="44"/>
      <c r="Z425" s="70"/>
      <c r="AB425" s="73"/>
    </row>
    <row r="426" spans="2:28" s="8" customFormat="1" ht="45" customHeight="1" x14ac:dyDescent="0.2">
      <c r="B426" s="168">
        <v>26</v>
      </c>
      <c r="C426" s="169" t="s">
        <v>46</v>
      </c>
      <c r="D426" s="15" t="s">
        <v>41</v>
      </c>
      <c r="E426" s="15" t="s">
        <v>41</v>
      </c>
      <c r="F426" s="170" t="s">
        <v>41</v>
      </c>
      <c r="G426" s="15" t="s">
        <v>41</v>
      </c>
      <c r="H426" s="15" t="s">
        <v>41</v>
      </c>
      <c r="I426" s="15" t="s">
        <v>41</v>
      </c>
      <c r="J426" s="15" t="s">
        <v>41</v>
      </c>
      <c r="K426" s="15" t="s">
        <v>41</v>
      </c>
      <c r="L426" s="15" t="s">
        <v>41</v>
      </c>
      <c r="U426" s="101"/>
      <c r="V426" s="101"/>
      <c r="W426" s="44"/>
      <c r="Z426" s="70"/>
      <c r="AB426" s="73"/>
    </row>
    <row r="427" spans="2:28" s="8" customFormat="1" ht="15" customHeight="1" x14ac:dyDescent="0.2">
      <c r="B427" s="168">
        <v>27</v>
      </c>
      <c r="C427" s="176" t="s">
        <v>18</v>
      </c>
      <c r="D427" s="15" t="s">
        <v>41</v>
      </c>
      <c r="E427" s="15" t="s">
        <v>41</v>
      </c>
      <c r="F427" s="15" t="s">
        <v>41</v>
      </c>
      <c r="G427" s="15" t="s">
        <v>41</v>
      </c>
      <c r="H427" s="15" t="s">
        <v>41</v>
      </c>
      <c r="I427" s="15" t="s">
        <v>41</v>
      </c>
      <c r="J427" s="15" t="s">
        <v>41</v>
      </c>
      <c r="K427" s="15" t="s">
        <v>41</v>
      </c>
      <c r="L427" s="15" t="s">
        <v>41</v>
      </c>
      <c r="U427" s="101"/>
      <c r="V427" s="101"/>
      <c r="W427" s="44"/>
      <c r="Z427" s="70"/>
      <c r="AB427" s="73"/>
    </row>
    <row r="428" spans="2:28" s="8" customFormat="1" ht="15" customHeight="1" x14ac:dyDescent="0.2">
      <c r="B428" s="168">
        <v>28</v>
      </c>
      <c r="C428" s="176" t="s">
        <v>61</v>
      </c>
      <c r="D428" s="15" t="s">
        <v>41</v>
      </c>
      <c r="E428" s="15" t="s">
        <v>41</v>
      </c>
      <c r="F428" s="15" t="s">
        <v>41</v>
      </c>
      <c r="G428" s="15" t="s">
        <v>41</v>
      </c>
      <c r="H428" s="15" t="s">
        <v>41</v>
      </c>
      <c r="I428" s="15" t="s">
        <v>41</v>
      </c>
      <c r="J428" s="15" t="s">
        <v>41</v>
      </c>
      <c r="K428" s="15" t="s">
        <v>41</v>
      </c>
      <c r="L428" s="15" t="s">
        <v>41</v>
      </c>
      <c r="U428" s="101"/>
      <c r="V428" s="101"/>
      <c r="W428" s="44"/>
      <c r="Z428" s="70"/>
      <c r="AB428" s="73"/>
    </row>
    <row r="429" spans="2:28" s="8" customFormat="1" ht="25.5" customHeight="1" x14ac:dyDescent="0.2">
      <c r="B429" s="168">
        <v>29</v>
      </c>
      <c r="C429" s="176" t="s">
        <v>62</v>
      </c>
      <c r="D429" s="15" t="s">
        <v>41</v>
      </c>
      <c r="E429" s="15" t="s">
        <v>41</v>
      </c>
      <c r="F429" s="15" t="s">
        <v>41</v>
      </c>
      <c r="G429" s="15" t="s">
        <v>41</v>
      </c>
      <c r="H429" s="15" t="s">
        <v>41</v>
      </c>
      <c r="I429" s="15" t="s">
        <v>41</v>
      </c>
      <c r="J429" s="15" t="s">
        <v>41</v>
      </c>
      <c r="K429" s="15" t="s">
        <v>41</v>
      </c>
      <c r="L429" s="15" t="s">
        <v>41</v>
      </c>
      <c r="U429" s="101"/>
      <c r="V429" s="101"/>
      <c r="W429" s="44"/>
      <c r="Z429" s="70"/>
      <c r="AB429" s="73"/>
    </row>
    <row r="430" spans="2:28" s="8" customFormat="1" ht="14.25" x14ac:dyDescent="0.2">
      <c r="B430" s="168">
        <v>30</v>
      </c>
      <c r="C430" s="169" t="s">
        <v>19</v>
      </c>
      <c r="D430" s="170" t="s">
        <v>469</v>
      </c>
      <c r="E430" s="170" t="s">
        <v>469</v>
      </c>
      <c r="F430" s="170" t="s">
        <v>469</v>
      </c>
      <c r="G430" s="170" t="s">
        <v>469</v>
      </c>
      <c r="H430" s="170" t="s">
        <v>469</v>
      </c>
      <c r="I430" s="170" t="s">
        <v>469</v>
      </c>
      <c r="J430" s="170" t="s">
        <v>469</v>
      </c>
      <c r="K430" s="170" t="s">
        <v>469</v>
      </c>
      <c r="L430" s="170" t="s">
        <v>469</v>
      </c>
      <c r="U430" s="101"/>
      <c r="V430" s="101"/>
      <c r="W430" s="44"/>
      <c r="Z430" s="70"/>
      <c r="AB430" s="73"/>
    </row>
    <row r="431" spans="2:28" s="8" customFormat="1" ht="38.25" customHeight="1" x14ac:dyDescent="0.2">
      <c r="B431" s="168">
        <v>31</v>
      </c>
      <c r="C431" s="169" t="s">
        <v>63</v>
      </c>
      <c r="D431" s="170" t="s">
        <v>470</v>
      </c>
      <c r="E431" s="170" t="s">
        <v>470</v>
      </c>
      <c r="F431" s="170" t="s">
        <v>470</v>
      </c>
      <c r="G431" s="170" t="s">
        <v>470</v>
      </c>
      <c r="H431" s="170" t="s">
        <v>470</v>
      </c>
      <c r="I431" s="170" t="s">
        <v>470</v>
      </c>
      <c r="J431" s="170" t="s">
        <v>470</v>
      </c>
      <c r="K431" s="170" t="s">
        <v>470</v>
      </c>
      <c r="L431" s="170" t="s">
        <v>470</v>
      </c>
      <c r="U431" s="101"/>
      <c r="V431" s="101"/>
      <c r="W431" s="44"/>
      <c r="Z431" s="70"/>
      <c r="AB431" s="73"/>
    </row>
    <row r="432" spans="2:28" s="8" customFormat="1" ht="15" customHeight="1" x14ac:dyDescent="0.2">
      <c r="B432" s="168">
        <v>32</v>
      </c>
      <c r="C432" s="169" t="s">
        <v>20</v>
      </c>
      <c r="D432" s="15" t="s">
        <v>41</v>
      </c>
      <c r="E432" s="170" t="s">
        <v>41</v>
      </c>
      <c r="F432" s="15" t="s">
        <v>41</v>
      </c>
      <c r="G432" s="15" t="s">
        <v>41</v>
      </c>
      <c r="H432" s="15" t="s">
        <v>41</v>
      </c>
      <c r="I432" s="15" t="s">
        <v>41</v>
      </c>
      <c r="J432" s="15" t="s">
        <v>41</v>
      </c>
      <c r="K432" s="15" t="s">
        <v>41</v>
      </c>
      <c r="L432" s="15" t="s">
        <v>41</v>
      </c>
      <c r="U432" s="101"/>
      <c r="V432" s="101"/>
      <c r="W432" s="44"/>
      <c r="Z432" s="70"/>
      <c r="AB432" s="73"/>
    </row>
    <row r="433" spans="1:28" s="8" customFormat="1" ht="15" customHeight="1" x14ac:dyDescent="0.2">
      <c r="B433" s="168">
        <v>33</v>
      </c>
      <c r="C433" s="169" t="s">
        <v>21</v>
      </c>
      <c r="D433" s="15" t="s">
        <v>41</v>
      </c>
      <c r="E433" s="170" t="s">
        <v>41</v>
      </c>
      <c r="F433" s="15" t="s">
        <v>41</v>
      </c>
      <c r="G433" s="15" t="s">
        <v>41</v>
      </c>
      <c r="H433" s="15" t="s">
        <v>41</v>
      </c>
      <c r="I433" s="15" t="s">
        <v>41</v>
      </c>
      <c r="J433" s="15" t="s">
        <v>41</v>
      </c>
      <c r="K433" s="15" t="s">
        <v>41</v>
      </c>
      <c r="L433" s="15" t="s">
        <v>41</v>
      </c>
      <c r="U433" s="101"/>
      <c r="V433" s="101"/>
      <c r="W433" s="44"/>
      <c r="Z433" s="70"/>
      <c r="AB433" s="73"/>
    </row>
    <row r="434" spans="1:28" s="8" customFormat="1" ht="30.95" customHeight="1" x14ac:dyDescent="0.2">
      <c r="B434" s="168">
        <v>34</v>
      </c>
      <c r="C434" s="176" t="s">
        <v>22</v>
      </c>
      <c r="D434" s="15" t="s">
        <v>41</v>
      </c>
      <c r="E434" s="15" t="s">
        <v>41</v>
      </c>
      <c r="F434" s="15" t="s">
        <v>41</v>
      </c>
      <c r="G434" s="15" t="s">
        <v>41</v>
      </c>
      <c r="H434" s="15" t="s">
        <v>41</v>
      </c>
      <c r="I434" s="15" t="s">
        <v>41</v>
      </c>
      <c r="J434" s="15" t="s">
        <v>41</v>
      </c>
      <c r="K434" s="15" t="s">
        <v>41</v>
      </c>
      <c r="L434" s="15" t="s">
        <v>41</v>
      </c>
      <c r="U434" s="101"/>
      <c r="V434" s="101"/>
      <c r="W434" s="44"/>
      <c r="Z434" s="70"/>
      <c r="AB434" s="73"/>
    </row>
    <row r="435" spans="1:28" s="8" customFormat="1" ht="30.95" customHeight="1" x14ac:dyDescent="0.25">
      <c r="B435" s="168" t="s">
        <v>389</v>
      </c>
      <c r="C435" s="176" t="s">
        <v>390</v>
      </c>
      <c r="D435" s="45" t="s">
        <v>386</v>
      </c>
      <c r="E435" s="45" t="s">
        <v>386</v>
      </c>
      <c r="F435" s="45" t="s">
        <v>386</v>
      </c>
      <c r="G435" s="45" t="s">
        <v>386</v>
      </c>
      <c r="H435" s="45" t="s">
        <v>386</v>
      </c>
      <c r="I435" s="45" t="s">
        <v>386</v>
      </c>
      <c r="J435" s="45" t="s">
        <v>386</v>
      </c>
      <c r="K435" s="45" t="s">
        <v>386</v>
      </c>
      <c r="L435" s="45" t="s">
        <v>386</v>
      </c>
      <c r="U435" s="44"/>
      <c r="V435" s="38"/>
      <c r="W435" s="151"/>
      <c r="X435" s="23"/>
      <c r="Y435" s="119"/>
      <c r="Z435" s="119"/>
      <c r="AA435" s="23"/>
      <c r="AB435" s="152"/>
    </row>
    <row r="436" spans="1:28" s="8" customFormat="1" ht="30" customHeight="1" x14ac:dyDescent="0.2">
      <c r="B436" s="168">
        <v>35</v>
      </c>
      <c r="C436" s="169" t="s">
        <v>23</v>
      </c>
      <c r="D436" s="170" t="s">
        <v>459</v>
      </c>
      <c r="E436" s="170" t="s">
        <v>459</v>
      </c>
      <c r="F436" s="170" t="s">
        <v>459</v>
      </c>
      <c r="G436" s="170" t="s">
        <v>459</v>
      </c>
      <c r="H436" s="170" t="s">
        <v>459</v>
      </c>
      <c r="I436" s="170" t="s">
        <v>459</v>
      </c>
      <c r="J436" s="170" t="s">
        <v>42</v>
      </c>
      <c r="K436" s="170" t="s">
        <v>42</v>
      </c>
      <c r="L436" s="170" t="s">
        <v>42</v>
      </c>
      <c r="U436" s="100"/>
      <c r="V436" s="100"/>
      <c r="W436" s="38"/>
      <c r="X436" s="23"/>
      <c r="Y436" s="23"/>
      <c r="Z436" s="117"/>
      <c r="AA436" s="23"/>
      <c r="AB436" s="153"/>
    </row>
    <row r="437" spans="1:28" s="8" customFormat="1" ht="15" customHeight="1" x14ac:dyDescent="0.2">
      <c r="B437" s="168">
        <v>36</v>
      </c>
      <c r="C437" s="169" t="s">
        <v>64</v>
      </c>
      <c r="D437" s="170" t="s">
        <v>32</v>
      </c>
      <c r="E437" s="15" t="s">
        <v>32</v>
      </c>
      <c r="F437" s="15" t="s">
        <v>32</v>
      </c>
      <c r="G437" s="15" t="s">
        <v>32</v>
      </c>
      <c r="H437" s="15" t="s">
        <v>32</v>
      </c>
      <c r="I437" s="15" t="s">
        <v>32</v>
      </c>
      <c r="J437" s="15" t="s">
        <v>32</v>
      </c>
      <c r="K437" s="15" t="s">
        <v>32</v>
      </c>
      <c r="L437" s="15" t="s">
        <v>32</v>
      </c>
      <c r="U437" s="101"/>
      <c r="V437" s="101"/>
      <c r="W437" s="44"/>
      <c r="Z437" s="70"/>
      <c r="AB437" s="73"/>
    </row>
    <row r="438" spans="1:28" s="8" customFormat="1" ht="42" customHeight="1" x14ac:dyDescent="0.2">
      <c r="B438" s="168">
        <v>37</v>
      </c>
      <c r="C438" s="169" t="s">
        <v>65</v>
      </c>
      <c r="D438" s="15" t="s">
        <v>70</v>
      </c>
      <c r="E438" s="204" t="s">
        <v>508</v>
      </c>
      <c r="F438" s="204" t="s">
        <v>508</v>
      </c>
      <c r="G438" s="204" t="s">
        <v>508</v>
      </c>
      <c r="H438" s="204" t="s">
        <v>508</v>
      </c>
      <c r="I438" s="204" t="s">
        <v>508</v>
      </c>
      <c r="J438" s="15" t="s">
        <v>70</v>
      </c>
      <c r="K438" s="170" t="s">
        <v>290</v>
      </c>
      <c r="L438" s="170" t="s">
        <v>290</v>
      </c>
      <c r="U438" s="101"/>
      <c r="V438" s="101"/>
      <c r="W438" s="44"/>
      <c r="Z438" s="70"/>
      <c r="AB438" s="73"/>
    </row>
    <row r="439" spans="1:28" s="5" customFormat="1" ht="19.5" customHeight="1" x14ac:dyDescent="0.2">
      <c r="B439" s="42"/>
      <c r="C439" s="43"/>
      <c r="D439" s="22"/>
      <c r="E439" s="22"/>
      <c r="F439" s="22"/>
      <c r="G439" s="22"/>
      <c r="H439" s="22"/>
      <c r="I439" s="22"/>
      <c r="J439" s="22"/>
      <c r="K439" s="22"/>
      <c r="L439" s="22"/>
      <c r="M439" s="22"/>
      <c r="N439" s="22"/>
      <c r="O439" s="31"/>
      <c r="R439" s="69"/>
      <c r="T439" s="73"/>
    </row>
    <row r="440" spans="1:28" s="5" customFormat="1" ht="20.100000000000001" customHeight="1" x14ac:dyDescent="0.2">
      <c r="B440" s="38"/>
      <c r="C440" s="36"/>
      <c r="D440" s="74" t="e">
        <f>HLOOKUP(D441,'1. March 2021 Report'!$D443:$L443,1,0)</f>
        <v>#N/A</v>
      </c>
      <c r="E440" s="74" t="e">
        <f>HLOOKUP(E441,'1. March 2021 Report'!$D443:$L443,1,0)</f>
        <v>#N/A</v>
      </c>
      <c r="F440" s="74" t="str">
        <f>HLOOKUP(F441,'1. March 2021 Report'!$D443:$L443,1,0)</f>
        <v>XS0503834821</v>
      </c>
      <c r="G440" s="74" t="str">
        <f>HLOOKUP(G441,'1. March 2021 Report'!$D443:$L443,1,0)</f>
        <v>US53944YAA10</v>
      </c>
      <c r="H440" s="74" t="e">
        <f>HLOOKUP(H441,'1. March 2021 Report'!$D443:$L443,1,0)</f>
        <v>#N/A</v>
      </c>
      <c r="I440" s="74" t="e">
        <f>HLOOKUP(I441,'1. March 2021 Report'!$D443:$L443,1,0)</f>
        <v>#N/A</v>
      </c>
      <c r="J440" s="74" t="str">
        <f>HLOOKUP(J441,'1. March 2021 Report'!$D443:$L443,1,0)</f>
        <v>US53944YAB92</v>
      </c>
      <c r="K440" s="74" t="e">
        <f>HLOOKUP(K441,'1. March 2021 Report'!$D443:$L443,1,0)</f>
        <v>#N/A</v>
      </c>
      <c r="L440" s="74" t="e">
        <f>HLOOKUP(L441,'1. March 2021 Report'!$D443:$L443,1,0)</f>
        <v>#N/A</v>
      </c>
      <c r="M440" s="22"/>
      <c r="N440" s="22"/>
      <c r="O440" s="31"/>
      <c r="R440" s="69"/>
      <c r="T440" s="73"/>
    </row>
    <row r="441" spans="1:28" s="9" customFormat="1" ht="20.100000000000001" customHeight="1" x14ac:dyDescent="0.2">
      <c r="B441" s="26" t="s">
        <v>51</v>
      </c>
      <c r="C441" s="27"/>
      <c r="D441" s="137" t="s">
        <v>208</v>
      </c>
      <c r="E441" s="137" t="s">
        <v>206</v>
      </c>
      <c r="F441" s="134" t="s">
        <v>94</v>
      </c>
      <c r="G441" s="134" t="s">
        <v>77</v>
      </c>
      <c r="H441" s="134" t="s">
        <v>265</v>
      </c>
      <c r="I441" s="134" t="s">
        <v>266</v>
      </c>
      <c r="J441" s="134" t="s">
        <v>277</v>
      </c>
      <c r="K441" s="137" t="s">
        <v>279</v>
      </c>
      <c r="L441" s="137" t="s">
        <v>280</v>
      </c>
      <c r="N441" s="27">
        <f>COUNTA($D441:$K441)</f>
        <v>8</v>
      </c>
      <c r="U441" s="85"/>
      <c r="V441" s="27">
        <f>COUNTA($K$441:$T$441)</f>
        <v>3</v>
      </c>
      <c r="Y441" s="69"/>
      <c r="AA441" s="76"/>
    </row>
    <row r="442" spans="1:28" s="5" customFormat="1" ht="27.95" customHeight="1" x14ac:dyDescent="0.2">
      <c r="B442" s="168">
        <v>1</v>
      </c>
      <c r="C442" s="169" t="s">
        <v>0</v>
      </c>
      <c r="D442" s="170" t="s">
        <v>68</v>
      </c>
      <c r="E442" s="170" t="s">
        <v>68</v>
      </c>
      <c r="F442" s="170" t="s">
        <v>48</v>
      </c>
      <c r="G442" s="170" t="s">
        <v>78</v>
      </c>
      <c r="H442" s="170" t="s">
        <v>78</v>
      </c>
      <c r="I442" s="170" t="s">
        <v>78</v>
      </c>
      <c r="J442" s="15" t="s">
        <v>78</v>
      </c>
      <c r="K442" s="15" t="s">
        <v>48</v>
      </c>
      <c r="L442" s="15" t="s">
        <v>48</v>
      </c>
      <c r="U442" s="100"/>
      <c r="V442" s="167"/>
      <c r="Y442" s="69"/>
      <c r="AA442" s="73"/>
    </row>
    <row r="443" spans="1:28" s="5" customFormat="1" ht="27.95" customHeight="1" x14ac:dyDescent="0.2">
      <c r="B443" s="168">
        <v>2</v>
      </c>
      <c r="C443" s="169" t="s">
        <v>1</v>
      </c>
      <c r="D443" s="170" t="s">
        <v>41</v>
      </c>
      <c r="E443" s="170" t="s">
        <v>41</v>
      </c>
      <c r="F443" s="170" t="s">
        <v>94</v>
      </c>
      <c r="G443" s="170" t="s">
        <v>77</v>
      </c>
      <c r="H443" s="170" t="s">
        <v>257</v>
      </c>
      <c r="I443" s="170" t="s">
        <v>258</v>
      </c>
      <c r="J443" s="89" t="s">
        <v>277</v>
      </c>
      <c r="K443" s="15" t="s">
        <v>41</v>
      </c>
      <c r="L443" s="15" t="s">
        <v>41</v>
      </c>
      <c r="U443" s="100"/>
      <c r="V443" s="167"/>
      <c r="Y443" s="69"/>
      <c r="AA443" s="73"/>
    </row>
    <row r="444" spans="1:28" s="8" customFormat="1" ht="52.5" customHeight="1" x14ac:dyDescent="0.2">
      <c r="B444" s="168">
        <v>3</v>
      </c>
      <c r="C444" s="169" t="s">
        <v>52</v>
      </c>
      <c r="D444" s="15" t="s">
        <v>24</v>
      </c>
      <c r="E444" s="15" t="s">
        <v>24</v>
      </c>
      <c r="F444" s="15" t="s">
        <v>24</v>
      </c>
      <c r="G444" s="129" t="s">
        <v>375</v>
      </c>
      <c r="H444" s="129" t="s">
        <v>378</v>
      </c>
      <c r="I444" s="129" t="s">
        <v>378</v>
      </c>
      <c r="J444" s="129" t="s">
        <v>375</v>
      </c>
      <c r="K444" s="15" t="s">
        <v>24</v>
      </c>
      <c r="L444" s="15" t="s">
        <v>24</v>
      </c>
      <c r="U444" s="101"/>
      <c r="V444" s="44"/>
      <c r="Y444" s="70"/>
      <c r="AA444" s="73"/>
    </row>
    <row r="445" spans="1:28" s="8" customFormat="1" ht="15" customHeight="1" x14ac:dyDescent="0.2">
      <c r="B445" s="168" t="s">
        <v>384</v>
      </c>
      <c r="C445" s="169" t="s">
        <v>385</v>
      </c>
      <c r="D445" s="15" t="s">
        <v>388</v>
      </c>
      <c r="E445" s="15" t="s">
        <v>388</v>
      </c>
      <c r="F445" s="15" t="s">
        <v>388</v>
      </c>
      <c r="G445" s="15" t="s">
        <v>386</v>
      </c>
      <c r="H445" s="15" t="s">
        <v>386</v>
      </c>
      <c r="I445" s="15" t="s">
        <v>386</v>
      </c>
      <c r="J445" s="15" t="s">
        <v>386</v>
      </c>
      <c r="K445" s="15" t="s">
        <v>388</v>
      </c>
      <c r="L445" s="15" t="s">
        <v>388</v>
      </c>
      <c r="U445" s="44"/>
      <c r="V445" s="44"/>
      <c r="Y445" s="70"/>
      <c r="AA445" s="73"/>
    </row>
    <row r="446" spans="1:28" s="5" customFormat="1" ht="24.95" customHeight="1" x14ac:dyDescent="0.2">
      <c r="A446" s="16"/>
      <c r="B446" s="171" t="s">
        <v>166</v>
      </c>
      <c r="C446" s="167"/>
      <c r="D446" s="17"/>
      <c r="E446" s="17"/>
      <c r="F446" s="17"/>
      <c r="G446" s="17"/>
      <c r="H446" s="17"/>
      <c r="I446" s="17"/>
      <c r="J446" s="14"/>
      <c r="K446" s="75"/>
      <c r="L446" s="75"/>
      <c r="U446" s="22"/>
      <c r="V446" s="167"/>
      <c r="Y446" s="69"/>
      <c r="AA446" s="73"/>
    </row>
    <row r="447" spans="1:28" s="8" customFormat="1" ht="15" customHeight="1" x14ac:dyDescent="0.2">
      <c r="B447" s="168">
        <v>4</v>
      </c>
      <c r="C447" s="169" t="s">
        <v>2</v>
      </c>
      <c r="D447" s="15" t="s">
        <v>25</v>
      </c>
      <c r="E447" s="15" t="s">
        <v>25</v>
      </c>
      <c r="F447" s="15" t="s">
        <v>25</v>
      </c>
      <c r="G447" s="15" t="s">
        <v>25</v>
      </c>
      <c r="H447" s="15" t="s">
        <v>25</v>
      </c>
      <c r="I447" s="15" t="s">
        <v>25</v>
      </c>
      <c r="J447" s="15" t="s">
        <v>25</v>
      </c>
      <c r="K447" s="15" t="s">
        <v>25</v>
      </c>
      <c r="L447" s="15" t="s">
        <v>25</v>
      </c>
      <c r="U447" s="101"/>
      <c r="V447" s="44"/>
      <c r="Y447" s="70"/>
      <c r="AA447" s="73"/>
    </row>
    <row r="448" spans="1:28" s="8" customFormat="1" ht="43.5" customHeight="1" x14ac:dyDescent="0.2">
      <c r="B448" s="168">
        <v>5</v>
      </c>
      <c r="C448" s="169" t="s">
        <v>3</v>
      </c>
      <c r="D448" s="204" t="s">
        <v>509</v>
      </c>
      <c r="E448" s="15" t="s">
        <v>25</v>
      </c>
      <c r="F448" s="15" t="s">
        <v>25</v>
      </c>
      <c r="G448" s="15" t="s">
        <v>25</v>
      </c>
      <c r="H448" s="15" t="s">
        <v>25</v>
      </c>
      <c r="I448" s="15" t="s">
        <v>25</v>
      </c>
      <c r="J448" s="15" t="s">
        <v>25</v>
      </c>
      <c r="K448" s="15" t="s">
        <v>25</v>
      </c>
      <c r="L448" s="15" t="s">
        <v>25</v>
      </c>
      <c r="U448" s="101"/>
      <c r="V448" s="44"/>
      <c r="Y448" s="70"/>
      <c r="AA448" s="73"/>
    </row>
    <row r="449" spans="1:27" s="8" customFormat="1" ht="27.95" customHeight="1" x14ac:dyDescent="0.2">
      <c r="B449" s="168">
        <v>6</v>
      </c>
      <c r="C449" s="169" t="s">
        <v>53</v>
      </c>
      <c r="D449" s="170" t="s">
        <v>49</v>
      </c>
      <c r="E449" s="170" t="s">
        <v>49</v>
      </c>
      <c r="F449" s="170" t="s">
        <v>85</v>
      </c>
      <c r="G449" s="170" t="s">
        <v>76</v>
      </c>
      <c r="H449" s="170" t="s">
        <v>76</v>
      </c>
      <c r="I449" s="170" t="s">
        <v>76</v>
      </c>
      <c r="J449" s="15" t="s">
        <v>28</v>
      </c>
      <c r="K449" s="170" t="s">
        <v>49</v>
      </c>
      <c r="L449" s="170" t="s">
        <v>49</v>
      </c>
      <c r="U449" s="100"/>
      <c r="V449" s="44"/>
      <c r="Y449" s="70"/>
      <c r="AA449" s="73"/>
    </row>
    <row r="450" spans="1:27" s="8" customFormat="1" ht="27.95" customHeight="1" x14ac:dyDescent="0.2">
      <c r="B450" s="168">
        <v>7</v>
      </c>
      <c r="C450" s="169" t="s">
        <v>54</v>
      </c>
      <c r="D450" s="170" t="s">
        <v>31</v>
      </c>
      <c r="E450" s="170" t="s">
        <v>169</v>
      </c>
      <c r="F450" s="170" t="s">
        <v>185</v>
      </c>
      <c r="G450" s="170" t="s">
        <v>185</v>
      </c>
      <c r="H450" s="170" t="s">
        <v>185</v>
      </c>
      <c r="I450" s="170" t="s">
        <v>185</v>
      </c>
      <c r="J450" s="170" t="s">
        <v>185</v>
      </c>
      <c r="K450" s="170" t="s">
        <v>185</v>
      </c>
      <c r="L450" s="170" t="s">
        <v>185</v>
      </c>
      <c r="U450" s="100"/>
      <c r="V450" s="44"/>
      <c r="Y450" s="70"/>
      <c r="AA450" s="73"/>
    </row>
    <row r="451" spans="1:27" s="8" customFormat="1" ht="15" customHeight="1" x14ac:dyDescent="0.2">
      <c r="B451" s="168">
        <v>8</v>
      </c>
      <c r="C451" s="169" t="s">
        <v>177</v>
      </c>
      <c r="D451" s="18">
        <f>(VLOOKUP(D441,'[6]3. BOS Solo'!$B:$AD,25,0)+VLOOKUP(D441,'[6]3. BOS Solo'!$B:$AD,29,0))/1000000</f>
        <v>0</v>
      </c>
      <c r="E451" s="18">
        <f>(VLOOKUP(E441,'[6]3. BOS Solo'!$B:$AD,25,0)+VLOOKUP(E441,'[6]3. BOS Solo'!$B:$AD,29,0))/1000000</f>
        <v>330.49843370161676</v>
      </c>
      <c r="F451" s="18">
        <f>(VLOOKUP(F441,'[6]1. LBG GROUP'!$C:$AD,24,0)+VLOOKUP(F441,'[6]1. LBG GROUP'!$C:$AD,28,0))/1000000</f>
        <v>677.37226466337893</v>
      </c>
      <c r="G451" s="18">
        <f>(VLOOKUP(G441,'[6]1. LBG GROUP'!$C:$AD,24,0)+VLOOKUP(G441,'[6]1. LBG GROUP'!$C:$AD,28,0))/1000000</f>
        <v>552.88848752329682</v>
      </c>
      <c r="H451" s="18">
        <f>(VLOOKUP(H441,'[6]1. LBG GROUP'!$C:$AD,24,0)+VLOOKUP(H441,'[6]1. LBG GROUP'!$C:$AD,28,0))/1000000</f>
        <v>123.30552280000001</v>
      </c>
      <c r="I451" s="18">
        <f>(VLOOKUP(I441,'[6]1. LBG GROUP'!$C:$AD,24,0)+VLOOKUP(I441,'[6]1. LBG GROUP'!$C:$AD,28,0))/1000000</f>
        <v>16.250609152656079</v>
      </c>
      <c r="J451" s="18">
        <f>(VLOOKUP(J441,'[6]1. LBG GROUP'!$C:$AD,24,0)+VLOOKUP(J441,'[6]1. LBG GROUP'!$C:$AD,28,0))/1000000</f>
        <v>1116.7163080846497</v>
      </c>
      <c r="K451" s="18">
        <f>(VLOOKUP(K441,'[6]2. Lloyds Solo'!$C:$AD,24,0)+VLOOKUP(K441,'[6]2. Lloyds Solo'!$C:$AD,28,0))/1000000</f>
        <v>601.80977016000008</v>
      </c>
      <c r="L451" s="18">
        <f>(VLOOKUP(L441,'[6]2. Lloyds Solo'!$C:$AD,24,0)+VLOOKUP(L441,'[6]2. Lloyds Solo'!$C:$AD,28,0))/1000000</f>
        <v>988.54206657000009</v>
      </c>
      <c r="S451" s="73">
        <f>SUM($D451:$K451)</f>
        <v>3418.8413960855983</v>
      </c>
      <c r="U451" s="102"/>
      <c r="V451" s="44"/>
      <c r="X451" s="62"/>
      <c r="Y451" s="70"/>
      <c r="AA451" s="73">
        <f>SUM($K$451:$T$451)</f>
        <v>5009.1932328155981</v>
      </c>
    </row>
    <row r="452" spans="1:27" s="8" customFormat="1" ht="15" customHeight="1" x14ac:dyDescent="0.2">
      <c r="B452" s="172">
        <v>9</v>
      </c>
      <c r="C452" s="173" t="s">
        <v>178</v>
      </c>
      <c r="D452" s="19" t="e">
        <f>VLOOKUP(D441,#REF!,5,0)</f>
        <v>#REF!</v>
      </c>
      <c r="E452" s="19" t="e">
        <f>VLOOKUP(E441,#REF!,5,0)</f>
        <v>#REF!</v>
      </c>
      <c r="F452" s="19" t="e">
        <f>VLOOKUP(F443,#REF!,5,0)</f>
        <v>#REF!</v>
      </c>
      <c r="G452" s="19" t="e">
        <f>VLOOKUP(G443,#REF!,5,0)</f>
        <v>#REF!</v>
      </c>
      <c r="H452" s="19" t="e">
        <f>VLOOKUP(H443,#REF!,5,0)</f>
        <v>#REF!</v>
      </c>
      <c r="I452" s="19" t="e">
        <f>VLOOKUP(I443,#REF!,5,0)</f>
        <v>#REF!</v>
      </c>
      <c r="J452" s="88" t="e">
        <f>VLOOKUP(J441,#REF!,5,0)</f>
        <v>#REF!</v>
      </c>
      <c r="K452" s="88" t="e">
        <f>VLOOKUP(K441,#REF!,5,0)</f>
        <v>#REF!</v>
      </c>
      <c r="L452" s="88" t="e">
        <f>VLOOKUP(L441,#REF!,5,0)</f>
        <v>#REF!</v>
      </c>
      <c r="U452" s="103"/>
      <c r="V452" s="44"/>
      <c r="Y452" s="70"/>
      <c r="AA452" s="73"/>
    </row>
    <row r="453" spans="1:27" s="8" customFormat="1" ht="15" customHeight="1" x14ac:dyDescent="0.2">
      <c r="B453" s="174"/>
      <c r="C453" s="175" t="s">
        <v>179</v>
      </c>
      <c r="D453" s="59" t="e">
        <f>VLOOKUP(D441,#REF!,6,0)</f>
        <v>#REF!</v>
      </c>
      <c r="E453" s="59" t="e">
        <f>VLOOKUP(E441,#REF!,6,0)</f>
        <v>#REF!</v>
      </c>
      <c r="F453" s="20" t="e">
        <f>VLOOKUP(F443,#REF!,6,0)</f>
        <v>#REF!</v>
      </c>
      <c r="G453" s="59" t="e">
        <f>VLOOKUP(G443,#REF!,6,0)</f>
        <v>#REF!</v>
      </c>
      <c r="H453" s="59" t="e">
        <f>VLOOKUP(H443,#REF!,6,0)</f>
        <v>#REF!</v>
      </c>
      <c r="I453" s="59" t="e">
        <f>VLOOKUP(I443,#REF!,6,0)</f>
        <v>#REF!</v>
      </c>
      <c r="J453" s="90" t="e">
        <f>VLOOKUP(J441,#REF!,6,0)</f>
        <v>#REF!</v>
      </c>
      <c r="K453" s="90" t="e">
        <f>VLOOKUP(K441,#REF!,6,0)</f>
        <v>#REF!</v>
      </c>
      <c r="L453" s="90" t="e">
        <f>VLOOKUP(L441,#REF!,6,0)</f>
        <v>#REF!</v>
      </c>
      <c r="U453" s="103"/>
      <c r="V453" s="44"/>
      <c r="Y453" s="70"/>
      <c r="AA453" s="73"/>
    </row>
    <row r="454" spans="1:27" s="8" customFormat="1" ht="38.25" customHeight="1" x14ac:dyDescent="0.2">
      <c r="B454" s="168" t="s">
        <v>8</v>
      </c>
      <c r="C454" s="169" t="s">
        <v>4</v>
      </c>
      <c r="D454" s="15">
        <v>100</v>
      </c>
      <c r="E454" s="15">
        <v>100</v>
      </c>
      <c r="F454" s="15">
        <v>99.320999999999998</v>
      </c>
      <c r="G454" s="15">
        <v>99.435000000000002</v>
      </c>
      <c r="H454" s="58">
        <v>99.866</v>
      </c>
      <c r="I454" s="15">
        <v>100</v>
      </c>
      <c r="J454" s="15">
        <v>99.77</v>
      </c>
      <c r="K454" s="15">
        <v>100</v>
      </c>
      <c r="L454" s="15">
        <v>100</v>
      </c>
      <c r="U454" s="101"/>
      <c r="V454" s="44"/>
      <c r="Y454" s="70"/>
      <c r="AA454" s="73"/>
    </row>
    <row r="455" spans="1:27" s="8" customFormat="1" ht="25.5" customHeight="1" x14ac:dyDescent="0.2">
      <c r="B455" s="168" t="s">
        <v>9</v>
      </c>
      <c r="C455" s="169" t="s">
        <v>5</v>
      </c>
      <c r="D455" s="15">
        <v>100</v>
      </c>
      <c r="E455" s="15">
        <v>100</v>
      </c>
      <c r="F455" s="15">
        <v>100</v>
      </c>
      <c r="G455" s="15">
        <v>100</v>
      </c>
      <c r="H455" s="15">
        <v>100</v>
      </c>
      <c r="I455" s="15">
        <v>100</v>
      </c>
      <c r="J455" s="15">
        <v>100</v>
      </c>
      <c r="K455" s="15">
        <v>100</v>
      </c>
      <c r="L455" s="15">
        <v>100</v>
      </c>
      <c r="U455" s="101"/>
      <c r="V455" s="44"/>
      <c r="Y455" s="70"/>
      <c r="AA455" s="73"/>
    </row>
    <row r="456" spans="1:27" s="8" customFormat="1" ht="48" customHeight="1" x14ac:dyDescent="0.2">
      <c r="B456" s="168">
        <v>10</v>
      </c>
      <c r="C456" s="169" t="s">
        <v>6</v>
      </c>
      <c r="D456" s="170" t="s">
        <v>29</v>
      </c>
      <c r="E456" s="170" t="s">
        <v>29</v>
      </c>
      <c r="F456" s="170" t="s">
        <v>29</v>
      </c>
      <c r="G456" s="170" t="s">
        <v>29</v>
      </c>
      <c r="H456" s="170" t="s">
        <v>29</v>
      </c>
      <c r="I456" s="170" t="s">
        <v>29</v>
      </c>
      <c r="J456" s="15" t="s">
        <v>29</v>
      </c>
      <c r="K456" s="15" t="s">
        <v>29</v>
      </c>
      <c r="L456" s="170" t="s">
        <v>29</v>
      </c>
      <c r="U456" s="100"/>
      <c r="V456" s="44"/>
      <c r="Y456" s="70"/>
      <c r="AA456" s="73"/>
    </row>
    <row r="457" spans="1:27" s="8" customFormat="1" ht="15" customHeight="1" x14ac:dyDescent="0.2">
      <c r="B457" s="168">
        <v>11</v>
      </c>
      <c r="C457" s="169" t="s">
        <v>7</v>
      </c>
      <c r="D457" s="178">
        <v>39629</v>
      </c>
      <c r="E457" s="178">
        <v>39721</v>
      </c>
      <c r="F457" s="178">
        <v>40288</v>
      </c>
      <c r="G457" s="178">
        <v>41947</v>
      </c>
      <c r="H457" s="178">
        <v>42339</v>
      </c>
      <c r="I457" s="178">
        <v>42348</v>
      </c>
      <c r="J457" s="178">
        <v>42453</v>
      </c>
      <c r="K457" s="178">
        <v>42545</v>
      </c>
      <c r="L457" s="178">
        <v>42545</v>
      </c>
      <c r="U457" s="104"/>
      <c r="V457" s="44"/>
      <c r="Y457" s="70"/>
      <c r="AA457" s="73"/>
    </row>
    <row r="458" spans="1:27" s="8" customFormat="1" ht="15" customHeight="1" x14ac:dyDescent="0.2">
      <c r="B458" s="168">
        <v>12</v>
      </c>
      <c r="C458" s="169" t="s">
        <v>44</v>
      </c>
      <c r="D458" s="15" t="s">
        <v>31</v>
      </c>
      <c r="E458" s="15" t="s">
        <v>30</v>
      </c>
      <c r="F458" s="15" t="s">
        <v>31</v>
      </c>
      <c r="G458" s="15" t="s">
        <v>31</v>
      </c>
      <c r="H458" s="15" t="s">
        <v>31</v>
      </c>
      <c r="I458" s="15" t="s">
        <v>31</v>
      </c>
      <c r="J458" s="15" t="s">
        <v>31</v>
      </c>
      <c r="K458" s="15" t="s">
        <v>31</v>
      </c>
      <c r="L458" s="15" t="s">
        <v>31</v>
      </c>
      <c r="U458" s="101"/>
      <c r="V458" s="44"/>
      <c r="Y458" s="70"/>
      <c r="AA458" s="73"/>
    </row>
    <row r="459" spans="1:27" s="8" customFormat="1" ht="15" customHeight="1" x14ac:dyDescent="0.2">
      <c r="B459" s="168">
        <v>13</v>
      </c>
      <c r="C459" s="169" t="s">
        <v>55</v>
      </c>
      <c r="D459" s="178">
        <v>41640</v>
      </c>
      <c r="E459" s="178" t="s">
        <v>66</v>
      </c>
      <c r="F459" s="178">
        <v>45769</v>
      </c>
      <c r="G459" s="178">
        <v>45600</v>
      </c>
      <c r="H459" s="178">
        <v>53297</v>
      </c>
      <c r="I459" s="178">
        <v>46001</v>
      </c>
      <c r="J459" s="178">
        <v>46105</v>
      </c>
      <c r="K459" s="178">
        <v>55123</v>
      </c>
      <c r="L459" s="178">
        <v>47827</v>
      </c>
      <c r="U459" s="104"/>
      <c r="V459" s="44"/>
      <c r="Y459" s="70"/>
      <c r="AA459" s="73"/>
    </row>
    <row r="460" spans="1:27" s="8" customFormat="1" ht="15" customHeight="1" x14ac:dyDescent="0.2">
      <c r="B460" s="168">
        <v>14</v>
      </c>
      <c r="C460" s="169" t="s">
        <v>506</v>
      </c>
      <c r="D460" s="15" t="s">
        <v>33</v>
      </c>
      <c r="E460" s="15" t="s">
        <v>32</v>
      </c>
      <c r="F460" s="15" t="s">
        <v>33</v>
      </c>
      <c r="G460" s="15" t="s">
        <v>33</v>
      </c>
      <c r="H460" s="15" t="s">
        <v>33</v>
      </c>
      <c r="I460" s="15" t="s">
        <v>33</v>
      </c>
      <c r="J460" s="15" t="s">
        <v>33</v>
      </c>
      <c r="K460" s="15" t="s">
        <v>32</v>
      </c>
      <c r="L460" s="15" t="s">
        <v>32</v>
      </c>
      <c r="U460" s="101"/>
      <c r="V460" s="44"/>
      <c r="Y460" s="70"/>
      <c r="AA460" s="73"/>
    </row>
    <row r="461" spans="1:27" s="8" customFormat="1" ht="83.1" customHeight="1" x14ac:dyDescent="0.2">
      <c r="B461" s="168">
        <v>15</v>
      </c>
      <c r="C461" s="176" t="s">
        <v>56</v>
      </c>
      <c r="D461" s="170" t="s">
        <v>41</v>
      </c>
      <c r="E461" s="170" t="s">
        <v>335</v>
      </c>
      <c r="F461" s="170" t="s">
        <v>314</v>
      </c>
      <c r="G461" s="170" t="s">
        <v>326</v>
      </c>
      <c r="H461" s="170" t="s">
        <v>327</v>
      </c>
      <c r="I461" s="170" t="s">
        <v>328</v>
      </c>
      <c r="J461" s="170" t="s">
        <v>328</v>
      </c>
      <c r="K461" s="170" t="s">
        <v>338</v>
      </c>
      <c r="L461" s="170" t="s">
        <v>337</v>
      </c>
      <c r="U461" s="100"/>
      <c r="V461" s="44"/>
      <c r="Y461" s="70"/>
      <c r="AA461" s="73"/>
    </row>
    <row r="462" spans="1:27" s="8" customFormat="1" ht="51.95" customHeight="1" x14ac:dyDescent="0.2">
      <c r="B462" s="168">
        <v>16</v>
      </c>
      <c r="C462" s="169" t="s">
        <v>57</v>
      </c>
      <c r="D462" s="170" t="s">
        <v>41</v>
      </c>
      <c r="E462" s="170" t="s">
        <v>47</v>
      </c>
      <c r="F462" s="170" t="s">
        <v>41</v>
      </c>
      <c r="G462" s="170" t="s">
        <v>41</v>
      </c>
      <c r="H462" s="170" t="s">
        <v>41</v>
      </c>
      <c r="I462" s="170" t="s">
        <v>41</v>
      </c>
      <c r="J462" s="15" t="s">
        <v>41</v>
      </c>
      <c r="K462" s="170" t="s">
        <v>175</v>
      </c>
      <c r="L462" s="170" t="s">
        <v>175</v>
      </c>
      <c r="U462" s="100"/>
      <c r="V462" s="44"/>
      <c r="Y462" s="70"/>
      <c r="AA462" s="73"/>
    </row>
    <row r="463" spans="1:27" s="5" customFormat="1" ht="24.95" customHeight="1" x14ac:dyDescent="0.2">
      <c r="A463" s="16"/>
      <c r="B463" s="171" t="s">
        <v>58</v>
      </c>
      <c r="C463" s="167"/>
      <c r="D463" s="17"/>
      <c r="E463" s="17"/>
      <c r="F463" s="75"/>
      <c r="G463" s="17"/>
      <c r="H463" s="17"/>
      <c r="I463" s="17"/>
      <c r="J463" s="14"/>
      <c r="K463" s="75"/>
      <c r="L463" s="75"/>
      <c r="U463" s="22"/>
      <c r="V463" s="167"/>
      <c r="Y463" s="69"/>
      <c r="AA463" s="73"/>
    </row>
    <row r="464" spans="1:27" s="8" customFormat="1" ht="15.95" customHeight="1" x14ac:dyDescent="0.2">
      <c r="B464" s="168">
        <v>17</v>
      </c>
      <c r="C464" s="169" t="s">
        <v>59</v>
      </c>
      <c r="D464" s="15" t="s">
        <v>35</v>
      </c>
      <c r="E464" s="15" t="s">
        <v>35</v>
      </c>
      <c r="F464" s="15" t="s">
        <v>34</v>
      </c>
      <c r="G464" s="15" t="s">
        <v>34</v>
      </c>
      <c r="H464" s="15" t="s">
        <v>34</v>
      </c>
      <c r="I464" s="15" t="s">
        <v>34</v>
      </c>
      <c r="J464" s="15" t="s">
        <v>34</v>
      </c>
      <c r="K464" s="15" t="s">
        <v>34</v>
      </c>
      <c r="L464" s="15" t="s">
        <v>34</v>
      </c>
      <c r="U464" s="101"/>
      <c r="V464" s="44"/>
      <c r="Y464" s="70"/>
      <c r="AA464" s="73"/>
    </row>
    <row r="465" spans="2:27" s="11" customFormat="1" ht="25.5" customHeight="1" x14ac:dyDescent="0.2">
      <c r="B465" s="168">
        <v>18</v>
      </c>
      <c r="C465" s="177" t="s">
        <v>12</v>
      </c>
      <c r="D465" s="21" t="s">
        <v>189</v>
      </c>
      <c r="E465" s="21" t="s">
        <v>188</v>
      </c>
      <c r="F465" s="21">
        <v>7.6249999999999998E-2</v>
      </c>
      <c r="G465" s="21">
        <v>4.4999999999999998E-2</v>
      </c>
      <c r="H465" s="21">
        <v>5.2999999999999999E-2</v>
      </c>
      <c r="I465" s="21">
        <v>4.582E-2</v>
      </c>
      <c r="J465" s="25">
        <v>4.65E-2</v>
      </c>
      <c r="K465" s="25">
        <v>4.2930000000000003E-2</v>
      </c>
      <c r="L465" s="25">
        <v>4.5030000000000001E-2</v>
      </c>
      <c r="U465" s="105"/>
      <c r="V465" s="84"/>
      <c r="Y465" s="71"/>
      <c r="AA465" s="73"/>
    </row>
    <row r="466" spans="2:27" s="8" customFormat="1" ht="15.95" customHeight="1" x14ac:dyDescent="0.2">
      <c r="B466" s="168">
        <v>19</v>
      </c>
      <c r="C466" s="169" t="s">
        <v>43</v>
      </c>
      <c r="D466" s="15" t="s">
        <v>33</v>
      </c>
      <c r="E466" s="15" t="s">
        <v>33</v>
      </c>
      <c r="F466" s="15" t="s">
        <v>33</v>
      </c>
      <c r="G466" s="15" t="s">
        <v>33</v>
      </c>
      <c r="H466" s="15" t="s">
        <v>33</v>
      </c>
      <c r="I466" s="15" t="s">
        <v>33</v>
      </c>
      <c r="J466" s="15" t="s">
        <v>33</v>
      </c>
      <c r="K466" s="15" t="s">
        <v>33</v>
      </c>
      <c r="L466" s="15" t="s">
        <v>33</v>
      </c>
      <c r="U466" s="101"/>
      <c r="V466" s="44"/>
      <c r="Y466" s="70"/>
      <c r="AA466" s="73"/>
    </row>
    <row r="467" spans="2:27" s="8" customFormat="1" ht="40.5" customHeight="1" x14ac:dyDescent="0.2">
      <c r="B467" s="168" t="s">
        <v>10</v>
      </c>
      <c r="C467" s="176" t="s">
        <v>13</v>
      </c>
      <c r="D467" s="170" t="s">
        <v>37</v>
      </c>
      <c r="E467" s="170" t="s">
        <v>37</v>
      </c>
      <c r="F467" s="170" t="s">
        <v>36</v>
      </c>
      <c r="G467" s="170" t="s">
        <v>36</v>
      </c>
      <c r="H467" s="170" t="s">
        <v>36</v>
      </c>
      <c r="I467" s="170" t="s">
        <v>36</v>
      </c>
      <c r="J467" s="170" t="s">
        <v>36</v>
      </c>
      <c r="K467" s="170" t="s">
        <v>36</v>
      </c>
      <c r="L467" s="170" t="s">
        <v>36</v>
      </c>
      <c r="U467" s="100"/>
      <c r="V467" s="44"/>
      <c r="Y467" s="70"/>
      <c r="AA467" s="73"/>
    </row>
    <row r="468" spans="2:27" s="8" customFormat="1" ht="32.1" customHeight="1" x14ac:dyDescent="0.2">
      <c r="B468" s="168" t="s">
        <v>11</v>
      </c>
      <c r="C468" s="176" t="s">
        <v>14</v>
      </c>
      <c r="D468" s="170" t="s">
        <v>36</v>
      </c>
      <c r="E468" s="170" t="s">
        <v>36</v>
      </c>
      <c r="F468" s="170" t="s">
        <v>36</v>
      </c>
      <c r="G468" s="170" t="s">
        <v>36</v>
      </c>
      <c r="H468" s="170" t="s">
        <v>36</v>
      </c>
      <c r="I468" s="170" t="s">
        <v>36</v>
      </c>
      <c r="J468" s="170" t="s">
        <v>36</v>
      </c>
      <c r="K468" s="170" t="s">
        <v>36</v>
      </c>
      <c r="L468" s="170" t="s">
        <v>36</v>
      </c>
      <c r="U468" s="100"/>
      <c r="V468" s="44"/>
      <c r="Y468" s="70"/>
      <c r="AA468" s="73"/>
    </row>
    <row r="469" spans="2:27" s="8" customFormat="1" ht="15.95" customHeight="1" x14ac:dyDescent="0.2">
      <c r="B469" s="168">
        <v>21</v>
      </c>
      <c r="C469" s="176" t="s">
        <v>15</v>
      </c>
      <c r="D469" s="15" t="s">
        <v>33</v>
      </c>
      <c r="E469" s="15" t="s">
        <v>33</v>
      </c>
      <c r="F469" s="15" t="s">
        <v>33</v>
      </c>
      <c r="G469" s="15" t="s">
        <v>33</v>
      </c>
      <c r="H469" s="15" t="s">
        <v>33</v>
      </c>
      <c r="I469" s="15" t="s">
        <v>33</v>
      </c>
      <c r="J469" s="170" t="s">
        <v>33</v>
      </c>
      <c r="K469" s="170" t="s">
        <v>33</v>
      </c>
      <c r="L469" s="170" t="s">
        <v>33</v>
      </c>
      <c r="U469" s="101"/>
      <c r="V469" s="44"/>
      <c r="Y469" s="70"/>
      <c r="AA469" s="73"/>
    </row>
    <row r="470" spans="2:27" s="8" customFormat="1" ht="15" customHeight="1" x14ac:dyDescent="0.2">
      <c r="B470" s="168">
        <v>22</v>
      </c>
      <c r="C470" s="169" t="s">
        <v>60</v>
      </c>
      <c r="D470" s="15" t="s">
        <v>39</v>
      </c>
      <c r="E470" s="15" t="s">
        <v>39</v>
      </c>
      <c r="F470" s="15" t="s">
        <v>67</v>
      </c>
      <c r="G470" s="15" t="s">
        <v>67</v>
      </c>
      <c r="H470" s="15" t="s">
        <v>67</v>
      </c>
      <c r="I470" s="15" t="s">
        <v>67</v>
      </c>
      <c r="J470" s="15" t="s">
        <v>67</v>
      </c>
      <c r="K470" s="15" t="s">
        <v>67</v>
      </c>
      <c r="L470" s="15" t="s">
        <v>67</v>
      </c>
      <c r="U470" s="101"/>
      <c r="V470" s="44"/>
      <c r="Y470" s="70"/>
      <c r="AA470" s="73"/>
    </row>
    <row r="471" spans="2:27" s="8" customFormat="1" ht="15" customHeight="1" x14ac:dyDescent="0.2">
      <c r="B471" s="168">
        <v>23</v>
      </c>
      <c r="C471" s="169" t="s">
        <v>16</v>
      </c>
      <c r="D471" s="15" t="s">
        <v>40</v>
      </c>
      <c r="E471" s="15" t="s">
        <v>40</v>
      </c>
      <c r="F471" s="15" t="s">
        <v>40</v>
      </c>
      <c r="G471" s="15" t="s">
        <v>40</v>
      </c>
      <c r="H471" s="15" t="s">
        <v>40</v>
      </c>
      <c r="I471" s="15" t="s">
        <v>40</v>
      </c>
      <c r="J471" s="15" t="s">
        <v>40</v>
      </c>
      <c r="K471" s="15" t="s">
        <v>40</v>
      </c>
      <c r="L471" s="15" t="s">
        <v>40</v>
      </c>
      <c r="U471" s="101"/>
      <c r="V471" s="44"/>
      <c r="Y471" s="70"/>
      <c r="AA471" s="73"/>
    </row>
    <row r="472" spans="2:27" s="8" customFormat="1" ht="51" x14ac:dyDescent="0.2">
      <c r="B472" s="168">
        <v>24</v>
      </c>
      <c r="C472" s="169" t="s">
        <v>17</v>
      </c>
      <c r="D472" s="170" t="s">
        <v>470</v>
      </c>
      <c r="E472" s="170" t="s">
        <v>470</v>
      </c>
      <c r="F472" s="170" t="s">
        <v>470</v>
      </c>
      <c r="G472" s="170" t="s">
        <v>473</v>
      </c>
      <c r="H472" s="170" t="s">
        <v>473</v>
      </c>
      <c r="I472" s="170" t="s">
        <v>473</v>
      </c>
      <c r="J472" s="170" t="s">
        <v>473</v>
      </c>
      <c r="K472" s="170" t="s">
        <v>470</v>
      </c>
      <c r="L472" s="170" t="s">
        <v>470</v>
      </c>
      <c r="U472" s="100"/>
      <c r="V472" s="44"/>
      <c r="Y472" s="70"/>
      <c r="AA472" s="73"/>
    </row>
    <row r="473" spans="2:27" s="8" customFormat="1" ht="15" customHeight="1" x14ac:dyDescent="0.2">
      <c r="B473" s="168">
        <v>25</v>
      </c>
      <c r="C473" s="169" t="s">
        <v>45</v>
      </c>
      <c r="D473" s="15" t="s">
        <v>41</v>
      </c>
      <c r="E473" s="15" t="s">
        <v>41</v>
      </c>
      <c r="F473" s="15" t="s">
        <v>41</v>
      </c>
      <c r="G473" s="15" t="s">
        <v>41</v>
      </c>
      <c r="H473" s="170" t="s">
        <v>41</v>
      </c>
      <c r="I473" s="170" t="s">
        <v>41</v>
      </c>
      <c r="J473" s="15" t="s">
        <v>41</v>
      </c>
      <c r="K473" s="15" t="s">
        <v>41</v>
      </c>
      <c r="L473" s="15" t="s">
        <v>41</v>
      </c>
      <c r="U473" s="101"/>
      <c r="V473" s="44"/>
      <c r="Y473" s="70"/>
      <c r="AA473" s="73"/>
    </row>
    <row r="474" spans="2:27" s="8" customFormat="1" ht="45" customHeight="1" x14ac:dyDescent="0.2">
      <c r="B474" s="168">
        <v>26</v>
      </c>
      <c r="C474" s="169" t="s">
        <v>46</v>
      </c>
      <c r="D474" s="15" t="s">
        <v>41</v>
      </c>
      <c r="E474" s="170" t="s">
        <v>41</v>
      </c>
      <c r="F474" s="15" t="s">
        <v>41</v>
      </c>
      <c r="G474" s="15" t="s">
        <v>41</v>
      </c>
      <c r="H474" s="170" t="s">
        <v>41</v>
      </c>
      <c r="I474" s="170" t="s">
        <v>41</v>
      </c>
      <c r="J474" s="15" t="s">
        <v>41</v>
      </c>
      <c r="K474" s="15" t="s">
        <v>41</v>
      </c>
      <c r="L474" s="15" t="s">
        <v>41</v>
      </c>
      <c r="U474" s="101"/>
      <c r="V474" s="44"/>
      <c r="Y474" s="70"/>
      <c r="AA474" s="73"/>
    </row>
    <row r="475" spans="2:27" s="8" customFormat="1" ht="15" customHeight="1" x14ac:dyDescent="0.2">
      <c r="B475" s="168">
        <v>27</v>
      </c>
      <c r="C475" s="176" t="s">
        <v>18</v>
      </c>
      <c r="D475" s="15" t="s">
        <v>41</v>
      </c>
      <c r="E475" s="15" t="s">
        <v>41</v>
      </c>
      <c r="F475" s="15" t="s">
        <v>41</v>
      </c>
      <c r="G475" s="15" t="s">
        <v>41</v>
      </c>
      <c r="H475" s="170" t="s">
        <v>41</v>
      </c>
      <c r="I475" s="170" t="s">
        <v>41</v>
      </c>
      <c r="J475" s="170" t="s">
        <v>41</v>
      </c>
      <c r="K475" s="15" t="s">
        <v>41</v>
      </c>
      <c r="L475" s="15" t="s">
        <v>41</v>
      </c>
      <c r="U475" s="101"/>
      <c r="V475" s="44"/>
      <c r="Y475" s="70"/>
      <c r="AA475" s="73"/>
    </row>
    <row r="476" spans="2:27" s="8" customFormat="1" ht="15" customHeight="1" x14ac:dyDescent="0.2">
      <c r="B476" s="168">
        <v>28</v>
      </c>
      <c r="C476" s="176" t="s">
        <v>61</v>
      </c>
      <c r="D476" s="15" t="s">
        <v>41</v>
      </c>
      <c r="E476" s="15" t="s">
        <v>41</v>
      </c>
      <c r="F476" s="15" t="s">
        <v>41</v>
      </c>
      <c r="G476" s="15" t="s">
        <v>41</v>
      </c>
      <c r="H476" s="170" t="s">
        <v>41</v>
      </c>
      <c r="I476" s="170" t="s">
        <v>41</v>
      </c>
      <c r="J476" s="170" t="s">
        <v>41</v>
      </c>
      <c r="K476" s="15" t="s">
        <v>41</v>
      </c>
      <c r="L476" s="15" t="s">
        <v>41</v>
      </c>
      <c r="U476" s="101"/>
      <c r="V476" s="44"/>
      <c r="Y476" s="70"/>
      <c r="AA476" s="73"/>
    </row>
    <row r="477" spans="2:27" s="8" customFormat="1" ht="25.5" customHeight="1" x14ac:dyDescent="0.2">
      <c r="B477" s="168">
        <v>29</v>
      </c>
      <c r="C477" s="176" t="s">
        <v>62</v>
      </c>
      <c r="D477" s="15" t="s">
        <v>41</v>
      </c>
      <c r="E477" s="15" t="s">
        <v>41</v>
      </c>
      <c r="F477" s="15" t="s">
        <v>41</v>
      </c>
      <c r="G477" s="15" t="s">
        <v>41</v>
      </c>
      <c r="H477" s="170" t="s">
        <v>41</v>
      </c>
      <c r="I477" s="170" t="s">
        <v>41</v>
      </c>
      <c r="J477" s="170" t="s">
        <v>41</v>
      </c>
      <c r="K477" s="15" t="s">
        <v>41</v>
      </c>
      <c r="L477" s="15" t="s">
        <v>41</v>
      </c>
      <c r="U477" s="101"/>
      <c r="V477" s="44"/>
      <c r="Y477" s="70"/>
      <c r="AA477" s="73"/>
    </row>
    <row r="478" spans="2:27" s="8" customFormat="1" ht="14.25" x14ac:dyDescent="0.2">
      <c r="B478" s="168">
        <v>30</v>
      </c>
      <c r="C478" s="169" t="s">
        <v>19</v>
      </c>
      <c r="D478" s="170" t="s">
        <v>469</v>
      </c>
      <c r="E478" s="170" t="s">
        <v>469</v>
      </c>
      <c r="F478" s="170" t="s">
        <v>469</v>
      </c>
      <c r="G478" s="170" t="s">
        <v>469</v>
      </c>
      <c r="H478" s="170" t="s">
        <v>469</v>
      </c>
      <c r="I478" s="170" t="s">
        <v>469</v>
      </c>
      <c r="J478" s="170" t="s">
        <v>469</v>
      </c>
      <c r="K478" s="170" t="s">
        <v>469</v>
      </c>
      <c r="L478" s="170" t="s">
        <v>469</v>
      </c>
      <c r="U478" s="101"/>
      <c r="V478" s="44"/>
      <c r="Y478" s="70"/>
      <c r="AA478" s="73"/>
    </row>
    <row r="479" spans="2:27" s="8" customFormat="1" ht="51" x14ac:dyDescent="0.2">
      <c r="B479" s="168">
        <v>31</v>
      </c>
      <c r="C479" s="169" t="s">
        <v>63</v>
      </c>
      <c r="D479" s="170" t="s">
        <v>470</v>
      </c>
      <c r="E479" s="170" t="s">
        <v>470</v>
      </c>
      <c r="F479" s="170" t="s">
        <v>470</v>
      </c>
      <c r="G479" s="170" t="s">
        <v>473</v>
      </c>
      <c r="H479" s="170" t="s">
        <v>473</v>
      </c>
      <c r="I479" s="170" t="s">
        <v>473</v>
      </c>
      <c r="J479" s="170" t="s">
        <v>473</v>
      </c>
      <c r="K479" s="170" t="s">
        <v>470</v>
      </c>
      <c r="L479" s="170" t="s">
        <v>470</v>
      </c>
      <c r="U479" s="101"/>
      <c r="V479" s="44"/>
      <c r="Y479" s="70"/>
      <c r="AA479" s="73"/>
    </row>
    <row r="480" spans="2:27" s="8" customFormat="1" ht="15" customHeight="1" x14ac:dyDescent="0.2">
      <c r="B480" s="168">
        <v>32</v>
      </c>
      <c r="C480" s="169" t="s">
        <v>20</v>
      </c>
      <c r="D480" s="15" t="s">
        <v>41</v>
      </c>
      <c r="E480" s="15" t="s">
        <v>41</v>
      </c>
      <c r="F480" s="15" t="s">
        <v>41</v>
      </c>
      <c r="G480" s="15" t="s">
        <v>41</v>
      </c>
      <c r="H480" s="170" t="s">
        <v>41</v>
      </c>
      <c r="I480" s="170" t="s">
        <v>41</v>
      </c>
      <c r="J480" s="15" t="s">
        <v>41</v>
      </c>
      <c r="K480" s="15" t="s">
        <v>41</v>
      </c>
      <c r="L480" s="15" t="s">
        <v>41</v>
      </c>
      <c r="U480" s="101"/>
      <c r="V480" s="44"/>
      <c r="Y480" s="70"/>
      <c r="AA480" s="73"/>
    </row>
    <row r="481" spans="1:28" s="8" customFormat="1" ht="15" customHeight="1" x14ac:dyDescent="0.2">
      <c r="B481" s="168">
        <v>33</v>
      </c>
      <c r="C481" s="169" t="s">
        <v>21</v>
      </c>
      <c r="D481" s="15" t="s">
        <v>41</v>
      </c>
      <c r="E481" s="15" t="s">
        <v>41</v>
      </c>
      <c r="F481" s="15" t="s">
        <v>41</v>
      </c>
      <c r="G481" s="15" t="s">
        <v>41</v>
      </c>
      <c r="H481" s="15" t="s">
        <v>41</v>
      </c>
      <c r="I481" s="15" t="s">
        <v>41</v>
      </c>
      <c r="J481" s="15" t="s">
        <v>41</v>
      </c>
      <c r="K481" s="15" t="s">
        <v>41</v>
      </c>
      <c r="L481" s="15" t="s">
        <v>41</v>
      </c>
      <c r="V481" s="44"/>
      <c r="Y481" s="70"/>
      <c r="AA481" s="73"/>
    </row>
    <row r="482" spans="1:28" s="8" customFormat="1" ht="30.95" customHeight="1" x14ac:dyDescent="0.2">
      <c r="B482" s="168">
        <v>34</v>
      </c>
      <c r="C482" s="176" t="s">
        <v>22</v>
      </c>
      <c r="D482" s="15" t="s">
        <v>41</v>
      </c>
      <c r="E482" s="15" t="s">
        <v>41</v>
      </c>
      <c r="F482" s="15" t="s">
        <v>41</v>
      </c>
      <c r="G482" s="15" t="s">
        <v>41</v>
      </c>
      <c r="H482" s="170" t="s">
        <v>41</v>
      </c>
      <c r="I482" s="170" t="s">
        <v>41</v>
      </c>
      <c r="J482" s="170" t="s">
        <v>41</v>
      </c>
      <c r="K482" s="15" t="s">
        <v>41</v>
      </c>
      <c r="L482" s="15" t="s">
        <v>41</v>
      </c>
      <c r="U482" s="101"/>
      <c r="V482" s="44"/>
      <c r="Y482" s="70"/>
      <c r="AA482" s="73"/>
    </row>
    <row r="483" spans="1:28" s="8" customFormat="1" ht="30.95" customHeight="1" x14ac:dyDescent="0.25">
      <c r="B483" s="168" t="s">
        <v>389</v>
      </c>
      <c r="C483" s="176" t="s">
        <v>390</v>
      </c>
      <c r="D483" s="45" t="s">
        <v>386</v>
      </c>
      <c r="E483" s="45" t="s">
        <v>386</v>
      </c>
      <c r="F483" s="45" t="s">
        <v>386</v>
      </c>
      <c r="G483" s="45" t="s">
        <v>386</v>
      </c>
      <c r="H483" s="45" t="s">
        <v>386</v>
      </c>
      <c r="I483" s="45" t="s">
        <v>386</v>
      </c>
      <c r="J483" s="45" t="s">
        <v>386</v>
      </c>
      <c r="K483" s="45" t="s">
        <v>386</v>
      </c>
      <c r="L483" s="45" t="s">
        <v>386</v>
      </c>
      <c r="U483" s="38"/>
      <c r="V483" s="151"/>
      <c r="W483" s="23"/>
      <c r="X483" s="119"/>
      <c r="Y483" s="119"/>
      <c r="Z483" s="23"/>
      <c r="AA483" s="152"/>
      <c r="AB483" s="23"/>
    </row>
    <row r="484" spans="1:28" s="8" customFormat="1" ht="30" customHeight="1" x14ac:dyDescent="0.2">
      <c r="A484" s="8" t="s">
        <v>345</v>
      </c>
      <c r="B484" s="168">
        <v>35</v>
      </c>
      <c r="C484" s="169" t="s">
        <v>23</v>
      </c>
      <c r="D484" s="170" t="s">
        <v>42</v>
      </c>
      <c r="E484" s="170" t="s">
        <v>459</v>
      </c>
      <c r="F484" s="170" t="s">
        <v>42</v>
      </c>
      <c r="G484" s="170" t="s">
        <v>42</v>
      </c>
      <c r="H484" s="170" t="s">
        <v>42</v>
      </c>
      <c r="I484" s="170" t="s">
        <v>42</v>
      </c>
      <c r="J484" s="15" t="s">
        <v>42</v>
      </c>
      <c r="K484" s="15" t="s">
        <v>42</v>
      </c>
      <c r="L484" s="15" t="s">
        <v>42</v>
      </c>
      <c r="U484" s="100"/>
      <c r="V484" s="44"/>
      <c r="Y484" s="70"/>
      <c r="AA484" s="73"/>
    </row>
    <row r="485" spans="1:28" s="8" customFormat="1" ht="15" customHeight="1" x14ac:dyDescent="0.2">
      <c r="B485" s="168">
        <v>36</v>
      </c>
      <c r="C485" s="169" t="s">
        <v>64</v>
      </c>
      <c r="D485" s="15" t="s">
        <v>32</v>
      </c>
      <c r="E485" s="15" t="s">
        <v>33</v>
      </c>
      <c r="F485" s="15" t="s">
        <v>33</v>
      </c>
      <c r="G485" s="15" t="s">
        <v>33</v>
      </c>
      <c r="H485" s="15" t="s">
        <v>33</v>
      </c>
      <c r="I485" s="15" t="s">
        <v>33</v>
      </c>
      <c r="J485" s="15" t="s">
        <v>33</v>
      </c>
      <c r="K485" s="15" t="s">
        <v>33</v>
      </c>
      <c r="L485" s="15" t="s">
        <v>33</v>
      </c>
      <c r="U485" s="101"/>
      <c r="V485" s="44"/>
      <c r="Y485" s="70"/>
      <c r="AA485" s="73"/>
    </row>
    <row r="486" spans="1:28" s="8" customFormat="1" ht="42" customHeight="1" x14ac:dyDescent="0.2">
      <c r="B486" s="168">
        <v>37</v>
      </c>
      <c r="C486" s="169" t="s">
        <v>65</v>
      </c>
      <c r="D486" s="170" t="s">
        <v>508</v>
      </c>
      <c r="E486" s="170" t="s">
        <v>41</v>
      </c>
      <c r="F486" s="15" t="s">
        <v>41</v>
      </c>
      <c r="G486" s="15" t="s">
        <v>41</v>
      </c>
      <c r="H486" s="15" t="s">
        <v>41</v>
      </c>
      <c r="I486" s="15" t="s">
        <v>41</v>
      </c>
      <c r="J486" s="15" t="s">
        <v>41</v>
      </c>
      <c r="K486" s="15" t="s">
        <v>41</v>
      </c>
      <c r="L486" s="15" t="s">
        <v>41</v>
      </c>
      <c r="U486" s="100"/>
      <c r="V486" s="44"/>
      <c r="Y486" s="70"/>
      <c r="AA486" s="73"/>
    </row>
    <row r="487" spans="1:28" s="5" customFormat="1" ht="19.5" customHeight="1" x14ac:dyDescent="0.2">
      <c r="B487" s="42"/>
      <c r="C487" s="43"/>
      <c r="D487" s="22"/>
      <c r="E487" s="22"/>
      <c r="F487" s="22"/>
      <c r="G487" s="22"/>
      <c r="H487" s="22"/>
      <c r="I487" s="22"/>
      <c r="J487" s="22"/>
      <c r="K487" s="22"/>
      <c r="L487" s="22"/>
      <c r="M487" s="22"/>
      <c r="N487" s="22"/>
      <c r="O487" s="31"/>
      <c r="R487" s="69"/>
      <c r="T487" s="73"/>
    </row>
    <row r="488" spans="1:28" s="5" customFormat="1" ht="20.100000000000001" customHeight="1" x14ac:dyDescent="0.2">
      <c r="B488" s="38"/>
      <c r="C488" s="36"/>
      <c r="D488" s="74" t="e">
        <f>HLOOKUP(D489,'1. March 2021 Report'!$D491:$L491,1,0)</f>
        <v>#N/A</v>
      </c>
      <c r="E488" s="74" t="str">
        <f>HLOOKUP(E489,'1. March 2021 Report'!$D491:$L491,1,0)</f>
        <v>US539439AN92</v>
      </c>
      <c r="F488" s="74" t="str">
        <f>HLOOKUP(F489,'1. March 2021 Report'!$D491:$L491,1,0)</f>
        <v>US539439AM10</v>
      </c>
      <c r="G488" s="74" t="str">
        <f>HLOOKUP(G489,'1. March 2021 Report'!$D491:$L491,1,0)</f>
        <v>US53944YAE32</v>
      </c>
      <c r="H488" s="74" t="str">
        <f>HLOOKUP(H489,'1. March 2021 Report'!$D491:$L491,1,0)</f>
        <v>XS1788982996</v>
      </c>
      <c r="I488" s="74" t="e">
        <f>HLOOKUP(I489,'1. March 2021 Report'!$D491:$L491,1,0)</f>
        <v>#N/A</v>
      </c>
      <c r="J488" s="74" t="e">
        <f>HLOOKUP(J489,'1. March 2021 Report'!$D491:$L491,1,0)</f>
        <v>#N/A</v>
      </c>
      <c r="K488" s="74" t="e">
        <f>HLOOKUP(K489,'1. March 2021 Report'!$D491:$L491,1,0)</f>
        <v>#N/A</v>
      </c>
      <c r="L488" s="74" t="e">
        <f>HLOOKUP(L489,'1. March 2021 Report'!$D491:$L491,1,0)</f>
        <v>#N/A</v>
      </c>
      <c r="M488" s="22"/>
      <c r="N488" s="22"/>
      <c r="O488" s="31"/>
      <c r="R488" s="69"/>
      <c r="T488" s="73"/>
    </row>
    <row r="489" spans="1:28" s="5" customFormat="1" ht="24.95" customHeight="1" x14ac:dyDescent="0.2">
      <c r="A489" s="16"/>
      <c r="B489" s="107" t="s">
        <v>51</v>
      </c>
      <c r="C489" s="82"/>
      <c r="D489" s="137" t="s">
        <v>281</v>
      </c>
      <c r="E489" s="134" t="s">
        <v>288</v>
      </c>
      <c r="F489" s="134" t="s">
        <v>289</v>
      </c>
      <c r="G489" s="134" t="s">
        <v>346</v>
      </c>
      <c r="H489" s="134" t="s">
        <v>347</v>
      </c>
      <c r="I489" s="134" t="s">
        <v>368</v>
      </c>
      <c r="J489" s="134" t="s">
        <v>367</v>
      </c>
      <c r="K489" s="134" t="s">
        <v>366</v>
      </c>
      <c r="L489" s="235" t="s">
        <v>498</v>
      </c>
      <c r="N489" s="27">
        <f>COUNTA($D489:$K489)</f>
        <v>8</v>
      </c>
      <c r="Q489" s="69"/>
      <c r="S489" s="73"/>
    </row>
    <row r="490" spans="1:28" s="5" customFormat="1" ht="27.95" customHeight="1" x14ac:dyDescent="0.2">
      <c r="B490" s="168">
        <v>1</v>
      </c>
      <c r="C490" s="169" t="s">
        <v>0</v>
      </c>
      <c r="D490" s="15" t="s">
        <v>48</v>
      </c>
      <c r="E490" s="170" t="s">
        <v>78</v>
      </c>
      <c r="F490" s="170" t="s">
        <v>78</v>
      </c>
      <c r="G490" s="15" t="s">
        <v>78</v>
      </c>
      <c r="H490" s="15" t="s">
        <v>78</v>
      </c>
      <c r="I490" s="170" t="s">
        <v>351</v>
      </c>
      <c r="J490" s="170" t="s">
        <v>351</v>
      </c>
      <c r="K490" s="170" t="s">
        <v>351</v>
      </c>
      <c r="L490" s="205" t="s">
        <v>48</v>
      </c>
      <c r="N490" s="167"/>
      <c r="Q490" s="69"/>
      <c r="S490" s="73"/>
    </row>
    <row r="491" spans="1:28" s="5" customFormat="1" ht="27.95" customHeight="1" x14ac:dyDescent="0.2">
      <c r="B491" s="168">
        <v>2</v>
      </c>
      <c r="C491" s="169" t="s">
        <v>1</v>
      </c>
      <c r="D491" s="15" t="s">
        <v>41</v>
      </c>
      <c r="E491" s="89" t="s">
        <v>288</v>
      </c>
      <c r="F491" s="89" t="s">
        <v>289</v>
      </c>
      <c r="G491" s="89" t="s">
        <v>346</v>
      </c>
      <c r="H491" s="89" t="s">
        <v>347</v>
      </c>
      <c r="I491" s="15" t="s">
        <v>41</v>
      </c>
      <c r="J491" s="15" t="s">
        <v>41</v>
      </c>
      <c r="K491" s="15" t="s">
        <v>41</v>
      </c>
      <c r="L491" s="205" t="s">
        <v>41</v>
      </c>
      <c r="N491" s="167"/>
      <c r="Q491" s="69"/>
      <c r="S491" s="73"/>
    </row>
    <row r="492" spans="1:28" s="8" customFormat="1" ht="60.75" customHeight="1" x14ac:dyDescent="0.2">
      <c r="B492" s="168">
        <v>3</v>
      </c>
      <c r="C492" s="169" t="s">
        <v>52</v>
      </c>
      <c r="D492" s="15" t="s">
        <v>24</v>
      </c>
      <c r="E492" s="129" t="s">
        <v>378</v>
      </c>
      <c r="F492" s="129" t="s">
        <v>378</v>
      </c>
      <c r="G492" s="129" t="s">
        <v>375</v>
      </c>
      <c r="H492" s="15" t="s">
        <v>24</v>
      </c>
      <c r="I492" s="15" t="s">
        <v>24</v>
      </c>
      <c r="J492" s="15" t="s">
        <v>24</v>
      </c>
      <c r="K492" s="15" t="s">
        <v>24</v>
      </c>
      <c r="L492" s="204" t="s">
        <v>24</v>
      </c>
      <c r="N492" s="44"/>
      <c r="Q492" s="70"/>
      <c r="S492" s="73"/>
    </row>
    <row r="493" spans="1:28" s="8" customFormat="1" ht="15" customHeight="1" x14ac:dyDescent="0.2">
      <c r="B493" s="168" t="s">
        <v>384</v>
      </c>
      <c r="C493" s="169" t="s">
        <v>385</v>
      </c>
      <c r="D493" s="15" t="s">
        <v>388</v>
      </c>
      <c r="E493" s="15" t="s">
        <v>386</v>
      </c>
      <c r="F493" s="15" t="s">
        <v>386</v>
      </c>
      <c r="G493" s="15" t="s">
        <v>386</v>
      </c>
      <c r="H493" s="15" t="s">
        <v>388</v>
      </c>
      <c r="I493" s="15" t="s">
        <v>388</v>
      </c>
      <c r="J493" s="15" t="s">
        <v>388</v>
      </c>
      <c r="K493" s="15" t="s">
        <v>388</v>
      </c>
      <c r="L493" s="205" t="s">
        <v>388</v>
      </c>
      <c r="M493" s="44"/>
      <c r="N493" s="44"/>
      <c r="Q493" s="70"/>
      <c r="S493" s="73"/>
    </row>
    <row r="494" spans="1:28" s="5" customFormat="1" ht="24.95" customHeight="1" x14ac:dyDescent="0.2">
      <c r="A494" s="16"/>
      <c r="B494" s="171" t="s">
        <v>166</v>
      </c>
      <c r="C494" s="167"/>
      <c r="D494" s="75"/>
      <c r="E494" s="14"/>
      <c r="F494" s="14"/>
      <c r="G494" s="14"/>
      <c r="H494" s="14"/>
      <c r="I494" s="14"/>
      <c r="J494" s="14"/>
      <c r="K494" s="14"/>
      <c r="L494" s="14"/>
      <c r="N494" s="167"/>
      <c r="Q494" s="69"/>
      <c r="S494" s="73"/>
    </row>
    <row r="495" spans="1:28" s="8" customFormat="1" ht="15" customHeight="1" x14ac:dyDescent="0.2">
      <c r="B495" s="168">
        <v>4</v>
      </c>
      <c r="C495" s="169" t="s">
        <v>2</v>
      </c>
      <c r="D495" s="15" t="s">
        <v>25</v>
      </c>
      <c r="E495" s="15" t="s">
        <v>25</v>
      </c>
      <c r="F495" s="15" t="s">
        <v>25</v>
      </c>
      <c r="G495" s="15" t="s">
        <v>25</v>
      </c>
      <c r="H495" s="15" t="s">
        <v>25</v>
      </c>
      <c r="I495" s="15" t="s">
        <v>25</v>
      </c>
      <c r="J495" s="15" t="s">
        <v>25</v>
      </c>
      <c r="K495" s="15" t="s">
        <v>25</v>
      </c>
      <c r="L495" s="205" t="s">
        <v>25</v>
      </c>
      <c r="N495" s="44"/>
      <c r="Q495" s="70"/>
      <c r="S495" s="73"/>
    </row>
    <row r="496" spans="1:28" s="8" customFormat="1" ht="15" customHeight="1" x14ac:dyDescent="0.2">
      <c r="B496" s="168">
        <v>5</v>
      </c>
      <c r="C496" s="169" t="s">
        <v>3</v>
      </c>
      <c r="D496" s="15" t="s">
        <v>25</v>
      </c>
      <c r="E496" s="15" t="s">
        <v>25</v>
      </c>
      <c r="F496" s="15" t="s">
        <v>25</v>
      </c>
      <c r="G496" s="15" t="s">
        <v>25</v>
      </c>
      <c r="H496" s="15" t="s">
        <v>25</v>
      </c>
      <c r="I496" s="170" t="s">
        <v>25</v>
      </c>
      <c r="J496" s="170" t="s">
        <v>25</v>
      </c>
      <c r="K496" s="170" t="s">
        <v>25</v>
      </c>
      <c r="L496" s="205" t="s">
        <v>25</v>
      </c>
      <c r="N496" s="44"/>
      <c r="Q496" s="70"/>
      <c r="S496" s="73"/>
    </row>
    <row r="497" spans="1:19" s="8" customFormat="1" ht="27.95" customHeight="1" x14ac:dyDescent="0.2">
      <c r="B497" s="168">
        <v>6</v>
      </c>
      <c r="C497" s="169" t="s">
        <v>53</v>
      </c>
      <c r="D497" s="170" t="s">
        <v>49</v>
      </c>
      <c r="E497" s="15" t="s">
        <v>76</v>
      </c>
      <c r="F497" s="15" t="s">
        <v>76</v>
      </c>
      <c r="G497" s="15" t="s">
        <v>28</v>
      </c>
      <c r="H497" s="15" t="s">
        <v>28</v>
      </c>
      <c r="I497" s="170" t="s">
        <v>371</v>
      </c>
      <c r="J497" s="170" t="s">
        <v>371</v>
      </c>
      <c r="K497" s="170" t="s">
        <v>371</v>
      </c>
      <c r="L497" s="204" t="s">
        <v>49</v>
      </c>
      <c r="N497" s="44"/>
      <c r="Q497" s="70"/>
      <c r="S497" s="73"/>
    </row>
    <row r="498" spans="1:19" s="8" customFormat="1" ht="27.95" customHeight="1" x14ac:dyDescent="0.2">
      <c r="B498" s="168">
        <v>7</v>
      </c>
      <c r="C498" s="169" t="s">
        <v>54</v>
      </c>
      <c r="D498" s="170" t="s">
        <v>185</v>
      </c>
      <c r="E498" s="170" t="s">
        <v>185</v>
      </c>
      <c r="F498" s="170" t="s">
        <v>185</v>
      </c>
      <c r="G498" s="170" t="s">
        <v>185</v>
      </c>
      <c r="H498" s="170" t="s">
        <v>185</v>
      </c>
      <c r="I498" s="170" t="s">
        <v>185</v>
      </c>
      <c r="J498" s="170" t="s">
        <v>185</v>
      </c>
      <c r="K498" s="170" t="s">
        <v>185</v>
      </c>
      <c r="L498" s="204" t="s">
        <v>185</v>
      </c>
      <c r="N498" s="44"/>
      <c r="Q498" s="70"/>
      <c r="S498" s="73"/>
    </row>
    <row r="499" spans="1:19" s="8" customFormat="1" ht="15" customHeight="1" x14ac:dyDescent="0.2">
      <c r="B499" s="168">
        <v>8</v>
      </c>
      <c r="C499" s="169" t="s">
        <v>177</v>
      </c>
      <c r="D499" s="18">
        <f>(VLOOKUP(D489,'[6]2. Lloyds Solo'!$C:$AD,24,0)+VLOOKUP(D489,'[6]2. Lloyds Solo'!$C:$AD,28,0))/1000000</f>
        <v>1093.0931171100001</v>
      </c>
      <c r="E499" s="18">
        <f>(VLOOKUP(E489,'[6]1. LBG GROUP'!$C:$AD,24,0)+VLOOKUP(E489,'[6]1. LBG GROUP'!$C:$AD,28,0))/1000000</f>
        <v>482.20567538000006</v>
      </c>
      <c r="F499" s="18">
        <f>(VLOOKUP(F489,'[6]1. LBG GROUP'!$C:$AD,24,0)+VLOOKUP(F489,'[6]1. LBG GROUP'!$C:$AD,28,0))/1000000</f>
        <v>891.88149543814336</v>
      </c>
      <c r="G499" s="18">
        <f>(VLOOKUP(G489,'[6]1. LBG GROUP'!$C:$AD,24,0)+VLOOKUP(G489,'[6]1. LBG GROUP'!$C:$AD,28,0))/1000000</f>
        <v>1187.3508884</v>
      </c>
      <c r="H499" s="18">
        <f>(VLOOKUP(H489,'[6]1. LBG GROUP'!$C:$AD,24,0)+VLOOKUP(H489,'[6]1. LBG GROUP'!$C:$AD,28,0))/1000000</f>
        <v>651.86057557999993</v>
      </c>
      <c r="I499" s="18">
        <f>(VLOOKUP(I489,'[6]7. LBCM'!$B:$AD,25,0)+VLOOKUP(I489,'[6]7. LBCM'!$B:$AD,29,0))/1000000</f>
        <v>127.76831345999999</v>
      </c>
      <c r="J499" s="18">
        <f>(VLOOKUP(J489,'[6]7. LBCM'!$B:$AD,25,0)+VLOOKUP(J489,'[6]7. LBCM'!$B:$AD,29,0))/1000000</f>
        <v>290.02951050000001</v>
      </c>
      <c r="K499" s="18">
        <f>(VLOOKUP(K489,'[6]7. LBCM'!$B:$AD,25,0)+VLOOKUP(K489,'[6]7. LBCM'!$B:$AD,29,0))/1000000</f>
        <v>253.77582168999999</v>
      </c>
      <c r="L499" s="206">
        <f>(VLOOKUP(L489,'[6]2. Lloyds Solo'!$C:$AD,24,0)+VLOOKUP(L489,'[6]2. Lloyds Solo'!$C:$AD,28,0))/1000000</f>
        <v>481.10730124369655</v>
      </c>
      <c r="N499" s="44"/>
      <c r="P499" s="62"/>
      <c r="Q499" s="70"/>
      <c r="S499" s="73">
        <f>SUM($D$499:$K$499)</f>
        <v>4977.9653975581441</v>
      </c>
    </row>
    <row r="500" spans="1:19" s="8" customFormat="1" ht="15" customHeight="1" x14ac:dyDescent="0.2">
      <c r="B500" s="172">
        <v>9</v>
      </c>
      <c r="C500" s="173" t="s">
        <v>178</v>
      </c>
      <c r="D500" s="88" t="e">
        <f>VLOOKUP(D489,#REF!,5,0)</f>
        <v>#REF!</v>
      </c>
      <c r="E500" s="88" t="e">
        <f>VLOOKUP(E491,#REF!,5,0)</f>
        <v>#REF!</v>
      </c>
      <c r="F500" s="88" t="e">
        <f>VLOOKUP(F491,#REF!,5,0)</f>
        <v>#REF!</v>
      </c>
      <c r="G500" s="88" t="e">
        <f>VLOOKUP(G491,#REF!,5,0)</f>
        <v>#REF!</v>
      </c>
      <c r="H500" s="88" t="e">
        <f>VLOOKUP(H491,#REF!,5,0)</f>
        <v>#REF!</v>
      </c>
      <c r="I500" s="88" t="e">
        <f>VLOOKUP(I489,#REF!,5,0)</f>
        <v>#REF!</v>
      </c>
      <c r="J500" s="88" t="e">
        <f>VLOOKUP(J489,#REF!,5,0)</f>
        <v>#REF!</v>
      </c>
      <c r="K500" s="88" t="e">
        <f>VLOOKUP(K489,#REF!,5,0)</f>
        <v>#REF!</v>
      </c>
      <c r="L500" s="97" t="e">
        <f>VLOOKUP(L489,#REF!,5,0)</f>
        <v>#REF!</v>
      </c>
      <c r="N500" s="44"/>
      <c r="Q500" s="70"/>
      <c r="S500" s="73"/>
    </row>
    <row r="501" spans="1:19" s="8" customFormat="1" ht="15" customHeight="1" x14ac:dyDescent="0.2">
      <c r="B501" s="174"/>
      <c r="C501" s="175" t="s">
        <v>179</v>
      </c>
      <c r="D501" s="90" t="e">
        <f>VLOOKUP(D489,#REF!,6,0)</f>
        <v>#REF!</v>
      </c>
      <c r="E501" s="90" t="e">
        <f>VLOOKUP(E491,#REF!,6,0)</f>
        <v>#REF!</v>
      </c>
      <c r="F501" s="90" t="e">
        <f>VLOOKUP(F491,#REF!,6,0)</f>
        <v>#REF!</v>
      </c>
      <c r="G501" s="133" t="e">
        <f>VLOOKUP(G491,#REF!,6,0)</f>
        <v>#REF!</v>
      </c>
      <c r="H501" s="133" t="e">
        <f>VLOOKUP(H491,#REF!,6,0)</f>
        <v>#REF!</v>
      </c>
      <c r="I501" s="133" t="e">
        <f>VLOOKUP(I489,#REF!,6,0)</f>
        <v>#REF!</v>
      </c>
      <c r="J501" s="133" t="e">
        <f>VLOOKUP(J489,#REF!,6,0)</f>
        <v>#REF!</v>
      </c>
      <c r="K501" s="133" t="e">
        <f>VLOOKUP(K489,#REF!,6,0)</f>
        <v>#REF!</v>
      </c>
      <c r="L501" s="133" t="e">
        <f>VLOOKUP(L489,#REF!,6,0)</f>
        <v>#REF!</v>
      </c>
      <c r="N501" s="44"/>
      <c r="Q501" s="70"/>
      <c r="S501" s="73"/>
    </row>
    <row r="502" spans="1:19" s="8" customFormat="1" ht="25.5" customHeight="1" x14ac:dyDescent="0.2">
      <c r="B502" s="168" t="s">
        <v>8</v>
      </c>
      <c r="C502" s="169" t="s">
        <v>4</v>
      </c>
      <c r="D502" s="15">
        <v>100</v>
      </c>
      <c r="E502" s="15">
        <v>99.866</v>
      </c>
      <c r="F502" s="15">
        <v>100</v>
      </c>
      <c r="G502" s="15">
        <v>100</v>
      </c>
      <c r="H502" s="15">
        <v>99.567999999999998</v>
      </c>
      <c r="I502" s="15">
        <v>100</v>
      </c>
      <c r="J502" s="15">
        <v>100</v>
      </c>
      <c r="K502" s="15">
        <v>100</v>
      </c>
      <c r="L502" s="205">
        <v>100</v>
      </c>
      <c r="N502" s="44"/>
      <c r="Q502" s="70"/>
      <c r="S502" s="73"/>
    </row>
    <row r="503" spans="1:19" s="8" customFormat="1" ht="38.25" customHeight="1" x14ac:dyDescent="0.2">
      <c r="B503" s="168" t="s">
        <v>9</v>
      </c>
      <c r="C503" s="169" t="s">
        <v>5</v>
      </c>
      <c r="D503" s="15">
        <v>100</v>
      </c>
      <c r="E503" s="15">
        <v>100</v>
      </c>
      <c r="F503" s="15">
        <v>100</v>
      </c>
      <c r="G503" s="15">
        <v>100</v>
      </c>
      <c r="H503" s="15">
        <v>100</v>
      </c>
      <c r="I503" s="15">
        <v>100</v>
      </c>
      <c r="J503" s="15">
        <v>100</v>
      </c>
      <c r="K503" s="15">
        <v>100</v>
      </c>
      <c r="L503" s="205">
        <v>100</v>
      </c>
      <c r="N503" s="44"/>
      <c r="Q503" s="70"/>
      <c r="S503" s="73"/>
    </row>
    <row r="504" spans="1:19" s="8" customFormat="1" ht="48" customHeight="1" x14ac:dyDescent="0.2">
      <c r="B504" s="168">
        <v>10</v>
      </c>
      <c r="C504" s="169" t="s">
        <v>6</v>
      </c>
      <c r="D504" s="170" t="s">
        <v>29</v>
      </c>
      <c r="E504" s="170" t="s">
        <v>29</v>
      </c>
      <c r="F504" s="170" t="s">
        <v>29</v>
      </c>
      <c r="G504" s="15" t="s">
        <v>29</v>
      </c>
      <c r="H504" s="15" t="s">
        <v>29</v>
      </c>
      <c r="I504" s="15" t="s">
        <v>29</v>
      </c>
      <c r="J504" s="15" t="s">
        <v>29</v>
      </c>
      <c r="K504" s="15" t="s">
        <v>29</v>
      </c>
      <c r="L504" s="204" t="s">
        <v>29</v>
      </c>
      <c r="M504" s="100"/>
      <c r="N504" s="44"/>
      <c r="Q504" s="70"/>
      <c r="S504" s="73"/>
    </row>
    <row r="505" spans="1:19" s="8" customFormat="1" ht="15" customHeight="1" x14ac:dyDescent="0.2">
      <c r="B505" s="168">
        <v>11</v>
      </c>
      <c r="C505" s="169" t="s">
        <v>7</v>
      </c>
      <c r="D505" s="178">
        <v>42545</v>
      </c>
      <c r="E505" s="178">
        <v>42688</v>
      </c>
      <c r="F505" s="178">
        <v>42688</v>
      </c>
      <c r="G505" s="178">
        <v>43109</v>
      </c>
      <c r="H505" s="178">
        <v>43166</v>
      </c>
      <c r="I505" s="178">
        <v>43245</v>
      </c>
      <c r="J505" s="178">
        <v>43245</v>
      </c>
      <c r="K505" s="178">
        <v>43245</v>
      </c>
      <c r="L505" s="197">
        <v>43738</v>
      </c>
      <c r="N505" s="44"/>
      <c r="Q505" s="70"/>
      <c r="S505" s="73"/>
    </row>
    <row r="506" spans="1:19" s="8" customFormat="1" ht="15" customHeight="1" x14ac:dyDescent="0.2">
      <c r="B506" s="168">
        <v>12</v>
      </c>
      <c r="C506" s="169" t="s">
        <v>44</v>
      </c>
      <c r="D506" s="15" t="s">
        <v>31</v>
      </c>
      <c r="E506" s="15" t="s">
        <v>31</v>
      </c>
      <c r="F506" s="178" t="s">
        <v>31</v>
      </c>
      <c r="G506" s="178" t="s">
        <v>31</v>
      </c>
      <c r="H506" s="178" t="s">
        <v>31</v>
      </c>
      <c r="I506" s="15" t="s">
        <v>31</v>
      </c>
      <c r="J506" s="15" t="s">
        <v>31</v>
      </c>
      <c r="K506" s="15" t="s">
        <v>31</v>
      </c>
      <c r="L506" s="197" t="s">
        <v>31</v>
      </c>
      <c r="N506" s="44"/>
      <c r="Q506" s="70"/>
      <c r="S506" s="73"/>
    </row>
    <row r="507" spans="1:19" s="8" customFormat="1" ht="15" customHeight="1" x14ac:dyDescent="0.2">
      <c r="B507" s="168">
        <v>13</v>
      </c>
      <c r="C507" s="169" t="s">
        <v>55</v>
      </c>
      <c r="D507" s="178">
        <v>47931</v>
      </c>
      <c r="E507" s="178">
        <v>53297</v>
      </c>
      <c r="F507" s="178">
        <v>46001</v>
      </c>
      <c r="G507" s="178">
        <v>54066</v>
      </c>
      <c r="H507" s="178">
        <v>47003</v>
      </c>
      <c r="I507" s="178">
        <v>48724</v>
      </c>
      <c r="J507" s="178">
        <v>47628</v>
      </c>
      <c r="K507" s="178">
        <v>46898</v>
      </c>
      <c r="L507" s="197">
        <v>46105</v>
      </c>
      <c r="N507" s="44"/>
      <c r="Q507" s="70"/>
      <c r="S507" s="73"/>
    </row>
    <row r="508" spans="1:19" s="8" customFormat="1" ht="15" customHeight="1" x14ac:dyDescent="0.2">
      <c r="B508" s="168">
        <v>14</v>
      </c>
      <c r="C508" s="169" t="s">
        <v>506</v>
      </c>
      <c r="D508" s="15" t="s">
        <v>32</v>
      </c>
      <c r="E508" s="15" t="s">
        <v>33</v>
      </c>
      <c r="F508" s="15" t="s">
        <v>33</v>
      </c>
      <c r="G508" s="15" t="s">
        <v>33</v>
      </c>
      <c r="H508" s="15" t="s">
        <v>32</v>
      </c>
      <c r="I508" s="178" t="s">
        <v>32</v>
      </c>
      <c r="J508" s="178" t="s">
        <v>32</v>
      </c>
      <c r="K508" s="178" t="s">
        <v>32</v>
      </c>
      <c r="L508" s="205" t="s">
        <v>492</v>
      </c>
      <c r="N508" s="44"/>
      <c r="Q508" s="70"/>
      <c r="S508" s="73"/>
    </row>
    <row r="509" spans="1:19" s="8" customFormat="1" ht="83.1" customHeight="1" x14ac:dyDescent="0.2">
      <c r="B509" s="168">
        <v>15</v>
      </c>
      <c r="C509" s="176" t="s">
        <v>56</v>
      </c>
      <c r="D509" s="170" t="s">
        <v>336</v>
      </c>
      <c r="E509" s="170" t="s">
        <v>328</v>
      </c>
      <c r="F509" s="170" t="s">
        <v>328</v>
      </c>
      <c r="G509" s="170" t="s">
        <v>328</v>
      </c>
      <c r="H509" s="170" t="s">
        <v>352</v>
      </c>
      <c r="I509" s="179" t="s">
        <v>356</v>
      </c>
      <c r="J509" s="179" t="s">
        <v>357</v>
      </c>
      <c r="K509" s="179" t="s">
        <v>358</v>
      </c>
      <c r="L509" s="204" t="s">
        <v>328</v>
      </c>
      <c r="N509" s="44"/>
      <c r="Q509" s="70"/>
      <c r="S509" s="73"/>
    </row>
    <row r="510" spans="1:19" s="8" customFormat="1" ht="51.95" customHeight="1" x14ac:dyDescent="0.2">
      <c r="B510" s="168">
        <v>16</v>
      </c>
      <c r="C510" s="169" t="s">
        <v>57</v>
      </c>
      <c r="D510" s="170" t="s">
        <v>175</v>
      </c>
      <c r="E510" s="15" t="s">
        <v>41</v>
      </c>
      <c r="F510" s="15" t="s">
        <v>41</v>
      </c>
      <c r="G510" s="15" t="s">
        <v>41</v>
      </c>
      <c r="H510" s="15" t="s">
        <v>41</v>
      </c>
      <c r="I510" s="15" t="s">
        <v>41</v>
      </c>
      <c r="J510" s="15" t="s">
        <v>41</v>
      </c>
      <c r="K510" s="15" t="s">
        <v>41</v>
      </c>
      <c r="L510" s="205" t="s">
        <v>492</v>
      </c>
      <c r="N510" s="44"/>
      <c r="Q510" s="70"/>
      <c r="S510" s="73"/>
    </row>
    <row r="511" spans="1:19" s="5" customFormat="1" ht="24.95" customHeight="1" x14ac:dyDescent="0.2">
      <c r="A511" s="16"/>
      <c r="B511" s="171" t="s">
        <v>58</v>
      </c>
      <c r="C511" s="167"/>
      <c r="D511" s="75"/>
      <c r="E511" s="14"/>
      <c r="F511" s="14"/>
      <c r="G511" s="14"/>
      <c r="H511" s="14"/>
      <c r="I511" s="14"/>
      <c r="J511" s="14"/>
      <c r="K511" s="14"/>
      <c r="L511" s="14"/>
      <c r="N511" s="167"/>
      <c r="Q511" s="69"/>
      <c r="S511" s="73"/>
    </row>
    <row r="512" spans="1:19" s="8" customFormat="1" ht="15.95" customHeight="1" x14ac:dyDescent="0.2">
      <c r="B512" s="168">
        <v>17</v>
      </c>
      <c r="C512" s="169" t="s">
        <v>59</v>
      </c>
      <c r="D512" s="15" t="s">
        <v>34</v>
      </c>
      <c r="E512" s="15" t="s">
        <v>34</v>
      </c>
      <c r="F512" s="15" t="s">
        <v>34</v>
      </c>
      <c r="G512" s="15" t="s">
        <v>34</v>
      </c>
      <c r="H512" s="15" t="s">
        <v>34</v>
      </c>
      <c r="I512" s="15" t="s">
        <v>35</v>
      </c>
      <c r="J512" s="15" t="s">
        <v>35</v>
      </c>
      <c r="K512" s="15" t="s">
        <v>35</v>
      </c>
      <c r="L512" s="205" t="s">
        <v>34</v>
      </c>
      <c r="N512" s="44"/>
      <c r="Q512" s="70"/>
      <c r="S512" s="73"/>
    </row>
    <row r="513" spans="2:19" s="11" customFormat="1" ht="25.5" customHeight="1" x14ac:dyDescent="0.2">
      <c r="B513" s="168">
        <v>18</v>
      </c>
      <c r="C513" s="177" t="s">
        <v>12</v>
      </c>
      <c r="D513" s="25">
        <v>4.5530000000000001E-2</v>
      </c>
      <c r="E513" s="25">
        <v>5.2999999999999999E-2</v>
      </c>
      <c r="F513" s="25">
        <v>4.582E-2</v>
      </c>
      <c r="G513" s="25">
        <v>4.3439999999999999E-2</v>
      </c>
      <c r="H513" s="25">
        <v>1.7500000000000002E-2</v>
      </c>
      <c r="I513" s="25" t="s">
        <v>362</v>
      </c>
      <c r="J513" s="25" t="s">
        <v>363</v>
      </c>
      <c r="K513" s="25" t="s">
        <v>364</v>
      </c>
      <c r="L513" s="210">
        <v>4.1377999999999998E-2</v>
      </c>
      <c r="N513" s="84"/>
      <c r="Q513" s="71"/>
      <c r="S513" s="73"/>
    </row>
    <row r="514" spans="2:19" s="8" customFormat="1" ht="15.95" customHeight="1" x14ac:dyDescent="0.2">
      <c r="B514" s="168">
        <v>19</v>
      </c>
      <c r="C514" s="169" t="s">
        <v>43</v>
      </c>
      <c r="D514" s="15" t="s">
        <v>33</v>
      </c>
      <c r="E514" s="15" t="s">
        <v>33</v>
      </c>
      <c r="F514" s="15" t="s">
        <v>33</v>
      </c>
      <c r="G514" s="15" t="s">
        <v>33</v>
      </c>
      <c r="H514" s="15" t="s">
        <v>33</v>
      </c>
      <c r="I514" s="15" t="s">
        <v>33</v>
      </c>
      <c r="J514" s="15" t="s">
        <v>33</v>
      </c>
      <c r="K514" s="15" t="s">
        <v>33</v>
      </c>
      <c r="L514" s="205" t="s">
        <v>33</v>
      </c>
      <c r="N514" s="44"/>
      <c r="Q514" s="70"/>
      <c r="S514" s="73"/>
    </row>
    <row r="515" spans="2:19" s="8" customFormat="1" ht="40.5" customHeight="1" x14ac:dyDescent="0.2">
      <c r="B515" s="168" t="s">
        <v>10</v>
      </c>
      <c r="C515" s="176" t="s">
        <v>13</v>
      </c>
      <c r="D515" s="170" t="s">
        <v>36</v>
      </c>
      <c r="E515" s="170" t="s">
        <v>36</v>
      </c>
      <c r="F515" s="170" t="s">
        <v>36</v>
      </c>
      <c r="G515" s="170" t="s">
        <v>36</v>
      </c>
      <c r="H515" s="170" t="s">
        <v>36</v>
      </c>
      <c r="I515" s="170" t="s">
        <v>36</v>
      </c>
      <c r="J515" s="170" t="s">
        <v>36</v>
      </c>
      <c r="K515" s="170" t="s">
        <v>36</v>
      </c>
      <c r="L515" s="204" t="s">
        <v>36</v>
      </c>
      <c r="N515" s="44"/>
      <c r="Q515" s="70"/>
      <c r="S515" s="73"/>
    </row>
    <row r="516" spans="2:19" s="8" customFormat="1" ht="32.1" customHeight="1" x14ac:dyDescent="0.2">
      <c r="B516" s="168" t="s">
        <v>11</v>
      </c>
      <c r="C516" s="176" t="s">
        <v>14</v>
      </c>
      <c r="D516" s="170" t="s">
        <v>36</v>
      </c>
      <c r="E516" s="170" t="s">
        <v>36</v>
      </c>
      <c r="F516" s="170" t="s">
        <v>36</v>
      </c>
      <c r="G516" s="170" t="s">
        <v>36</v>
      </c>
      <c r="H516" s="170" t="s">
        <v>36</v>
      </c>
      <c r="I516" s="170" t="s">
        <v>36</v>
      </c>
      <c r="J516" s="170" t="s">
        <v>36</v>
      </c>
      <c r="K516" s="170" t="s">
        <v>36</v>
      </c>
      <c r="L516" s="204" t="s">
        <v>36</v>
      </c>
      <c r="N516" s="44"/>
      <c r="Q516" s="70"/>
      <c r="S516" s="73"/>
    </row>
    <row r="517" spans="2:19" s="8" customFormat="1" ht="15.95" customHeight="1" x14ac:dyDescent="0.2">
      <c r="B517" s="168">
        <v>21</v>
      </c>
      <c r="C517" s="176" t="s">
        <v>15</v>
      </c>
      <c r="D517" s="170" t="s">
        <v>33</v>
      </c>
      <c r="E517" s="170" t="s">
        <v>33</v>
      </c>
      <c r="F517" s="170" t="s">
        <v>33</v>
      </c>
      <c r="G517" s="170" t="s">
        <v>33</v>
      </c>
      <c r="H517" s="170" t="s">
        <v>33</v>
      </c>
      <c r="I517" s="170" t="s">
        <v>33</v>
      </c>
      <c r="J517" s="170" t="s">
        <v>33</v>
      </c>
      <c r="K517" s="170" t="s">
        <v>33</v>
      </c>
      <c r="L517" s="204" t="s">
        <v>33</v>
      </c>
      <c r="N517" s="44"/>
      <c r="Q517" s="70"/>
      <c r="S517" s="73"/>
    </row>
    <row r="518" spans="2:19" s="8" customFormat="1" ht="15" customHeight="1" x14ac:dyDescent="0.2">
      <c r="B518" s="168">
        <v>22</v>
      </c>
      <c r="C518" s="169" t="s">
        <v>60</v>
      </c>
      <c r="D518" s="15" t="s">
        <v>67</v>
      </c>
      <c r="E518" s="15" t="s">
        <v>67</v>
      </c>
      <c r="F518" s="15" t="s">
        <v>67</v>
      </c>
      <c r="G518" s="15" t="s">
        <v>67</v>
      </c>
      <c r="H518" s="15" t="s">
        <v>67</v>
      </c>
      <c r="I518" s="15" t="s">
        <v>39</v>
      </c>
      <c r="J518" s="15" t="s">
        <v>39</v>
      </c>
      <c r="K518" s="15" t="s">
        <v>39</v>
      </c>
      <c r="L518" s="205" t="s">
        <v>67</v>
      </c>
      <c r="N518" s="44"/>
      <c r="Q518" s="70"/>
      <c r="S518" s="73"/>
    </row>
    <row r="519" spans="2:19" s="8" customFormat="1" ht="15" customHeight="1" x14ac:dyDescent="0.2">
      <c r="B519" s="168">
        <v>23</v>
      </c>
      <c r="C519" s="169" t="s">
        <v>16</v>
      </c>
      <c r="D519" s="15" t="s">
        <v>40</v>
      </c>
      <c r="E519" s="15" t="s">
        <v>40</v>
      </c>
      <c r="F519" s="15" t="s">
        <v>40</v>
      </c>
      <c r="G519" s="15" t="s">
        <v>40</v>
      </c>
      <c r="H519" s="15" t="s">
        <v>40</v>
      </c>
      <c r="I519" s="15" t="s">
        <v>472</v>
      </c>
      <c r="J519" s="15" t="s">
        <v>472</v>
      </c>
      <c r="K519" s="15" t="s">
        <v>472</v>
      </c>
      <c r="L519" s="205" t="s">
        <v>40</v>
      </c>
      <c r="N519" s="44"/>
      <c r="Q519" s="70"/>
      <c r="S519" s="73"/>
    </row>
    <row r="520" spans="2:19" s="8" customFormat="1" ht="51" x14ac:dyDescent="0.2">
      <c r="B520" s="168">
        <v>24</v>
      </c>
      <c r="C520" s="169" t="s">
        <v>17</v>
      </c>
      <c r="D520" s="170" t="s">
        <v>470</v>
      </c>
      <c r="E520" s="170" t="s">
        <v>473</v>
      </c>
      <c r="F520" s="170" t="s">
        <v>473</v>
      </c>
      <c r="G520" s="170" t="s">
        <v>473</v>
      </c>
      <c r="H520" s="170" t="s">
        <v>470</v>
      </c>
      <c r="I520" s="170" t="s">
        <v>470</v>
      </c>
      <c r="J520" s="170" t="s">
        <v>470</v>
      </c>
      <c r="K520" s="170" t="s">
        <v>470</v>
      </c>
      <c r="L520" s="170" t="s">
        <v>470</v>
      </c>
      <c r="N520" s="44"/>
      <c r="Q520" s="70"/>
      <c r="S520" s="73"/>
    </row>
    <row r="521" spans="2:19" s="8" customFormat="1" ht="15" customHeight="1" x14ac:dyDescent="0.2">
      <c r="B521" s="168">
        <v>25</v>
      </c>
      <c r="C521" s="169" t="s">
        <v>45</v>
      </c>
      <c r="D521" s="15" t="s">
        <v>41</v>
      </c>
      <c r="E521" s="15" t="s">
        <v>41</v>
      </c>
      <c r="F521" s="15" t="s">
        <v>41</v>
      </c>
      <c r="G521" s="15" t="s">
        <v>41</v>
      </c>
      <c r="H521" s="15" t="s">
        <v>41</v>
      </c>
      <c r="I521" s="15" t="s">
        <v>41</v>
      </c>
      <c r="J521" s="15" t="s">
        <v>41</v>
      </c>
      <c r="K521" s="15" t="s">
        <v>41</v>
      </c>
      <c r="L521" s="205" t="s">
        <v>492</v>
      </c>
      <c r="N521" s="44"/>
      <c r="Q521" s="70"/>
      <c r="S521" s="73"/>
    </row>
    <row r="522" spans="2:19" s="8" customFormat="1" ht="45" customHeight="1" x14ac:dyDescent="0.2">
      <c r="B522" s="168">
        <v>26</v>
      </c>
      <c r="C522" s="169" t="s">
        <v>46</v>
      </c>
      <c r="D522" s="15" t="s">
        <v>41</v>
      </c>
      <c r="E522" s="15" t="s">
        <v>41</v>
      </c>
      <c r="F522" s="15" t="s">
        <v>41</v>
      </c>
      <c r="G522" s="15" t="s">
        <v>41</v>
      </c>
      <c r="H522" s="15" t="s">
        <v>41</v>
      </c>
      <c r="I522" s="15" t="s">
        <v>41</v>
      </c>
      <c r="J522" s="15" t="s">
        <v>41</v>
      </c>
      <c r="K522" s="15" t="s">
        <v>41</v>
      </c>
      <c r="L522" s="205" t="s">
        <v>492</v>
      </c>
      <c r="M522" s="101"/>
      <c r="N522" s="44"/>
      <c r="Q522" s="70"/>
      <c r="S522" s="73"/>
    </row>
    <row r="523" spans="2:19" s="8" customFormat="1" ht="15" customHeight="1" x14ac:dyDescent="0.2">
      <c r="B523" s="168">
        <v>27</v>
      </c>
      <c r="C523" s="176" t="s">
        <v>18</v>
      </c>
      <c r="D523" s="15" t="s">
        <v>41</v>
      </c>
      <c r="E523" s="170" t="s">
        <v>41</v>
      </c>
      <c r="F523" s="170" t="s">
        <v>41</v>
      </c>
      <c r="G523" s="170" t="s">
        <v>41</v>
      </c>
      <c r="H523" s="170" t="s">
        <v>41</v>
      </c>
      <c r="I523" s="170" t="s">
        <v>41</v>
      </c>
      <c r="J523" s="170" t="s">
        <v>41</v>
      </c>
      <c r="K523" s="170" t="s">
        <v>41</v>
      </c>
      <c r="L523" s="204" t="s">
        <v>492</v>
      </c>
      <c r="N523" s="44"/>
      <c r="Q523" s="70"/>
      <c r="S523" s="73"/>
    </row>
    <row r="524" spans="2:19" s="8" customFormat="1" ht="15" customHeight="1" x14ac:dyDescent="0.2">
      <c r="B524" s="168">
        <v>28</v>
      </c>
      <c r="C524" s="176" t="s">
        <v>61</v>
      </c>
      <c r="D524" s="15" t="s">
        <v>41</v>
      </c>
      <c r="E524" s="170" t="s">
        <v>41</v>
      </c>
      <c r="F524" s="170" t="s">
        <v>41</v>
      </c>
      <c r="G524" s="170" t="s">
        <v>41</v>
      </c>
      <c r="H524" s="170" t="s">
        <v>41</v>
      </c>
      <c r="I524" s="170" t="s">
        <v>41</v>
      </c>
      <c r="J524" s="170" t="s">
        <v>41</v>
      </c>
      <c r="K524" s="170" t="s">
        <v>41</v>
      </c>
      <c r="L524" s="204" t="s">
        <v>492</v>
      </c>
      <c r="N524" s="44"/>
      <c r="Q524" s="70"/>
      <c r="S524" s="73"/>
    </row>
    <row r="525" spans="2:19" s="8" customFormat="1" ht="25.5" customHeight="1" x14ac:dyDescent="0.2">
      <c r="B525" s="168">
        <v>29</v>
      </c>
      <c r="C525" s="176" t="s">
        <v>62</v>
      </c>
      <c r="D525" s="15" t="s">
        <v>41</v>
      </c>
      <c r="E525" s="170" t="s">
        <v>41</v>
      </c>
      <c r="F525" s="170" t="s">
        <v>41</v>
      </c>
      <c r="G525" s="170" t="s">
        <v>41</v>
      </c>
      <c r="H525" s="170" t="s">
        <v>41</v>
      </c>
      <c r="I525" s="170" t="s">
        <v>41</v>
      </c>
      <c r="J525" s="170" t="s">
        <v>41</v>
      </c>
      <c r="K525" s="170" t="s">
        <v>41</v>
      </c>
      <c r="L525" s="204" t="s">
        <v>492</v>
      </c>
      <c r="N525" s="44"/>
      <c r="Q525" s="70"/>
      <c r="S525" s="73"/>
    </row>
    <row r="526" spans="2:19" s="8" customFormat="1" ht="14.25" x14ac:dyDescent="0.2">
      <c r="B526" s="168">
        <v>30</v>
      </c>
      <c r="C526" s="169" t="s">
        <v>19</v>
      </c>
      <c r="D526" s="170" t="s">
        <v>469</v>
      </c>
      <c r="E526" s="170" t="s">
        <v>469</v>
      </c>
      <c r="F526" s="170" t="s">
        <v>469</v>
      </c>
      <c r="G526" s="170" t="s">
        <v>469</v>
      </c>
      <c r="H526" s="170" t="s">
        <v>469</v>
      </c>
      <c r="I526" s="170" t="s">
        <v>469</v>
      </c>
      <c r="J526" s="170" t="s">
        <v>469</v>
      </c>
      <c r="K526" s="170" t="s">
        <v>469</v>
      </c>
      <c r="L526" s="205" t="s">
        <v>469</v>
      </c>
      <c r="N526" s="44"/>
      <c r="Q526" s="70"/>
      <c r="S526" s="73"/>
    </row>
    <row r="527" spans="2:19" s="8" customFormat="1" ht="60.75" customHeight="1" x14ac:dyDescent="0.2">
      <c r="B527" s="168">
        <v>31</v>
      </c>
      <c r="C527" s="169" t="s">
        <v>63</v>
      </c>
      <c r="D527" s="170" t="s">
        <v>470</v>
      </c>
      <c r="E527" s="170" t="s">
        <v>473</v>
      </c>
      <c r="F527" s="170" t="s">
        <v>473</v>
      </c>
      <c r="G527" s="170" t="s">
        <v>473</v>
      </c>
      <c r="H527" s="170" t="s">
        <v>470</v>
      </c>
      <c r="I527" s="170" t="s">
        <v>470</v>
      </c>
      <c r="J527" s="170" t="s">
        <v>470</v>
      </c>
      <c r="K527" s="170" t="s">
        <v>470</v>
      </c>
      <c r="L527" s="170" t="s">
        <v>470</v>
      </c>
      <c r="N527" s="44"/>
      <c r="Q527" s="70"/>
      <c r="S527" s="73"/>
    </row>
    <row r="528" spans="2:19" s="8" customFormat="1" ht="15" customHeight="1" x14ac:dyDescent="0.2">
      <c r="B528" s="168">
        <v>32</v>
      </c>
      <c r="C528" s="169" t="s">
        <v>20</v>
      </c>
      <c r="D528" s="15" t="s">
        <v>41</v>
      </c>
      <c r="E528" s="15" t="s">
        <v>41</v>
      </c>
      <c r="F528" s="15" t="s">
        <v>41</v>
      </c>
      <c r="G528" s="15" t="s">
        <v>41</v>
      </c>
      <c r="H528" s="15" t="s">
        <v>41</v>
      </c>
      <c r="I528" s="15" t="s">
        <v>41</v>
      </c>
      <c r="J528" s="15" t="s">
        <v>41</v>
      </c>
      <c r="K528" s="15" t="s">
        <v>41</v>
      </c>
      <c r="L528" s="205" t="s">
        <v>41</v>
      </c>
      <c r="N528" s="44"/>
      <c r="Q528" s="70"/>
      <c r="S528" s="73"/>
    </row>
    <row r="529" spans="1:20" s="8" customFormat="1" ht="15" customHeight="1" x14ac:dyDescent="0.2">
      <c r="B529" s="168">
        <v>33</v>
      </c>
      <c r="C529" s="169" t="s">
        <v>21</v>
      </c>
      <c r="D529" s="15" t="s">
        <v>41</v>
      </c>
      <c r="E529" s="15" t="s">
        <v>41</v>
      </c>
      <c r="F529" s="15" t="s">
        <v>41</v>
      </c>
      <c r="G529" s="15" t="s">
        <v>41</v>
      </c>
      <c r="H529" s="15" t="s">
        <v>41</v>
      </c>
      <c r="I529" s="15" t="s">
        <v>41</v>
      </c>
      <c r="J529" s="15" t="s">
        <v>41</v>
      </c>
      <c r="K529" s="15" t="s">
        <v>41</v>
      </c>
      <c r="L529" s="205" t="s">
        <v>41</v>
      </c>
      <c r="N529" s="44"/>
      <c r="Q529" s="70"/>
      <c r="S529" s="73"/>
    </row>
    <row r="530" spans="1:20" s="8" customFormat="1" ht="30.95" customHeight="1" x14ac:dyDescent="0.2">
      <c r="B530" s="168">
        <v>34</v>
      </c>
      <c r="C530" s="176" t="s">
        <v>22</v>
      </c>
      <c r="D530" s="15" t="s">
        <v>41</v>
      </c>
      <c r="E530" s="170" t="s">
        <v>41</v>
      </c>
      <c r="F530" s="170" t="s">
        <v>41</v>
      </c>
      <c r="G530" s="170" t="s">
        <v>41</v>
      </c>
      <c r="H530" s="170" t="s">
        <v>41</v>
      </c>
      <c r="I530" s="170" t="s">
        <v>41</v>
      </c>
      <c r="J530" s="170" t="s">
        <v>41</v>
      </c>
      <c r="K530" s="170" t="s">
        <v>41</v>
      </c>
      <c r="L530" s="204" t="s">
        <v>41</v>
      </c>
      <c r="M530" s="23"/>
      <c r="N530" s="38"/>
      <c r="O530" s="23"/>
      <c r="P530" s="23"/>
      <c r="Q530" s="117"/>
      <c r="R530" s="23"/>
      <c r="S530" s="153"/>
      <c r="T530" s="23"/>
    </row>
    <row r="531" spans="1:20" s="8" customFormat="1" ht="30.95" customHeight="1" x14ac:dyDescent="0.25">
      <c r="B531" s="168" t="s">
        <v>389</v>
      </c>
      <c r="C531" s="176" t="s">
        <v>390</v>
      </c>
      <c r="D531" s="45" t="s">
        <v>386</v>
      </c>
      <c r="E531" s="45" t="s">
        <v>386</v>
      </c>
      <c r="F531" s="45" t="s">
        <v>386</v>
      </c>
      <c r="G531" s="45" t="s">
        <v>386</v>
      </c>
      <c r="H531" s="45" t="s">
        <v>386</v>
      </c>
      <c r="I531" s="45" t="s">
        <v>386</v>
      </c>
      <c r="J531" s="45" t="s">
        <v>386</v>
      </c>
      <c r="K531" s="45" t="s">
        <v>386</v>
      </c>
      <c r="L531" s="45" t="s">
        <v>386</v>
      </c>
      <c r="M531" s="38"/>
      <c r="N531" s="151"/>
      <c r="O531" s="23"/>
      <c r="P531" s="119"/>
      <c r="Q531" s="119"/>
      <c r="R531" s="23"/>
      <c r="S531" s="152"/>
      <c r="T531" s="23"/>
    </row>
    <row r="532" spans="1:20" s="8" customFormat="1" ht="30" customHeight="1" x14ac:dyDescent="0.2">
      <c r="B532" s="168">
        <v>35</v>
      </c>
      <c r="C532" s="169" t="s">
        <v>23</v>
      </c>
      <c r="D532" s="15" t="s">
        <v>42</v>
      </c>
      <c r="E532" s="15" t="s">
        <v>42</v>
      </c>
      <c r="F532" s="15" t="s">
        <v>42</v>
      </c>
      <c r="G532" s="15" t="s">
        <v>42</v>
      </c>
      <c r="H532" s="15" t="s">
        <v>42</v>
      </c>
      <c r="I532" s="15" t="s">
        <v>42</v>
      </c>
      <c r="J532" s="15" t="s">
        <v>42</v>
      </c>
      <c r="K532" s="15" t="s">
        <v>42</v>
      </c>
      <c r="L532" s="205" t="s">
        <v>42</v>
      </c>
      <c r="N532" s="44"/>
      <c r="Q532" s="70"/>
      <c r="S532" s="73"/>
    </row>
    <row r="533" spans="1:20" s="8" customFormat="1" ht="15" customHeight="1" x14ac:dyDescent="0.2">
      <c r="B533" s="168">
        <v>36</v>
      </c>
      <c r="C533" s="169" t="s">
        <v>64</v>
      </c>
      <c r="D533" s="15" t="s">
        <v>33</v>
      </c>
      <c r="E533" s="15" t="s">
        <v>33</v>
      </c>
      <c r="F533" s="15" t="s">
        <v>33</v>
      </c>
      <c r="G533" s="15" t="s">
        <v>33</v>
      </c>
      <c r="H533" s="15" t="s">
        <v>33</v>
      </c>
      <c r="I533" s="15" t="s">
        <v>33</v>
      </c>
      <c r="J533" s="15" t="s">
        <v>33</v>
      </c>
      <c r="K533" s="15" t="s">
        <v>33</v>
      </c>
      <c r="L533" s="205" t="s">
        <v>33</v>
      </c>
      <c r="N533" s="44"/>
      <c r="Q533" s="70"/>
      <c r="S533" s="73"/>
    </row>
    <row r="534" spans="1:20" s="8" customFormat="1" ht="42" customHeight="1" x14ac:dyDescent="0.2">
      <c r="B534" s="168">
        <v>37</v>
      </c>
      <c r="C534" s="169" t="s">
        <v>65</v>
      </c>
      <c r="D534" s="15" t="s">
        <v>41</v>
      </c>
      <c r="E534" s="15" t="s">
        <v>41</v>
      </c>
      <c r="F534" s="15" t="s">
        <v>41</v>
      </c>
      <c r="G534" s="15" t="s">
        <v>41</v>
      </c>
      <c r="H534" s="15" t="s">
        <v>41</v>
      </c>
      <c r="I534" s="15" t="s">
        <v>41</v>
      </c>
      <c r="J534" s="15" t="s">
        <v>41</v>
      </c>
      <c r="K534" s="15" t="s">
        <v>41</v>
      </c>
      <c r="L534" s="205" t="s">
        <v>41</v>
      </c>
      <c r="N534" s="44"/>
      <c r="Q534" s="70"/>
      <c r="S534" s="73"/>
    </row>
    <row r="535" spans="1:20" s="5" customFormat="1" ht="19.5" customHeight="1" x14ac:dyDescent="0.2">
      <c r="B535" s="42"/>
      <c r="C535" s="43"/>
      <c r="D535" s="22"/>
      <c r="E535" s="22"/>
      <c r="F535" s="22"/>
      <c r="G535" s="22"/>
      <c r="H535" s="22"/>
      <c r="I535" s="22"/>
      <c r="J535" s="22"/>
      <c r="K535" s="22"/>
      <c r="L535" s="22"/>
      <c r="M535" s="22"/>
      <c r="N535" s="22"/>
      <c r="O535" s="167"/>
      <c r="R535" s="69"/>
      <c r="T535" s="73"/>
    </row>
    <row r="536" spans="1:20" s="5" customFormat="1" ht="20.100000000000001" customHeight="1" x14ac:dyDescent="0.2">
      <c r="B536" s="38"/>
      <c r="C536" s="36"/>
      <c r="D536" s="74" t="e">
        <f>HLOOKUP(D537,'1. March 2021 Report'!$D539:$M539,1,0)</f>
        <v>#N/A</v>
      </c>
      <c r="E536" s="74" t="e">
        <f>HLOOKUP(E537,'1. March 2021 Report'!$D539:$M539,1,0)</f>
        <v>#N/A</v>
      </c>
      <c r="F536" s="74" t="str">
        <f>HLOOKUP(F537,'1. March 2021 Report'!$D539:$M539,1,0)</f>
        <v>XS2138286229</v>
      </c>
      <c r="G536" s="74" t="e">
        <f>HLOOKUP(G537,'1. March 2021 Report'!$D539:$M539,1,0)</f>
        <v>#N/A</v>
      </c>
      <c r="H536" s="22"/>
      <c r="I536" s="22"/>
      <c r="J536" s="22"/>
      <c r="K536" s="22"/>
      <c r="L536" s="22"/>
      <c r="M536" s="22"/>
      <c r="N536" s="22"/>
      <c r="O536" s="31"/>
      <c r="R536" s="69"/>
      <c r="T536" s="73"/>
    </row>
    <row r="537" spans="1:20" s="5" customFormat="1" ht="24.95" customHeight="1" x14ac:dyDescent="0.2">
      <c r="A537" s="16"/>
      <c r="B537" s="107" t="s">
        <v>51</v>
      </c>
      <c r="C537" s="82"/>
      <c r="D537" s="226" t="s">
        <v>534</v>
      </c>
      <c r="E537" s="226" t="s">
        <v>535</v>
      </c>
      <c r="F537" s="226" t="s">
        <v>575</v>
      </c>
      <c r="G537" s="226" t="s">
        <v>582</v>
      </c>
      <c r="I537" s="73"/>
      <c r="N537" s="27">
        <f>COUNTA($D537:$K537)</f>
        <v>4</v>
      </c>
    </row>
    <row r="538" spans="1:20" s="5" customFormat="1" ht="27.95" customHeight="1" x14ac:dyDescent="0.2">
      <c r="B538" s="168">
        <v>1</v>
      </c>
      <c r="C538" s="169" t="s">
        <v>0</v>
      </c>
      <c r="D538" s="205" t="s">
        <v>48</v>
      </c>
      <c r="E538" s="205" t="s">
        <v>48</v>
      </c>
      <c r="F538" s="204" t="s">
        <v>78</v>
      </c>
      <c r="G538" s="170" t="s">
        <v>48</v>
      </c>
      <c r="I538" s="73"/>
    </row>
    <row r="539" spans="1:20" s="5" customFormat="1" ht="27.95" customHeight="1" x14ac:dyDescent="0.2">
      <c r="B539" s="168">
        <v>2</v>
      </c>
      <c r="C539" s="169" t="s">
        <v>1</v>
      </c>
      <c r="D539" s="224" t="s">
        <v>41</v>
      </c>
      <c r="E539" s="224" t="s">
        <v>41</v>
      </c>
      <c r="F539" s="204" t="s">
        <v>575</v>
      </c>
      <c r="G539" s="15" t="s">
        <v>41</v>
      </c>
      <c r="I539" s="73"/>
    </row>
    <row r="540" spans="1:20" s="8" customFormat="1" ht="15" customHeight="1" x14ac:dyDescent="0.25">
      <c r="B540" s="168">
        <v>3</v>
      </c>
      <c r="C540" s="169" t="s">
        <v>52</v>
      </c>
      <c r="D540" s="204" t="s">
        <v>24</v>
      </c>
      <c r="E540" s="204" t="s">
        <v>24</v>
      </c>
      <c r="F540" s="205" t="s">
        <v>24</v>
      </c>
      <c r="G540" s="15" t="s">
        <v>24</v>
      </c>
    </row>
    <row r="541" spans="1:20" s="8" customFormat="1" ht="15" customHeight="1" x14ac:dyDescent="0.2">
      <c r="B541" s="168" t="s">
        <v>384</v>
      </c>
      <c r="C541" s="169" t="s">
        <v>385</v>
      </c>
      <c r="D541" s="205" t="s">
        <v>387</v>
      </c>
      <c r="E541" s="205" t="s">
        <v>387</v>
      </c>
      <c r="F541" s="205" t="s">
        <v>388</v>
      </c>
      <c r="G541" s="15" t="s">
        <v>388</v>
      </c>
      <c r="N541" s="44"/>
      <c r="Q541" s="70"/>
      <c r="S541" s="73"/>
    </row>
    <row r="542" spans="1:20" s="5" customFormat="1" ht="24.95" customHeight="1" x14ac:dyDescent="0.2">
      <c r="A542" s="16"/>
      <c r="B542" s="171" t="s">
        <v>166</v>
      </c>
      <c r="C542" s="167"/>
      <c r="D542" s="14"/>
      <c r="E542" s="14"/>
      <c r="F542" s="17"/>
      <c r="G542" s="17"/>
      <c r="I542" s="73"/>
    </row>
    <row r="543" spans="1:20" s="8" customFormat="1" ht="15" customHeight="1" x14ac:dyDescent="0.2">
      <c r="B543" s="168">
        <v>4</v>
      </c>
      <c r="C543" s="169" t="s">
        <v>2</v>
      </c>
      <c r="D543" s="205" t="s">
        <v>25</v>
      </c>
      <c r="E543" s="205" t="s">
        <v>25</v>
      </c>
      <c r="F543" s="205" t="s">
        <v>25</v>
      </c>
      <c r="G543" s="15" t="s">
        <v>25</v>
      </c>
      <c r="I543" s="73"/>
    </row>
    <row r="544" spans="1:20" s="8" customFormat="1" ht="15" customHeight="1" x14ac:dyDescent="0.2">
      <c r="B544" s="168">
        <v>5</v>
      </c>
      <c r="C544" s="169" t="s">
        <v>3</v>
      </c>
      <c r="D544" s="205" t="s">
        <v>25</v>
      </c>
      <c r="E544" s="205" t="s">
        <v>25</v>
      </c>
      <c r="F544" s="204" t="s">
        <v>25</v>
      </c>
      <c r="G544" s="170" t="s">
        <v>25</v>
      </c>
      <c r="I544" s="73"/>
    </row>
    <row r="545" spans="1:19" s="8" customFormat="1" ht="27.95" customHeight="1" x14ac:dyDescent="0.2">
      <c r="B545" s="168">
        <v>6</v>
      </c>
      <c r="C545" s="169" t="s">
        <v>53</v>
      </c>
      <c r="D545" s="205" t="s">
        <v>76</v>
      </c>
      <c r="E545" s="205" t="s">
        <v>76</v>
      </c>
      <c r="F545" s="204" t="s">
        <v>28</v>
      </c>
      <c r="G545" s="170" t="s">
        <v>49</v>
      </c>
      <c r="I545" s="73"/>
    </row>
    <row r="546" spans="1:19" s="8" customFormat="1" ht="27.95" customHeight="1" x14ac:dyDescent="0.2">
      <c r="B546" s="168">
        <v>7</v>
      </c>
      <c r="C546" s="169" t="s">
        <v>54</v>
      </c>
      <c r="D546" s="204" t="s">
        <v>490</v>
      </c>
      <c r="E546" s="204" t="s">
        <v>490</v>
      </c>
      <c r="F546" s="204" t="s">
        <v>185</v>
      </c>
      <c r="G546" s="170" t="s">
        <v>185</v>
      </c>
      <c r="I546" s="73"/>
    </row>
    <row r="547" spans="1:19" s="8" customFormat="1" ht="15" customHeight="1" x14ac:dyDescent="0.2">
      <c r="B547" s="168">
        <v>8</v>
      </c>
      <c r="C547" s="169" t="s">
        <v>177</v>
      </c>
      <c r="D547" s="206">
        <f>(VLOOKUP(D537,'[6]2. Lloyds Solo'!$C:$AD,24,0)+VLOOKUP(D537,'[6]2. Lloyds Solo'!$C:$AD,28,0))/1000000</f>
        <v>204.08698559000001</v>
      </c>
      <c r="E547" s="206">
        <f>(VLOOKUP(E537,'[6]2. Lloyds Solo'!$C:$AD,24,0)+VLOOKUP(E537,'[6]2. Lloyds Solo'!$C:$AD,28,0))/1000000</f>
        <v>63.868549310000006</v>
      </c>
      <c r="F547" s="206">
        <f>(VLOOKUP(F537,'[6]1. LBG GROUP'!$C:$AD,24,0)+VLOOKUP(F537,'[6]1. LBG GROUP'!$C:$AD,28,0))/1000000</f>
        <v>251.67938443999998</v>
      </c>
      <c r="G547" s="206">
        <f>(VLOOKUP(G537,'[6]2. Lloyds Solo'!$C:$AD,24,0)+VLOOKUP(G537,'[6]2. Lloyds Solo'!$C:$AD,28,0))/1000000</f>
        <v>287.91841318000002</v>
      </c>
      <c r="I547" s="73"/>
      <c r="S547" s="73">
        <f>SUM($D$547:$K$547)</f>
        <v>807.55333252000003</v>
      </c>
    </row>
    <row r="548" spans="1:19" s="8" customFormat="1" ht="15" customHeight="1" x14ac:dyDescent="0.2">
      <c r="B548" s="172">
        <v>9</v>
      </c>
      <c r="C548" s="173" t="s">
        <v>178</v>
      </c>
      <c r="D548" s="97" t="e">
        <f>VLOOKUP(D537,#REF!,5,0)</f>
        <v>#REF!</v>
      </c>
      <c r="E548" s="97" t="e">
        <f>VLOOKUP(E537,#REF!,5,0)</f>
        <v>#REF!</v>
      </c>
      <c r="F548" s="97" t="e">
        <f>VLOOKUP(F537,#REF!,5,0)</f>
        <v>#REF!</v>
      </c>
      <c r="G548" s="97" t="e">
        <f>VLOOKUP(G537,#REF!,5,0)</f>
        <v>#REF!</v>
      </c>
      <c r="I548" s="73"/>
    </row>
    <row r="549" spans="1:19" s="8" customFormat="1" ht="15" customHeight="1" x14ac:dyDescent="0.2">
      <c r="B549" s="174"/>
      <c r="C549" s="175" t="s">
        <v>179</v>
      </c>
      <c r="D549" s="133" t="e">
        <f>VLOOKUP(D537,#REF!,6,0)</f>
        <v>#REF!</v>
      </c>
      <c r="E549" s="133" t="e">
        <f>VLOOKUP(E537,#REF!,6,0)</f>
        <v>#REF!</v>
      </c>
      <c r="F549" s="133" t="e">
        <f>VLOOKUP(F537,#REF!,6,0)</f>
        <v>#REF!</v>
      </c>
      <c r="G549" s="133" t="e">
        <f>VLOOKUP(G537,#REF!,6,0)</f>
        <v>#REF!</v>
      </c>
      <c r="I549" s="73"/>
    </row>
    <row r="550" spans="1:19" s="8" customFormat="1" ht="25.5" customHeight="1" x14ac:dyDescent="0.2">
      <c r="B550" s="168" t="s">
        <v>8</v>
      </c>
      <c r="C550" s="169" t="s">
        <v>4</v>
      </c>
      <c r="D550" s="205">
        <v>100</v>
      </c>
      <c r="E550" s="205">
        <v>100</v>
      </c>
      <c r="F550" s="170">
        <v>100</v>
      </c>
      <c r="G550" s="170">
        <v>100</v>
      </c>
      <c r="I550" s="73"/>
    </row>
    <row r="551" spans="1:19" s="8" customFormat="1" ht="38.25" customHeight="1" x14ac:dyDescent="0.2">
      <c r="B551" s="168" t="s">
        <v>9</v>
      </c>
      <c r="C551" s="169" t="s">
        <v>5</v>
      </c>
      <c r="D551" s="205">
        <v>100</v>
      </c>
      <c r="E551" s="205">
        <v>100</v>
      </c>
      <c r="F551" s="15">
        <v>100</v>
      </c>
      <c r="G551" s="15">
        <v>100</v>
      </c>
      <c r="I551" s="73"/>
    </row>
    <row r="552" spans="1:19" s="8" customFormat="1" ht="48" customHeight="1" x14ac:dyDescent="0.2">
      <c r="B552" s="168">
        <v>10</v>
      </c>
      <c r="C552" s="169" t="s">
        <v>6</v>
      </c>
      <c r="D552" s="204" t="s">
        <v>29</v>
      </c>
      <c r="E552" s="204" t="s">
        <v>29</v>
      </c>
      <c r="F552" s="204" t="s">
        <v>29</v>
      </c>
      <c r="G552" s="170" t="s">
        <v>29</v>
      </c>
      <c r="I552" s="73"/>
    </row>
    <row r="553" spans="1:19" s="8" customFormat="1" ht="15" customHeight="1" x14ac:dyDescent="0.2">
      <c r="B553" s="168">
        <v>11</v>
      </c>
      <c r="C553" s="169" t="s">
        <v>7</v>
      </c>
      <c r="D553" s="197">
        <v>43794</v>
      </c>
      <c r="E553" s="197">
        <v>43794</v>
      </c>
      <c r="F553" s="197">
        <v>43906</v>
      </c>
      <c r="G553" s="178">
        <v>43906</v>
      </c>
      <c r="I553" s="73"/>
    </row>
    <row r="554" spans="1:19" s="8" customFormat="1" ht="15" customHeight="1" x14ac:dyDescent="0.2">
      <c r="B554" s="168">
        <v>12</v>
      </c>
      <c r="C554" s="169" t="s">
        <v>44</v>
      </c>
      <c r="D554" s="197" t="s">
        <v>491</v>
      </c>
      <c r="E554" s="197" t="s">
        <v>491</v>
      </c>
      <c r="F554" s="205" t="s">
        <v>31</v>
      </c>
      <c r="G554" s="15" t="s">
        <v>31</v>
      </c>
      <c r="I554" s="73"/>
    </row>
    <row r="555" spans="1:19" s="8" customFormat="1" ht="15" customHeight="1" x14ac:dyDescent="0.2">
      <c r="B555" s="168">
        <v>13</v>
      </c>
      <c r="C555" s="169" t="s">
        <v>55</v>
      </c>
      <c r="D555" s="197">
        <v>46903</v>
      </c>
      <c r="E555" s="197">
        <v>50451</v>
      </c>
      <c r="F555" s="197">
        <v>47560</v>
      </c>
      <c r="G555" s="178">
        <v>47560</v>
      </c>
      <c r="I555" s="73"/>
    </row>
    <row r="556" spans="1:19" s="8" customFormat="1" ht="15" customHeight="1" x14ac:dyDescent="0.2">
      <c r="B556" s="168">
        <v>14</v>
      </c>
      <c r="C556" s="169" t="s">
        <v>506</v>
      </c>
      <c r="D556" s="205" t="s">
        <v>492</v>
      </c>
      <c r="E556" s="205" t="s">
        <v>492</v>
      </c>
      <c r="F556" s="205" t="s">
        <v>32</v>
      </c>
      <c r="G556" s="15" t="s">
        <v>33</v>
      </c>
      <c r="I556" s="73"/>
    </row>
    <row r="557" spans="1:19" s="8" customFormat="1" ht="83.1" customHeight="1" x14ac:dyDescent="0.2">
      <c r="B557" s="168">
        <v>15</v>
      </c>
      <c r="C557" s="176" t="s">
        <v>56</v>
      </c>
      <c r="D557" s="204" t="s">
        <v>328</v>
      </c>
      <c r="E557" s="204" t="s">
        <v>328</v>
      </c>
      <c r="F557" s="204" t="s">
        <v>573</v>
      </c>
      <c r="G557" s="170" t="s">
        <v>573</v>
      </c>
      <c r="I557" s="73"/>
    </row>
    <row r="558" spans="1:19" s="8" customFormat="1" ht="51.95" customHeight="1" x14ac:dyDescent="0.2">
      <c r="B558" s="168">
        <v>16</v>
      </c>
      <c r="C558" s="169" t="s">
        <v>57</v>
      </c>
      <c r="D558" s="205" t="s">
        <v>492</v>
      </c>
      <c r="E558" s="205" t="s">
        <v>492</v>
      </c>
      <c r="F558" s="234" t="s">
        <v>175</v>
      </c>
      <c r="G558" s="234" t="s">
        <v>175</v>
      </c>
      <c r="I558" s="73"/>
    </row>
    <row r="559" spans="1:19" s="5" customFormat="1" ht="24.95" customHeight="1" x14ac:dyDescent="0.2">
      <c r="A559" s="16"/>
      <c r="B559" s="171" t="s">
        <v>58</v>
      </c>
      <c r="C559" s="167"/>
      <c r="D559" s="14"/>
      <c r="E559" s="14"/>
      <c r="F559" s="17"/>
      <c r="G559" s="17"/>
      <c r="I559" s="73"/>
    </row>
    <row r="560" spans="1:19" s="8" customFormat="1" ht="15.95" customHeight="1" x14ac:dyDescent="0.2">
      <c r="B560" s="168">
        <v>17</v>
      </c>
      <c r="C560" s="169" t="s">
        <v>59</v>
      </c>
      <c r="D560" s="205" t="s">
        <v>34</v>
      </c>
      <c r="E560" s="205" t="s">
        <v>34</v>
      </c>
      <c r="F560" s="15" t="s">
        <v>71</v>
      </c>
      <c r="G560" s="15" t="s">
        <v>71</v>
      </c>
      <c r="I560" s="73"/>
    </row>
    <row r="561" spans="2:9" s="11" customFormat="1" ht="25.5" customHeight="1" x14ac:dyDescent="0.2">
      <c r="B561" s="168">
        <v>18</v>
      </c>
      <c r="C561" s="177" t="s">
        <v>12</v>
      </c>
      <c r="D561" s="210">
        <v>2.0367E-2</v>
      </c>
      <c r="E561" s="210">
        <v>2.68229E-2</v>
      </c>
      <c r="F561" s="207">
        <v>4.4999999999999998E-2</v>
      </c>
      <c r="G561" s="21">
        <v>2.6786999999999998E-2</v>
      </c>
      <c r="I561" s="73"/>
    </row>
    <row r="562" spans="2:9" s="8" customFormat="1" ht="15.95" customHeight="1" x14ac:dyDescent="0.2">
      <c r="B562" s="168">
        <v>19</v>
      </c>
      <c r="C562" s="169" t="s">
        <v>43</v>
      </c>
      <c r="D562" s="205" t="s">
        <v>33</v>
      </c>
      <c r="E562" s="205" t="s">
        <v>33</v>
      </c>
      <c r="F562" s="205" t="s">
        <v>33</v>
      </c>
      <c r="G562" s="15" t="s">
        <v>33</v>
      </c>
      <c r="I562" s="73"/>
    </row>
    <row r="563" spans="2:9" s="8" customFormat="1" ht="40.5" customHeight="1" x14ac:dyDescent="0.2">
      <c r="B563" s="168" t="s">
        <v>10</v>
      </c>
      <c r="C563" s="176" t="s">
        <v>13</v>
      </c>
      <c r="D563" s="204" t="s">
        <v>37</v>
      </c>
      <c r="E563" s="204" t="s">
        <v>37</v>
      </c>
      <c r="F563" s="204" t="s">
        <v>36</v>
      </c>
      <c r="G563" s="170" t="s">
        <v>36</v>
      </c>
      <c r="I563" s="73"/>
    </row>
    <row r="564" spans="2:9" s="8" customFormat="1" ht="32.1" customHeight="1" x14ac:dyDescent="0.2">
      <c r="B564" s="168" t="s">
        <v>11</v>
      </c>
      <c r="C564" s="176" t="s">
        <v>14</v>
      </c>
      <c r="D564" s="204" t="s">
        <v>37</v>
      </c>
      <c r="E564" s="204" t="s">
        <v>37</v>
      </c>
      <c r="F564" s="204" t="s">
        <v>36</v>
      </c>
      <c r="G564" s="170" t="s">
        <v>36</v>
      </c>
      <c r="I564" s="73"/>
    </row>
    <row r="565" spans="2:9" s="8" customFormat="1" ht="15.95" customHeight="1" x14ac:dyDescent="0.2">
      <c r="B565" s="168">
        <v>21</v>
      </c>
      <c r="C565" s="176" t="s">
        <v>15</v>
      </c>
      <c r="D565" s="204" t="s">
        <v>33</v>
      </c>
      <c r="E565" s="204" t="s">
        <v>33</v>
      </c>
      <c r="F565" s="205" t="s">
        <v>33</v>
      </c>
      <c r="G565" s="15" t="s">
        <v>33</v>
      </c>
      <c r="I565" s="73"/>
    </row>
    <row r="566" spans="2:9" s="8" customFormat="1" ht="15" customHeight="1" x14ac:dyDescent="0.2">
      <c r="B566" s="168">
        <v>22</v>
      </c>
      <c r="C566" s="169" t="s">
        <v>60</v>
      </c>
      <c r="D566" s="205" t="s">
        <v>67</v>
      </c>
      <c r="E566" s="205" t="s">
        <v>67</v>
      </c>
      <c r="F566" s="205" t="s">
        <v>67</v>
      </c>
      <c r="G566" s="15" t="s">
        <v>67</v>
      </c>
      <c r="I566" s="73"/>
    </row>
    <row r="567" spans="2:9" s="8" customFormat="1" ht="15" customHeight="1" x14ac:dyDescent="0.2">
      <c r="B567" s="168">
        <v>23</v>
      </c>
      <c r="C567" s="169" t="s">
        <v>16</v>
      </c>
      <c r="D567" s="205" t="s">
        <v>493</v>
      </c>
      <c r="E567" s="205" t="s">
        <v>493</v>
      </c>
      <c r="F567" s="205" t="s">
        <v>40</v>
      </c>
      <c r="G567" s="15" t="s">
        <v>40</v>
      </c>
      <c r="I567" s="73"/>
    </row>
    <row r="568" spans="2:9" s="8" customFormat="1" ht="42.75" customHeight="1" x14ac:dyDescent="0.2">
      <c r="B568" s="168">
        <v>24</v>
      </c>
      <c r="C568" s="169" t="s">
        <v>17</v>
      </c>
      <c r="D568" s="204" t="s">
        <v>492</v>
      </c>
      <c r="E568" s="204" t="s">
        <v>492</v>
      </c>
      <c r="F568" s="204" t="s">
        <v>470</v>
      </c>
      <c r="G568" s="170" t="s">
        <v>470</v>
      </c>
      <c r="I568" s="73"/>
    </row>
    <row r="569" spans="2:9" s="8" customFormat="1" ht="15" customHeight="1" x14ac:dyDescent="0.2">
      <c r="B569" s="168">
        <v>25</v>
      </c>
      <c r="C569" s="169" t="s">
        <v>45</v>
      </c>
      <c r="D569" s="205" t="s">
        <v>492</v>
      </c>
      <c r="E569" s="205" t="s">
        <v>492</v>
      </c>
      <c r="F569" s="205" t="s">
        <v>41</v>
      </c>
      <c r="G569" s="205" t="s">
        <v>41</v>
      </c>
      <c r="I569" s="73"/>
    </row>
    <row r="570" spans="2:9" s="8" customFormat="1" ht="45" customHeight="1" x14ac:dyDescent="0.2">
      <c r="B570" s="168">
        <v>26</v>
      </c>
      <c r="C570" s="169" t="s">
        <v>46</v>
      </c>
      <c r="D570" s="205" t="s">
        <v>492</v>
      </c>
      <c r="E570" s="205" t="s">
        <v>492</v>
      </c>
      <c r="F570" s="205" t="s">
        <v>41</v>
      </c>
      <c r="G570" s="205" t="s">
        <v>41</v>
      </c>
      <c r="I570" s="73"/>
    </row>
    <row r="571" spans="2:9" s="8" customFormat="1" ht="15" customHeight="1" x14ac:dyDescent="0.2">
      <c r="B571" s="168">
        <v>27</v>
      </c>
      <c r="C571" s="176" t="s">
        <v>18</v>
      </c>
      <c r="D571" s="204" t="s">
        <v>492</v>
      </c>
      <c r="E571" s="204" t="s">
        <v>492</v>
      </c>
      <c r="F571" s="205" t="s">
        <v>41</v>
      </c>
      <c r="G571" s="205" t="s">
        <v>41</v>
      </c>
      <c r="I571" s="73"/>
    </row>
    <row r="572" spans="2:9" s="8" customFormat="1" ht="15" customHeight="1" x14ac:dyDescent="0.2">
      <c r="B572" s="168">
        <v>28</v>
      </c>
      <c r="C572" s="176" t="s">
        <v>61</v>
      </c>
      <c r="D572" s="204" t="s">
        <v>492</v>
      </c>
      <c r="E572" s="204" t="s">
        <v>492</v>
      </c>
      <c r="F572" s="205" t="s">
        <v>41</v>
      </c>
      <c r="G572" s="205" t="s">
        <v>41</v>
      </c>
      <c r="I572" s="73"/>
    </row>
    <row r="573" spans="2:9" s="8" customFormat="1" ht="25.5" customHeight="1" x14ac:dyDescent="0.2">
      <c r="B573" s="168">
        <v>29</v>
      </c>
      <c r="C573" s="176" t="s">
        <v>62</v>
      </c>
      <c r="D573" s="204" t="s">
        <v>492</v>
      </c>
      <c r="E573" s="204" t="s">
        <v>492</v>
      </c>
      <c r="F573" s="205" t="s">
        <v>41</v>
      </c>
      <c r="G573" s="205" t="s">
        <v>41</v>
      </c>
      <c r="I573" s="73"/>
    </row>
    <row r="574" spans="2:9" s="8" customFormat="1" ht="14.25" x14ac:dyDescent="0.2">
      <c r="B574" s="168">
        <v>30</v>
      </c>
      <c r="C574" s="169" t="s">
        <v>19</v>
      </c>
      <c r="D574" s="205" t="s">
        <v>33</v>
      </c>
      <c r="E574" s="205" t="s">
        <v>33</v>
      </c>
      <c r="F574" s="204" t="s">
        <v>469</v>
      </c>
      <c r="G574" s="170" t="s">
        <v>469</v>
      </c>
      <c r="I574" s="73"/>
    </row>
    <row r="575" spans="2:9" s="8" customFormat="1" ht="41.25" customHeight="1" x14ac:dyDescent="0.2">
      <c r="B575" s="168">
        <v>31</v>
      </c>
      <c r="C575" s="169" t="s">
        <v>63</v>
      </c>
      <c r="D575" s="205" t="s">
        <v>41</v>
      </c>
      <c r="E575" s="205" t="s">
        <v>41</v>
      </c>
      <c r="F575" s="204" t="s">
        <v>470</v>
      </c>
      <c r="G575" s="170" t="s">
        <v>470</v>
      </c>
      <c r="I575" s="73"/>
    </row>
    <row r="576" spans="2:9" s="8" customFormat="1" ht="15" customHeight="1" x14ac:dyDescent="0.2">
      <c r="B576" s="168">
        <v>32</v>
      </c>
      <c r="C576" s="169" t="s">
        <v>20</v>
      </c>
      <c r="D576" s="205" t="s">
        <v>41</v>
      </c>
      <c r="E576" s="205" t="s">
        <v>41</v>
      </c>
      <c r="F576" s="205" t="s">
        <v>41</v>
      </c>
      <c r="G576" s="15" t="s">
        <v>41</v>
      </c>
      <c r="I576" s="73"/>
    </row>
    <row r="577" spans="2:19" s="8" customFormat="1" ht="15" customHeight="1" x14ac:dyDescent="0.2">
      <c r="B577" s="168">
        <v>33</v>
      </c>
      <c r="C577" s="169" t="s">
        <v>21</v>
      </c>
      <c r="D577" s="205" t="s">
        <v>41</v>
      </c>
      <c r="E577" s="205" t="s">
        <v>41</v>
      </c>
      <c r="F577" s="205" t="s">
        <v>41</v>
      </c>
      <c r="G577" s="15" t="s">
        <v>41</v>
      </c>
      <c r="I577" s="73"/>
    </row>
    <row r="578" spans="2:19" s="8" customFormat="1" ht="30.95" customHeight="1" x14ac:dyDescent="0.2">
      <c r="B578" s="168">
        <v>34</v>
      </c>
      <c r="C578" s="176" t="s">
        <v>22</v>
      </c>
      <c r="D578" s="204" t="s">
        <v>41</v>
      </c>
      <c r="E578" s="204" t="s">
        <v>41</v>
      </c>
      <c r="F578" s="205" t="s">
        <v>41</v>
      </c>
      <c r="G578" s="15" t="s">
        <v>41</v>
      </c>
      <c r="I578" s="73"/>
    </row>
    <row r="579" spans="2:19" s="8" customFormat="1" ht="30" customHeight="1" x14ac:dyDescent="0.2">
      <c r="B579" s="168" t="s">
        <v>389</v>
      </c>
      <c r="C579" s="176" t="s">
        <v>390</v>
      </c>
      <c r="D579" s="45" t="s">
        <v>391</v>
      </c>
      <c r="E579" s="45" t="s">
        <v>391</v>
      </c>
      <c r="F579" s="45" t="s">
        <v>386</v>
      </c>
      <c r="G579" s="45" t="s">
        <v>386</v>
      </c>
      <c r="I579" s="73"/>
    </row>
    <row r="580" spans="2:19" s="8" customFormat="1" ht="15" customHeight="1" x14ac:dyDescent="0.2">
      <c r="B580" s="168">
        <v>35</v>
      </c>
      <c r="C580" s="169" t="s">
        <v>23</v>
      </c>
      <c r="D580" s="204" t="s">
        <v>554</v>
      </c>
      <c r="E580" s="204" t="s">
        <v>554</v>
      </c>
      <c r="F580" s="204" t="s">
        <v>42</v>
      </c>
      <c r="G580" s="170" t="s">
        <v>42</v>
      </c>
      <c r="I580" s="73"/>
    </row>
    <row r="581" spans="2:19" s="8" customFormat="1" ht="42" customHeight="1" x14ac:dyDescent="0.2">
      <c r="B581" s="168">
        <v>36</v>
      </c>
      <c r="C581" s="169" t="s">
        <v>64</v>
      </c>
      <c r="D581" s="205" t="s">
        <v>33</v>
      </c>
      <c r="E581" s="205" t="s">
        <v>33</v>
      </c>
      <c r="F581" s="205" t="s">
        <v>33</v>
      </c>
      <c r="G581" s="15" t="s">
        <v>33</v>
      </c>
      <c r="I581" s="73"/>
    </row>
    <row r="582" spans="2:19" s="5" customFormat="1" ht="19.5" customHeight="1" x14ac:dyDescent="0.2">
      <c r="B582" s="168">
        <v>37</v>
      </c>
      <c r="C582" s="169" t="s">
        <v>65</v>
      </c>
      <c r="D582" s="205" t="s">
        <v>41</v>
      </c>
      <c r="E582" s="205" t="s">
        <v>41</v>
      </c>
      <c r="F582" s="205" t="s">
        <v>41</v>
      </c>
      <c r="G582" s="170" t="s">
        <v>41</v>
      </c>
      <c r="H582" s="22"/>
      <c r="I582" s="22"/>
      <c r="J582" s="22"/>
      <c r="K582" s="22"/>
      <c r="L582" s="22"/>
      <c r="M582" s="22"/>
      <c r="N582" s="167"/>
      <c r="Q582" s="69"/>
      <c r="S582" s="73"/>
    </row>
    <row r="583" spans="2:19" x14ac:dyDescent="0.25">
      <c r="B583" s="42"/>
      <c r="C583" s="43"/>
      <c r="D583" s="22"/>
      <c r="E583" s="22"/>
      <c r="F583" s="22"/>
    </row>
    <row r="584" spans="2:19" ht="18" x14ac:dyDescent="0.25">
      <c r="B584" s="150" t="s">
        <v>478</v>
      </c>
    </row>
    <row r="586" spans="2:19" ht="18" x14ac:dyDescent="0.25">
      <c r="B586" s="161" t="s">
        <v>25</v>
      </c>
      <c r="D586" s="74" t="e">
        <f>HLOOKUP(D587,'1. March 2021 Report'!$F638:$K638,1,0)</f>
        <v>#N/A</v>
      </c>
      <c r="E586" s="74" t="e">
        <f>HLOOKUP(E587,'1. March 2021 Report'!$F638:$K638,1,0)</f>
        <v>#N/A</v>
      </c>
      <c r="F586" s="74" t="e">
        <f>HLOOKUP(F587,'1. March 2021 Report'!$F638:$K638,1,0)</f>
        <v>#N/A</v>
      </c>
      <c r="G586" s="74" t="e">
        <f>HLOOKUP(G587,'1. March 2021 Report'!$F638:$K638,1,0)</f>
        <v>#N/A</v>
      </c>
      <c r="H586" s="74" t="e">
        <f>HLOOKUP(H587,'1. March 2021 Report'!$F638:$K638,1,0)</f>
        <v>#N/A</v>
      </c>
    </row>
    <row r="587" spans="2:19" x14ac:dyDescent="0.25">
      <c r="B587" s="26" t="s">
        <v>51</v>
      </c>
      <c r="C587" s="27"/>
      <c r="D587" s="134" t="s">
        <v>132</v>
      </c>
      <c r="E587" s="134" t="s">
        <v>191</v>
      </c>
      <c r="F587" s="134" t="s">
        <v>119</v>
      </c>
      <c r="G587" s="134" t="s">
        <v>93</v>
      </c>
      <c r="H587" s="134" t="s">
        <v>195</v>
      </c>
      <c r="I587" s="208"/>
      <c r="O587" s="27">
        <f>COUNTA($E587:$M587)</f>
        <v>4</v>
      </c>
    </row>
    <row r="588" spans="2:19" x14ac:dyDescent="0.25">
      <c r="B588" s="168">
        <v>1</v>
      </c>
      <c r="C588" s="169" t="s">
        <v>0</v>
      </c>
      <c r="D588" s="170" t="s">
        <v>48</v>
      </c>
      <c r="E588" s="170" t="s">
        <v>73</v>
      </c>
      <c r="F588" s="170" t="s">
        <v>48</v>
      </c>
      <c r="G588" s="170" t="s">
        <v>48</v>
      </c>
      <c r="H588" s="204" t="s">
        <v>48</v>
      </c>
      <c r="I588" s="100"/>
    </row>
    <row r="589" spans="2:19" ht="29.25" customHeight="1" x14ac:dyDescent="0.25">
      <c r="B589" s="168">
        <v>2</v>
      </c>
      <c r="C589" s="169" t="s">
        <v>1</v>
      </c>
      <c r="D589" s="170" t="s">
        <v>132</v>
      </c>
      <c r="E589" s="170" t="s">
        <v>120</v>
      </c>
      <c r="F589" s="170" t="s">
        <v>119</v>
      </c>
      <c r="G589" s="170" t="s">
        <v>93</v>
      </c>
      <c r="H589" s="204" t="s">
        <v>92</v>
      </c>
      <c r="I589" s="100"/>
    </row>
    <row r="590" spans="2:19" ht="45.75" customHeight="1" x14ac:dyDescent="0.25">
      <c r="B590" s="168">
        <v>3</v>
      </c>
      <c r="C590" s="169" t="s">
        <v>52</v>
      </c>
      <c r="D590" s="15" t="s">
        <v>24</v>
      </c>
      <c r="E590" s="129" t="s">
        <v>377</v>
      </c>
      <c r="F590" s="15" t="s">
        <v>24</v>
      </c>
      <c r="G590" s="15" t="s">
        <v>24</v>
      </c>
      <c r="H590" s="204" t="s">
        <v>378</v>
      </c>
      <c r="I590" s="100"/>
    </row>
    <row r="591" spans="2:19" x14ac:dyDescent="0.25">
      <c r="B591" s="168" t="s">
        <v>384</v>
      </c>
      <c r="C591" s="169" t="s">
        <v>385</v>
      </c>
      <c r="D591" s="15" t="s">
        <v>388</v>
      </c>
      <c r="E591" s="15" t="s">
        <v>460</v>
      </c>
      <c r="F591" s="15" t="s">
        <v>388</v>
      </c>
      <c r="G591" s="15" t="s">
        <v>388</v>
      </c>
      <c r="H591" s="205" t="s">
        <v>460</v>
      </c>
      <c r="I591" s="101"/>
    </row>
    <row r="592" spans="2:19" x14ac:dyDescent="0.25">
      <c r="B592" s="171" t="s">
        <v>166</v>
      </c>
      <c r="C592" s="167"/>
      <c r="D592" s="17"/>
      <c r="E592" s="17"/>
      <c r="F592" s="17"/>
      <c r="G592" s="17"/>
      <c r="H592" s="17"/>
      <c r="I592" s="22"/>
    </row>
    <row r="593" spans="2:20" x14ac:dyDescent="0.25">
      <c r="B593" s="168">
        <v>4</v>
      </c>
      <c r="C593" s="169" t="s">
        <v>2</v>
      </c>
      <c r="D593" s="15" t="s">
        <v>25</v>
      </c>
      <c r="E593" s="15" t="s">
        <v>25</v>
      </c>
      <c r="F593" s="15" t="s">
        <v>25</v>
      </c>
      <c r="G593" s="15" t="s">
        <v>25</v>
      </c>
      <c r="H593" s="205" t="s">
        <v>25</v>
      </c>
      <c r="I593" s="101"/>
    </row>
    <row r="594" spans="2:20" ht="33" customHeight="1" x14ac:dyDescent="0.25">
      <c r="B594" s="168">
        <v>5</v>
      </c>
      <c r="C594" s="169" t="s">
        <v>3</v>
      </c>
      <c r="D594" s="15" t="s">
        <v>25</v>
      </c>
      <c r="E594" s="204" t="s">
        <v>509</v>
      </c>
      <c r="F594" s="204" t="s">
        <v>509</v>
      </c>
      <c r="G594" s="15" t="s">
        <v>25</v>
      </c>
      <c r="H594" s="204" t="s">
        <v>511</v>
      </c>
      <c r="I594" s="101"/>
    </row>
    <row r="595" spans="2:20" ht="25.5" x14ac:dyDescent="0.25">
      <c r="B595" s="168">
        <v>6</v>
      </c>
      <c r="C595" s="169" t="s">
        <v>53</v>
      </c>
      <c r="D595" s="170" t="s">
        <v>85</v>
      </c>
      <c r="E595" s="170" t="s">
        <v>72</v>
      </c>
      <c r="F595" s="170" t="s">
        <v>85</v>
      </c>
      <c r="G595" s="170" t="s">
        <v>85</v>
      </c>
      <c r="H595" s="204" t="s">
        <v>85</v>
      </c>
      <c r="I595" s="100"/>
    </row>
    <row r="596" spans="2:20" ht="25.5" x14ac:dyDescent="0.25">
      <c r="B596" s="168">
        <v>7</v>
      </c>
      <c r="C596" s="169" t="s">
        <v>54</v>
      </c>
      <c r="D596" s="170" t="s">
        <v>185</v>
      </c>
      <c r="E596" s="170" t="s">
        <v>185</v>
      </c>
      <c r="F596" s="170" t="s">
        <v>185</v>
      </c>
      <c r="G596" s="170" t="s">
        <v>185</v>
      </c>
      <c r="H596" s="204" t="s">
        <v>185</v>
      </c>
      <c r="I596" s="100"/>
    </row>
    <row r="597" spans="2:20" x14ac:dyDescent="0.25">
      <c r="B597" s="168">
        <v>8</v>
      </c>
      <c r="C597" s="169" t="s">
        <v>177</v>
      </c>
      <c r="D597" s="18">
        <f>(VLOOKUP(D587,'[6]1. LBG GROUP'!$C:$AD,24,0)+VLOOKUP(D587,'[6]1. LBG GROUP'!$C:$AD,28,0))/1000000</f>
        <v>0</v>
      </c>
      <c r="E597" s="18" t="e">
        <f>(VLOOKUP(E587,'[6]1. LBG GROUP'!$C:$AD,24,0)+VLOOKUP(E587,'[6]1. LBG GROUP'!$C:$AD,28,0))/1000000</f>
        <v>#N/A</v>
      </c>
      <c r="F597" s="18">
        <f>(VLOOKUP(F587,'[6]1. LBG GROUP'!$C:$AD,24,0)+VLOOKUP(F587,'[6]1. LBG GROUP'!$C:$AD,28,0))/1000000</f>
        <v>0</v>
      </c>
      <c r="G597" s="18">
        <f>(VLOOKUP(G587,'[6]1. LBG GROUP'!$C:$AD,24,0)+VLOOKUP(G587,'[6]1. LBG GROUP'!$C:$AD,28,0))/1000000</f>
        <v>0</v>
      </c>
      <c r="H597" s="206">
        <f>(VLOOKUP(H587,'[6]1. LBG GROUP'!$C:$AD,24,0)+VLOOKUP(H587,'[6]1. LBG GROUP'!$C:$AD,28,0))/1000000</f>
        <v>0</v>
      </c>
      <c r="I597" s="102"/>
      <c r="T597" s="73" t="e">
        <f>SUM($E$597:$M$597)</f>
        <v>#N/A</v>
      </c>
    </row>
    <row r="598" spans="2:20" x14ac:dyDescent="0.25">
      <c r="B598" s="172">
        <v>9</v>
      </c>
      <c r="C598" s="173" t="s">
        <v>178</v>
      </c>
      <c r="D598" s="19" t="e">
        <f>VLOOKUP(D589,#REF!,5,0)</f>
        <v>#REF!</v>
      </c>
      <c r="E598" s="19" t="e">
        <f>VLOOKUP(E589,#REF!,5,0)</f>
        <v>#REF!</v>
      </c>
      <c r="F598" s="19" t="e">
        <f>VLOOKUP(F589,#REF!,5,0)</f>
        <v>#REF!</v>
      </c>
      <c r="G598" s="19" t="e">
        <f>VLOOKUP(G589,#REF!,5,0)</f>
        <v>#REF!</v>
      </c>
      <c r="H598" s="19" t="e">
        <f>VLOOKUP(H589,#REF!,5,0)</f>
        <v>#REF!</v>
      </c>
      <c r="I598" s="103"/>
    </row>
    <row r="599" spans="2:20" x14ac:dyDescent="0.25">
      <c r="B599" s="174"/>
      <c r="C599" s="175" t="s">
        <v>179</v>
      </c>
      <c r="D599" s="20" t="e">
        <f>VLOOKUP(D589,#REF!,6,0)</f>
        <v>#REF!</v>
      </c>
      <c r="E599" s="20" t="e">
        <f>VLOOKUP(E589,#REF!,6,0)</f>
        <v>#REF!</v>
      </c>
      <c r="F599" s="20" t="e">
        <f>VLOOKUP(F589,#REF!,6,0)</f>
        <v>#REF!</v>
      </c>
      <c r="G599" s="20" t="e">
        <f>VLOOKUP(G589,#REF!,6,0)</f>
        <v>#REF!</v>
      </c>
      <c r="H599" s="59" t="e">
        <f>VLOOKUP(H589,#REF!,6,0)</f>
        <v>#REF!</v>
      </c>
      <c r="I599" s="103"/>
    </row>
    <row r="600" spans="2:20" x14ac:dyDescent="0.25">
      <c r="B600" s="168" t="s">
        <v>8</v>
      </c>
      <c r="C600" s="169" t="s">
        <v>4</v>
      </c>
      <c r="D600" s="15">
        <v>100</v>
      </c>
      <c r="E600" s="15">
        <v>98.807000000000002</v>
      </c>
      <c r="F600" s="15">
        <v>99.091999999999999</v>
      </c>
      <c r="G600" s="15">
        <v>100</v>
      </c>
      <c r="H600" s="205">
        <v>99.391999999999996</v>
      </c>
      <c r="I600" s="101"/>
    </row>
    <row r="601" spans="2:20" x14ac:dyDescent="0.25">
      <c r="B601" s="168" t="s">
        <v>9</v>
      </c>
      <c r="C601" s="169" t="s">
        <v>5</v>
      </c>
      <c r="D601" s="15">
        <v>100</v>
      </c>
      <c r="E601" s="15">
        <v>100</v>
      </c>
      <c r="F601" s="15">
        <v>100</v>
      </c>
      <c r="G601" s="15">
        <v>100</v>
      </c>
      <c r="H601" s="205">
        <v>100</v>
      </c>
      <c r="I601" s="101"/>
    </row>
    <row r="602" spans="2:20" x14ac:dyDescent="0.25">
      <c r="B602" s="168">
        <v>10</v>
      </c>
      <c r="C602" s="169" t="s">
        <v>6</v>
      </c>
      <c r="D602" s="170" t="s">
        <v>29</v>
      </c>
      <c r="E602" s="170" t="s">
        <v>29</v>
      </c>
      <c r="F602" s="170" t="s">
        <v>29</v>
      </c>
      <c r="G602" s="170" t="s">
        <v>29</v>
      </c>
      <c r="H602" s="204" t="s">
        <v>29</v>
      </c>
      <c r="I602" s="100"/>
    </row>
    <row r="603" spans="2:20" x14ac:dyDescent="0.25">
      <c r="B603" s="168">
        <v>11</v>
      </c>
      <c r="C603" s="169" t="s">
        <v>7</v>
      </c>
      <c r="D603" s="178">
        <v>36864</v>
      </c>
      <c r="E603" s="178">
        <v>37924</v>
      </c>
      <c r="F603" s="178">
        <v>38177</v>
      </c>
      <c r="G603" s="178">
        <v>40330</v>
      </c>
      <c r="H603" s="197">
        <v>40435</v>
      </c>
      <c r="I603" s="104"/>
    </row>
    <row r="604" spans="2:20" x14ac:dyDescent="0.25">
      <c r="B604" s="168">
        <v>12</v>
      </c>
      <c r="C604" s="169" t="s">
        <v>44</v>
      </c>
      <c r="D604" s="15" t="s">
        <v>31</v>
      </c>
      <c r="E604" s="15" t="s">
        <v>31</v>
      </c>
      <c r="F604" s="15" t="s">
        <v>31</v>
      </c>
      <c r="G604" s="15" t="s">
        <v>31</v>
      </c>
      <c r="H604" s="205" t="s">
        <v>31</v>
      </c>
      <c r="I604" s="101"/>
    </row>
    <row r="605" spans="2:20" x14ac:dyDescent="0.25">
      <c r="B605" s="168">
        <v>13</v>
      </c>
      <c r="C605" s="169" t="s">
        <v>55</v>
      </c>
      <c r="D605" s="178">
        <v>44169</v>
      </c>
      <c r="E605" s="178">
        <v>48884</v>
      </c>
      <c r="F605" s="178">
        <v>45847</v>
      </c>
      <c r="G605" s="178">
        <v>43983</v>
      </c>
      <c r="H605" s="197">
        <v>44088</v>
      </c>
      <c r="I605" s="104"/>
    </row>
    <row r="606" spans="2:20" x14ac:dyDescent="0.25">
      <c r="B606" s="168">
        <v>14</v>
      </c>
      <c r="C606" s="169" t="s">
        <v>506</v>
      </c>
      <c r="D606" s="15" t="s">
        <v>33</v>
      </c>
      <c r="E606" s="15" t="s">
        <v>33</v>
      </c>
      <c r="F606" s="15" t="s">
        <v>32</v>
      </c>
      <c r="G606" s="15" t="s">
        <v>33</v>
      </c>
      <c r="H606" s="204" t="s">
        <v>33</v>
      </c>
      <c r="I606" s="100"/>
    </row>
    <row r="607" spans="2:20" ht="63.75" x14ac:dyDescent="0.25">
      <c r="B607" s="168">
        <v>15</v>
      </c>
      <c r="C607" s="176" t="s">
        <v>56</v>
      </c>
      <c r="D607" s="170" t="s">
        <v>320</v>
      </c>
      <c r="E607" s="170" t="s">
        <v>315</v>
      </c>
      <c r="F607" s="170" t="s">
        <v>324</v>
      </c>
      <c r="G607" s="170" t="s">
        <v>314</v>
      </c>
      <c r="H607" s="204" t="s">
        <v>320</v>
      </c>
      <c r="I607" s="100"/>
    </row>
    <row r="608" spans="2:20" ht="25.5" x14ac:dyDescent="0.25">
      <c r="B608" s="168">
        <v>16</v>
      </c>
      <c r="C608" s="169" t="s">
        <v>57</v>
      </c>
      <c r="D608" s="170" t="s">
        <v>41</v>
      </c>
      <c r="E608" s="170" t="s">
        <v>41</v>
      </c>
      <c r="F608" s="170" t="s">
        <v>175</v>
      </c>
      <c r="G608" s="170" t="s">
        <v>41</v>
      </c>
      <c r="H608" s="204" t="s">
        <v>41</v>
      </c>
      <c r="I608" s="100"/>
    </row>
    <row r="609" spans="2:9" x14ac:dyDescent="0.25">
      <c r="B609" s="171" t="s">
        <v>58</v>
      </c>
      <c r="C609" s="167"/>
      <c r="D609" s="17"/>
      <c r="E609" s="17"/>
      <c r="F609" s="17"/>
      <c r="G609" s="75"/>
      <c r="H609" s="5"/>
      <c r="I609" s="12"/>
    </row>
    <row r="610" spans="2:9" ht="20.100000000000001" customHeight="1" x14ac:dyDescent="0.25">
      <c r="B610" s="168">
        <v>17</v>
      </c>
      <c r="C610" s="169" t="s">
        <v>59</v>
      </c>
      <c r="D610" s="15" t="s">
        <v>35</v>
      </c>
      <c r="E610" s="15" t="s">
        <v>34</v>
      </c>
      <c r="F610" s="15" t="s">
        <v>71</v>
      </c>
      <c r="G610" s="15" t="s">
        <v>34</v>
      </c>
      <c r="H610" s="205" t="s">
        <v>34</v>
      </c>
      <c r="I610" s="101"/>
    </row>
    <row r="611" spans="2:9" ht="20.100000000000001" customHeight="1" x14ac:dyDescent="0.25">
      <c r="B611" s="168">
        <v>18</v>
      </c>
      <c r="C611" s="177" t="s">
        <v>12</v>
      </c>
      <c r="D611" s="21" t="s">
        <v>131</v>
      </c>
      <c r="E611" s="21">
        <v>0.06</v>
      </c>
      <c r="F611" s="21">
        <v>5.7500000000000002E-2</v>
      </c>
      <c r="G611" s="21">
        <v>7.3749999999999996E-2</v>
      </c>
      <c r="H611" s="207">
        <v>6.5000000000000002E-2</v>
      </c>
      <c r="I611" s="105"/>
    </row>
    <row r="612" spans="2:9" ht="20.100000000000001" customHeight="1" x14ac:dyDescent="0.25">
      <c r="B612" s="168">
        <v>19</v>
      </c>
      <c r="C612" s="169" t="s">
        <v>43</v>
      </c>
      <c r="D612" s="15" t="s">
        <v>33</v>
      </c>
      <c r="E612" s="15" t="s">
        <v>33</v>
      </c>
      <c r="F612" s="15" t="s">
        <v>33</v>
      </c>
      <c r="G612" s="15" t="s">
        <v>33</v>
      </c>
      <c r="H612" s="205" t="s">
        <v>33</v>
      </c>
      <c r="I612" s="101"/>
    </row>
    <row r="613" spans="2:9" ht="34.5" customHeight="1" x14ac:dyDescent="0.25">
      <c r="B613" s="168" t="s">
        <v>10</v>
      </c>
      <c r="C613" s="176" t="s">
        <v>13</v>
      </c>
      <c r="D613" s="170" t="s">
        <v>36</v>
      </c>
      <c r="E613" s="170" t="s">
        <v>36</v>
      </c>
      <c r="F613" s="170" t="s">
        <v>36</v>
      </c>
      <c r="G613" s="170" t="s">
        <v>36</v>
      </c>
      <c r="H613" s="204" t="s">
        <v>36</v>
      </c>
      <c r="I613" s="100"/>
    </row>
    <row r="614" spans="2:9" ht="37.5" customHeight="1" x14ac:dyDescent="0.25">
      <c r="B614" s="168" t="s">
        <v>11</v>
      </c>
      <c r="C614" s="176" t="s">
        <v>14</v>
      </c>
      <c r="D614" s="170" t="s">
        <v>36</v>
      </c>
      <c r="E614" s="170" t="s">
        <v>36</v>
      </c>
      <c r="F614" s="170" t="s">
        <v>36</v>
      </c>
      <c r="G614" s="170" t="s">
        <v>36</v>
      </c>
      <c r="H614" s="204" t="s">
        <v>36</v>
      </c>
      <c r="I614" s="100"/>
    </row>
    <row r="615" spans="2:9" ht="20.100000000000001" customHeight="1" x14ac:dyDescent="0.25">
      <c r="B615" s="168">
        <v>21</v>
      </c>
      <c r="C615" s="176" t="s">
        <v>15</v>
      </c>
      <c r="D615" s="15" t="s">
        <v>33</v>
      </c>
      <c r="E615" s="15" t="s">
        <v>33</v>
      </c>
      <c r="F615" s="15" t="s">
        <v>32</v>
      </c>
      <c r="G615" s="15" t="s">
        <v>33</v>
      </c>
      <c r="H615" s="205" t="s">
        <v>33</v>
      </c>
      <c r="I615" s="101"/>
    </row>
    <row r="616" spans="2:9" ht="20.100000000000001" customHeight="1" x14ac:dyDescent="0.25">
      <c r="B616" s="168">
        <v>22</v>
      </c>
      <c r="C616" s="169" t="s">
        <v>60</v>
      </c>
      <c r="D616" s="15" t="s">
        <v>67</v>
      </c>
      <c r="E616" s="15" t="s">
        <v>67</v>
      </c>
      <c r="F616" s="15" t="s">
        <v>67</v>
      </c>
      <c r="G616" s="15" t="s">
        <v>67</v>
      </c>
      <c r="H616" s="205" t="s">
        <v>67</v>
      </c>
      <c r="I616" s="101"/>
    </row>
    <row r="617" spans="2:9" ht="20.100000000000001" customHeight="1" x14ac:dyDescent="0.25">
      <c r="B617" s="168">
        <v>23</v>
      </c>
      <c r="C617" s="169" t="s">
        <v>16</v>
      </c>
      <c r="D617" s="15" t="s">
        <v>40</v>
      </c>
      <c r="E617" s="15" t="s">
        <v>50</v>
      </c>
      <c r="F617" s="15" t="s">
        <v>40</v>
      </c>
      <c r="G617" s="15" t="s">
        <v>40</v>
      </c>
      <c r="H617" s="205" t="s">
        <v>50</v>
      </c>
      <c r="I617" s="101"/>
    </row>
    <row r="618" spans="2:9" ht="51.75" customHeight="1" x14ac:dyDescent="0.25">
      <c r="B618" s="168">
        <v>24</v>
      </c>
      <c r="C618" s="169" t="s">
        <v>17</v>
      </c>
      <c r="D618" s="170" t="s">
        <v>470</v>
      </c>
      <c r="E618" s="170" t="s">
        <v>41</v>
      </c>
      <c r="F618" s="170" t="s">
        <v>470</v>
      </c>
      <c r="G618" s="170" t="s">
        <v>470</v>
      </c>
      <c r="H618" s="204" t="s">
        <v>41</v>
      </c>
      <c r="I618" s="100"/>
    </row>
    <row r="619" spans="2:9" ht="20.100000000000001" customHeight="1" x14ac:dyDescent="0.25">
      <c r="B619" s="168">
        <v>25</v>
      </c>
      <c r="C619" s="169" t="s">
        <v>45</v>
      </c>
      <c r="D619" s="15" t="s">
        <v>41</v>
      </c>
      <c r="E619" s="15" t="s">
        <v>41</v>
      </c>
      <c r="F619" s="15" t="s">
        <v>41</v>
      </c>
      <c r="G619" s="15" t="s">
        <v>41</v>
      </c>
      <c r="H619" s="205" t="s">
        <v>41</v>
      </c>
      <c r="I619" s="101"/>
    </row>
    <row r="620" spans="2:9" ht="20.100000000000001" customHeight="1" x14ac:dyDescent="0.25">
      <c r="B620" s="168">
        <v>26</v>
      </c>
      <c r="C620" s="169" t="s">
        <v>46</v>
      </c>
      <c r="D620" s="15" t="s">
        <v>41</v>
      </c>
      <c r="E620" s="15" t="s">
        <v>41</v>
      </c>
      <c r="F620" s="15" t="s">
        <v>41</v>
      </c>
      <c r="G620" s="15" t="s">
        <v>41</v>
      </c>
      <c r="H620" s="205" t="s">
        <v>41</v>
      </c>
      <c r="I620" s="101"/>
    </row>
    <row r="621" spans="2:9" ht="20.100000000000001" customHeight="1" x14ac:dyDescent="0.25">
      <c r="B621" s="168">
        <v>27</v>
      </c>
      <c r="C621" s="176" t="s">
        <v>18</v>
      </c>
      <c r="D621" s="15" t="s">
        <v>41</v>
      </c>
      <c r="E621" s="15" t="s">
        <v>41</v>
      </c>
      <c r="F621" s="15" t="s">
        <v>41</v>
      </c>
      <c r="G621" s="15" t="s">
        <v>41</v>
      </c>
      <c r="H621" s="205" t="s">
        <v>41</v>
      </c>
      <c r="I621" s="101"/>
    </row>
    <row r="622" spans="2:9" ht="20.100000000000001" customHeight="1" x14ac:dyDescent="0.25">
      <c r="B622" s="168">
        <v>28</v>
      </c>
      <c r="C622" s="176" t="s">
        <v>61</v>
      </c>
      <c r="D622" s="15" t="s">
        <v>41</v>
      </c>
      <c r="E622" s="15" t="s">
        <v>41</v>
      </c>
      <c r="F622" s="15" t="s">
        <v>41</v>
      </c>
      <c r="G622" s="15" t="s">
        <v>41</v>
      </c>
      <c r="H622" s="205" t="s">
        <v>41</v>
      </c>
      <c r="I622" s="101"/>
    </row>
    <row r="623" spans="2:9" ht="39" customHeight="1" x14ac:dyDescent="0.25">
      <c r="B623" s="168">
        <v>29</v>
      </c>
      <c r="C623" s="176" t="s">
        <v>62</v>
      </c>
      <c r="D623" s="15" t="s">
        <v>41</v>
      </c>
      <c r="E623" s="15" t="s">
        <v>41</v>
      </c>
      <c r="F623" s="15" t="s">
        <v>41</v>
      </c>
      <c r="G623" s="15" t="s">
        <v>41</v>
      </c>
      <c r="H623" s="205" t="s">
        <v>41</v>
      </c>
      <c r="I623" s="101"/>
    </row>
    <row r="624" spans="2:9" x14ac:dyDescent="0.25">
      <c r="B624" s="168">
        <v>30</v>
      </c>
      <c r="C624" s="169" t="s">
        <v>19</v>
      </c>
      <c r="D624" s="170" t="s">
        <v>469</v>
      </c>
      <c r="E624" s="170" t="s">
        <v>41</v>
      </c>
      <c r="F624" s="170" t="s">
        <v>469</v>
      </c>
      <c r="G624" s="170" t="s">
        <v>469</v>
      </c>
      <c r="H624" s="204" t="s">
        <v>41</v>
      </c>
      <c r="I624" s="100"/>
    </row>
    <row r="625" spans="2:21" ht="20.100000000000001" customHeight="1" x14ac:dyDescent="0.25">
      <c r="B625" s="168">
        <v>31</v>
      </c>
      <c r="C625" s="169" t="s">
        <v>63</v>
      </c>
      <c r="D625" s="170" t="s">
        <v>470</v>
      </c>
      <c r="E625" s="15" t="s">
        <v>41</v>
      </c>
      <c r="F625" s="170" t="s">
        <v>470</v>
      </c>
      <c r="G625" s="170" t="s">
        <v>470</v>
      </c>
      <c r="H625" s="205" t="s">
        <v>41</v>
      </c>
      <c r="I625" s="101"/>
    </row>
    <row r="626" spans="2:21" ht="20.100000000000001" customHeight="1" x14ac:dyDescent="0.25">
      <c r="B626" s="168">
        <v>32</v>
      </c>
      <c r="C626" s="169" t="s">
        <v>20</v>
      </c>
      <c r="D626" s="15" t="s">
        <v>41</v>
      </c>
      <c r="E626" s="15" t="s">
        <v>41</v>
      </c>
      <c r="F626" s="15" t="s">
        <v>41</v>
      </c>
      <c r="G626" s="15" t="s">
        <v>41</v>
      </c>
      <c r="H626" s="205" t="s">
        <v>41</v>
      </c>
      <c r="I626" s="101"/>
    </row>
    <row r="627" spans="2:21" ht="20.100000000000001" customHeight="1" x14ac:dyDescent="0.25">
      <c r="B627" s="168">
        <v>33</v>
      </c>
      <c r="C627" s="169" t="s">
        <v>21</v>
      </c>
      <c r="D627" s="15" t="s">
        <v>41</v>
      </c>
      <c r="E627" s="15" t="s">
        <v>41</v>
      </c>
      <c r="F627" s="15" t="s">
        <v>41</v>
      </c>
      <c r="G627" s="15" t="s">
        <v>41</v>
      </c>
      <c r="H627" s="205" t="s">
        <v>41</v>
      </c>
      <c r="I627" s="101"/>
    </row>
    <row r="628" spans="2:21" ht="45" customHeight="1" x14ac:dyDescent="0.25">
      <c r="B628" s="168">
        <v>34</v>
      </c>
      <c r="C628" s="176" t="s">
        <v>22</v>
      </c>
      <c r="D628" s="15" t="s">
        <v>41</v>
      </c>
      <c r="E628" s="15" t="s">
        <v>41</v>
      </c>
      <c r="F628" s="15" t="s">
        <v>41</v>
      </c>
      <c r="G628" s="15" t="s">
        <v>41</v>
      </c>
      <c r="H628" s="205" t="s">
        <v>41</v>
      </c>
      <c r="I628" s="101"/>
    </row>
    <row r="629" spans="2:21" ht="20.100000000000001" customHeight="1" x14ac:dyDescent="0.25">
      <c r="B629" s="168" t="s">
        <v>389</v>
      </c>
      <c r="C629" s="176" t="s">
        <v>390</v>
      </c>
      <c r="D629" s="45" t="s">
        <v>386</v>
      </c>
      <c r="E629" s="45" t="s">
        <v>386</v>
      </c>
      <c r="F629" s="45" t="s">
        <v>386</v>
      </c>
      <c r="G629" s="45" t="s">
        <v>386</v>
      </c>
      <c r="H629" s="45" t="s">
        <v>386</v>
      </c>
      <c r="I629" s="149"/>
    </row>
    <row r="630" spans="2:21" ht="20.100000000000001" customHeight="1" x14ac:dyDescent="0.25">
      <c r="B630" s="168">
        <v>35</v>
      </c>
      <c r="C630" s="169" t="s">
        <v>23</v>
      </c>
      <c r="D630" s="170" t="s">
        <v>42</v>
      </c>
      <c r="E630" s="170" t="s">
        <v>42</v>
      </c>
      <c r="F630" s="170" t="s">
        <v>42</v>
      </c>
      <c r="G630" s="170" t="s">
        <v>42</v>
      </c>
      <c r="H630" s="204" t="s">
        <v>42</v>
      </c>
      <c r="I630" s="100"/>
    </row>
    <row r="631" spans="2:21" ht="20.100000000000001" customHeight="1" x14ac:dyDescent="0.25">
      <c r="B631" s="168">
        <v>36</v>
      </c>
      <c r="C631" s="169" t="s">
        <v>64</v>
      </c>
      <c r="D631" s="15" t="s">
        <v>33</v>
      </c>
      <c r="E631" s="15" t="s">
        <v>32</v>
      </c>
      <c r="F631" s="15" t="s">
        <v>32</v>
      </c>
      <c r="G631" s="15" t="s">
        <v>33</v>
      </c>
      <c r="H631" s="205" t="s">
        <v>32</v>
      </c>
      <c r="I631" s="101"/>
    </row>
    <row r="632" spans="2:21" ht="36" customHeight="1" x14ac:dyDescent="0.25">
      <c r="B632" s="168">
        <v>37</v>
      </c>
      <c r="C632" s="169" t="s">
        <v>65</v>
      </c>
      <c r="D632" s="15" t="s">
        <v>41</v>
      </c>
      <c r="E632" s="170" t="s">
        <v>290</v>
      </c>
      <c r="F632" s="15" t="s">
        <v>70</v>
      </c>
      <c r="G632" s="15" t="s">
        <v>41</v>
      </c>
      <c r="H632" s="204" t="s">
        <v>512</v>
      </c>
      <c r="I632" s="101"/>
    </row>
    <row r="634" spans="2:21" ht="18" x14ac:dyDescent="0.25">
      <c r="B634" s="150" t="s">
        <v>479</v>
      </c>
    </row>
    <row r="636" spans="2:21" ht="18" x14ac:dyDescent="0.25">
      <c r="B636" s="159" t="s">
        <v>395</v>
      </c>
      <c r="C636" s="154"/>
      <c r="D636" s="74" t="str">
        <f>HLOOKUP(D637,'1. March 2021 Report'!$D688:$L688,1,0)</f>
        <v>US539439AK53</v>
      </c>
      <c r="E636" s="74" t="str">
        <f>HLOOKUP(E637,'1. March 2021 Report'!$D688:$L688,1,0)</f>
        <v>XS1517181167</v>
      </c>
      <c r="F636" s="74" t="str">
        <f>HLOOKUP(F637,'1. March 2021 Report'!$D688:$L688,1,0)</f>
        <v>XS1517174626</v>
      </c>
      <c r="G636" s="74" t="str">
        <f>HLOOKUP(G637,'1. March 2021 Report'!$D688:$L688,1,0)</f>
        <v>JP582667BGC7</v>
      </c>
      <c r="H636" s="74" t="str">
        <f>HLOOKUP(H637,'1. March 2021 Report'!$D688:$L688,1,0)</f>
        <v>JP582667AGC9</v>
      </c>
      <c r="I636" s="74" t="str">
        <f>HLOOKUP(I637,'1. March 2021 Report'!$D688:$L688,1,0)</f>
        <v>US53944YAC75</v>
      </c>
      <c r="J636" s="74" t="str">
        <f>HLOOKUP(J637,'1. March 2021 Report'!$D688:$L688,1,0)</f>
        <v>US53944YAD58</v>
      </c>
      <c r="K636" s="74" t="str">
        <f>HLOOKUP(K637,'1. March 2021 Report'!$D688:$L688,1,0)</f>
        <v>XS1633845158</v>
      </c>
      <c r="L636" s="74" t="str">
        <f>HLOOKUP(L637,'1. March 2021 Report'!$D688:$L688,1,0)</f>
        <v>XS1681050610</v>
      </c>
      <c r="M636" s="154"/>
    </row>
    <row r="637" spans="2:21" x14ac:dyDescent="0.25">
      <c r="B637" s="26" t="s">
        <v>51</v>
      </c>
      <c r="C637" s="27"/>
      <c r="D637" s="165" t="s">
        <v>419</v>
      </c>
      <c r="E637" s="165" t="s">
        <v>403</v>
      </c>
      <c r="F637" s="165" t="s">
        <v>415</v>
      </c>
      <c r="G637" s="165" t="s">
        <v>405</v>
      </c>
      <c r="H637" s="165" t="s">
        <v>398</v>
      </c>
      <c r="I637" s="165" t="s">
        <v>427</v>
      </c>
      <c r="J637" s="165" t="s">
        <v>429</v>
      </c>
      <c r="K637" s="165" t="s">
        <v>440</v>
      </c>
      <c r="L637" s="165" t="s">
        <v>414</v>
      </c>
      <c r="O637" s="4"/>
      <c r="P637" s="27">
        <f>COUNTA($D637:$N637)</f>
        <v>9</v>
      </c>
      <c r="R637" s="1"/>
      <c r="S637" s="68"/>
      <c r="T637" s="1"/>
      <c r="U637" s="73"/>
    </row>
    <row r="638" spans="2:21" x14ac:dyDescent="0.25">
      <c r="B638" s="168">
        <v>1</v>
      </c>
      <c r="C638" s="169" t="s">
        <v>0</v>
      </c>
      <c r="D638" s="170" t="s">
        <v>396</v>
      </c>
      <c r="E638" s="170" t="s">
        <v>396</v>
      </c>
      <c r="F638" s="170" t="s">
        <v>396</v>
      </c>
      <c r="G638" s="170" t="s">
        <v>396</v>
      </c>
      <c r="H638" s="170" t="s">
        <v>396</v>
      </c>
      <c r="I638" s="170" t="s">
        <v>396</v>
      </c>
      <c r="J638" s="170" t="s">
        <v>396</v>
      </c>
      <c r="K638" s="170" t="s">
        <v>396</v>
      </c>
      <c r="L638" s="170" t="s">
        <v>396</v>
      </c>
      <c r="O638" s="4"/>
      <c r="P638" s="77"/>
      <c r="R638" s="1"/>
      <c r="S638" s="68"/>
      <c r="T638" s="1"/>
      <c r="U638" s="73"/>
    </row>
    <row r="639" spans="2:21" x14ac:dyDescent="0.25">
      <c r="B639" s="168">
        <v>2</v>
      </c>
      <c r="C639" s="169" t="s">
        <v>1</v>
      </c>
      <c r="D639" s="170" t="s">
        <v>419</v>
      </c>
      <c r="E639" s="170" t="s">
        <v>403</v>
      </c>
      <c r="F639" s="170" t="s">
        <v>415</v>
      </c>
      <c r="G639" s="170" t="s">
        <v>405</v>
      </c>
      <c r="H639" s="170" t="s">
        <v>398</v>
      </c>
      <c r="I639" s="170" t="s">
        <v>427</v>
      </c>
      <c r="J639" s="170" t="s">
        <v>429</v>
      </c>
      <c r="K639" s="170" t="s">
        <v>440</v>
      </c>
      <c r="L639" s="170" t="s">
        <v>414</v>
      </c>
      <c r="O639" s="4"/>
      <c r="P639" s="77"/>
      <c r="R639" s="1"/>
      <c r="S639" s="68"/>
      <c r="T639" s="1"/>
      <c r="U639" s="73"/>
    </row>
    <row r="640" spans="2:21" ht="38.25" x14ac:dyDescent="0.25">
      <c r="B640" s="168">
        <v>3</v>
      </c>
      <c r="C640" s="169" t="s">
        <v>52</v>
      </c>
      <c r="D640" s="170" t="s">
        <v>423</v>
      </c>
      <c r="E640" s="170" t="s">
        <v>24</v>
      </c>
      <c r="F640" s="170" t="s">
        <v>24</v>
      </c>
      <c r="G640" s="170" t="s">
        <v>407</v>
      </c>
      <c r="H640" s="170" t="s">
        <v>407</v>
      </c>
      <c r="I640" s="170" t="s">
        <v>423</v>
      </c>
      <c r="J640" s="170" t="s">
        <v>423</v>
      </c>
      <c r="K640" s="170" t="s">
        <v>408</v>
      </c>
      <c r="L640" s="170" t="s">
        <v>408</v>
      </c>
      <c r="O640" s="4"/>
      <c r="P640" s="77"/>
      <c r="R640" s="1"/>
      <c r="S640" s="68"/>
      <c r="T640" s="1"/>
      <c r="U640" s="73"/>
    </row>
    <row r="641" spans="2:21" ht="38.25" x14ac:dyDescent="0.25">
      <c r="B641" s="168" t="s">
        <v>384</v>
      </c>
      <c r="C641" s="176" t="s">
        <v>409</v>
      </c>
      <c r="D641" s="178" t="s">
        <v>386</v>
      </c>
      <c r="E641" s="178" t="s">
        <v>388</v>
      </c>
      <c r="F641" s="178" t="s">
        <v>388</v>
      </c>
      <c r="G641" s="178" t="s">
        <v>386</v>
      </c>
      <c r="H641" s="178" t="s">
        <v>386</v>
      </c>
      <c r="I641" s="178" t="s">
        <v>386</v>
      </c>
      <c r="J641" s="178" t="s">
        <v>386</v>
      </c>
      <c r="K641" s="178" t="s">
        <v>388</v>
      </c>
      <c r="L641" s="178" t="s">
        <v>388</v>
      </c>
      <c r="O641" s="4"/>
      <c r="P641" s="77"/>
      <c r="R641" s="1"/>
      <c r="S641" s="68"/>
      <c r="T641" s="1"/>
      <c r="U641" s="73"/>
    </row>
    <row r="642" spans="2:21" x14ac:dyDescent="0.25">
      <c r="B642" s="171" t="s">
        <v>166</v>
      </c>
      <c r="C642" s="167"/>
      <c r="D642" s="178"/>
      <c r="E642" s="178"/>
      <c r="F642" s="178"/>
      <c r="G642" s="178"/>
      <c r="H642" s="178"/>
      <c r="I642" s="178"/>
      <c r="J642" s="178"/>
      <c r="K642" s="178"/>
      <c r="L642" s="178"/>
      <c r="O642" s="4"/>
      <c r="P642" s="77"/>
      <c r="R642" s="1"/>
      <c r="S642" s="68"/>
      <c r="T642" s="1"/>
      <c r="U642" s="73"/>
    </row>
    <row r="643" spans="2:21" x14ac:dyDescent="0.25">
      <c r="B643" s="168">
        <v>4</v>
      </c>
      <c r="C643" s="169" t="s">
        <v>2</v>
      </c>
      <c r="D643" s="178" t="s">
        <v>388</v>
      </c>
      <c r="E643" s="178" t="s">
        <v>388</v>
      </c>
      <c r="F643" s="178" t="s">
        <v>388</v>
      </c>
      <c r="G643" s="178" t="s">
        <v>388</v>
      </c>
      <c r="H643" s="178" t="s">
        <v>388</v>
      </c>
      <c r="I643" s="178" t="s">
        <v>388</v>
      </c>
      <c r="J643" s="178" t="s">
        <v>388</v>
      </c>
      <c r="K643" s="178" t="s">
        <v>388</v>
      </c>
      <c r="L643" s="178" t="s">
        <v>388</v>
      </c>
      <c r="O643" s="4"/>
      <c r="P643" s="77"/>
      <c r="R643" s="1"/>
      <c r="S643" s="68"/>
      <c r="T643" s="1"/>
      <c r="U643" s="73"/>
    </row>
    <row r="644" spans="2:21" x14ac:dyDescent="0.25">
      <c r="B644" s="168">
        <v>5</v>
      </c>
      <c r="C644" s="169" t="s">
        <v>3</v>
      </c>
      <c r="D644" s="178" t="s">
        <v>388</v>
      </c>
      <c r="E644" s="178" t="s">
        <v>388</v>
      </c>
      <c r="F644" s="178" t="s">
        <v>388</v>
      </c>
      <c r="G644" s="178" t="s">
        <v>388</v>
      </c>
      <c r="H644" s="178" t="s">
        <v>388</v>
      </c>
      <c r="I644" s="178" t="s">
        <v>388</v>
      </c>
      <c r="J644" s="178" t="s">
        <v>388</v>
      </c>
      <c r="K644" s="178" t="s">
        <v>388</v>
      </c>
      <c r="L644" s="178" t="s">
        <v>388</v>
      </c>
      <c r="O644" s="4"/>
      <c r="P644" s="77"/>
      <c r="R644" s="1"/>
      <c r="S644" s="68"/>
      <c r="T644" s="1"/>
      <c r="U644" s="73"/>
    </row>
    <row r="645" spans="2:21" x14ac:dyDescent="0.25">
      <c r="B645" s="168">
        <v>6</v>
      </c>
      <c r="C645" s="169" t="s">
        <v>53</v>
      </c>
      <c r="D645" s="178" t="s">
        <v>28</v>
      </c>
      <c r="E645" s="178" t="s">
        <v>28</v>
      </c>
      <c r="F645" s="178" t="s">
        <v>28</v>
      </c>
      <c r="G645" s="178" t="s">
        <v>28</v>
      </c>
      <c r="H645" s="178" t="s">
        <v>28</v>
      </c>
      <c r="I645" s="178" t="s">
        <v>28</v>
      </c>
      <c r="J645" s="178" t="s">
        <v>28</v>
      </c>
      <c r="K645" s="178" t="s">
        <v>28</v>
      </c>
      <c r="L645" s="178" t="s">
        <v>28</v>
      </c>
      <c r="O645" s="4"/>
      <c r="P645" s="77"/>
      <c r="R645" s="1"/>
      <c r="S645" s="68"/>
      <c r="T645" s="1"/>
      <c r="U645" s="73"/>
    </row>
    <row r="646" spans="2:21" x14ac:dyDescent="0.25">
      <c r="B646" s="168">
        <v>7</v>
      </c>
      <c r="C646" s="169" t="s">
        <v>54</v>
      </c>
      <c r="D646" s="179" t="s">
        <v>42</v>
      </c>
      <c r="E646" s="179" t="s">
        <v>42</v>
      </c>
      <c r="F646" s="179" t="s">
        <v>42</v>
      </c>
      <c r="G646" s="179" t="s">
        <v>42</v>
      </c>
      <c r="H646" s="179" t="s">
        <v>42</v>
      </c>
      <c r="I646" s="179" t="s">
        <v>42</v>
      </c>
      <c r="J646" s="179" t="s">
        <v>42</v>
      </c>
      <c r="K646" s="179" t="s">
        <v>42</v>
      </c>
      <c r="L646" s="179" t="s">
        <v>42</v>
      </c>
      <c r="O646" s="4"/>
      <c r="P646" s="77"/>
      <c r="R646" s="1"/>
      <c r="S646" s="68"/>
      <c r="T646" s="1"/>
      <c r="U646" s="73"/>
    </row>
    <row r="647" spans="2:21" x14ac:dyDescent="0.25">
      <c r="B647" s="168">
        <v>8</v>
      </c>
      <c r="C647" s="169" t="s">
        <v>465</v>
      </c>
      <c r="D647" s="18">
        <f>(VLOOKUP(D637,'[6]1. LBG GROUP'!$C:$BC,53,0)/1000000)</f>
        <v>0</v>
      </c>
      <c r="E647" s="18">
        <f>(VLOOKUP(E637,'[6]1. LBG GROUP'!$C:$BC,53,0)/1000000)</f>
        <v>0</v>
      </c>
      <c r="F647" s="18">
        <f>(VLOOKUP(F637,'[6]1. LBG GROUP'!$C:$BC,53,0)/1000000)</f>
        <v>671.1285724899999</v>
      </c>
      <c r="G647" s="18">
        <f>(VLOOKUP(G637,'[6]1. LBG GROUP'!$C:$BC,53,0)/1000000)</f>
        <v>126.29642871000001</v>
      </c>
      <c r="H647" s="18">
        <f>(VLOOKUP(H637,'[6]1. LBG GROUP'!$C:$BC,53,0)/1000000)</f>
        <v>0</v>
      </c>
      <c r="I647" s="18">
        <f>(VLOOKUP(I637,'[6]1. LBG GROUP'!$C:$BC,53,0)/1000000)</f>
        <v>0</v>
      </c>
      <c r="J647" s="18">
        <f>(VLOOKUP(J637,'[6]1. LBG GROUP'!$C:$BC,53,0)/1000000)</f>
        <v>955.89975492000008</v>
      </c>
      <c r="K647" s="18">
        <f>(VLOOKUP(K637,'[6]1. LBG GROUP'!$C:$BC,53,0)/1000000)</f>
        <v>853.80739989999995</v>
      </c>
      <c r="L647" s="18">
        <f>(VLOOKUP(L637,'[6]1. LBG GROUP'!$C:$BC,53,0)/1000000)</f>
        <v>898.56165263000003</v>
      </c>
      <c r="O647" s="4"/>
      <c r="P647" s="77"/>
      <c r="R647" s="1"/>
      <c r="S647" s="68"/>
      <c r="T647" s="1"/>
      <c r="U647" s="73"/>
    </row>
    <row r="648" spans="2:21" x14ac:dyDescent="0.25">
      <c r="B648" s="172">
        <v>9</v>
      </c>
      <c r="C648" s="173" t="s">
        <v>178</v>
      </c>
      <c r="D648" s="19" t="e">
        <f>VLOOKUP(D639,#REF!,5,0)</f>
        <v>#REF!</v>
      </c>
      <c r="E648" s="19" t="e">
        <f>VLOOKUP(E639,#REF!,5,0)</f>
        <v>#REF!</v>
      </c>
      <c r="F648" s="19" t="e">
        <f>VLOOKUP(F639,#REF!,5,0)</f>
        <v>#REF!</v>
      </c>
      <c r="G648" s="19" t="e">
        <f>VLOOKUP(G639,#REF!,5,0)</f>
        <v>#REF!</v>
      </c>
      <c r="H648" s="19" t="e">
        <f>VLOOKUP(H639,#REF!,5,0)</f>
        <v>#REF!</v>
      </c>
      <c r="I648" s="19" t="e">
        <f>VLOOKUP(I639,#REF!,5,0)</f>
        <v>#REF!</v>
      </c>
      <c r="J648" s="19" t="e">
        <f>VLOOKUP(J639,#REF!,5,0)</f>
        <v>#REF!</v>
      </c>
      <c r="K648" s="19" t="e">
        <f>VLOOKUP(K639,#REF!,5,0)</f>
        <v>#REF!</v>
      </c>
      <c r="L648" s="19" t="e">
        <f>VLOOKUP(L639,#REF!,5,0)</f>
        <v>#REF!</v>
      </c>
      <c r="O648" s="4"/>
      <c r="P648" s="77"/>
      <c r="R648" s="1"/>
      <c r="S648" s="68"/>
      <c r="T648" s="1"/>
      <c r="U648" s="73"/>
    </row>
    <row r="649" spans="2:21" x14ac:dyDescent="0.25">
      <c r="B649" s="174"/>
      <c r="C649" s="175" t="s">
        <v>179</v>
      </c>
      <c r="D649" s="59" t="e">
        <f>VLOOKUP(D639,#REF!,6,0)</f>
        <v>#REF!</v>
      </c>
      <c r="E649" s="59" t="e">
        <f>VLOOKUP(E639,#REF!,6,0)</f>
        <v>#REF!</v>
      </c>
      <c r="F649" s="59" t="e">
        <f>VLOOKUP(F639,#REF!,6,0)</f>
        <v>#REF!</v>
      </c>
      <c r="G649" s="59" t="e">
        <f>VLOOKUP(G639,#REF!,6,0)</f>
        <v>#REF!</v>
      </c>
      <c r="H649" s="59" t="e">
        <f>VLOOKUP(H639,#REF!,6,0)</f>
        <v>#REF!</v>
      </c>
      <c r="I649" s="59" t="e">
        <f>VLOOKUP(I639,#REF!,6,0)</f>
        <v>#REF!</v>
      </c>
      <c r="J649" s="59" t="e">
        <f>VLOOKUP(J639,#REF!,6,0)</f>
        <v>#REF!</v>
      </c>
      <c r="K649" s="59" t="e">
        <f>VLOOKUP(K639,#REF!,6,0)</f>
        <v>#REF!</v>
      </c>
      <c r="L649" s="59" t="e">
        <f>VLOOKUP(L639,#REF!,6,0)</f>
        <v>#REF!</v>
      </c>
      <c r="O649" s="4"/>
      <c r="P649" s="77"/>
      <c r="R649" s="1"/>
      <c r="S649" s="68"/>
      <c r="T649" s="1"/>
      <c r="U649" s="73"/>
    </row>
    <row r="650" spans="2:21" x14ac:dyDescent="0.25">
      <c r="B650" s="168" t="s">
        <v>8</v>
      </c>
      <c r="C650" s="169" t="s">
        <v>4</v>
      </c>
      <c r="D650" s="181">
        <v>100</v>
      </c>
      <c r="E650" s="181">
        <v>100</v>
      </c>
      <c r="F650" s="181">
        <v>99</v>
      </c>
      <c r="G650" s="181">
        <v>100</v>
      </c>
      <c r="H650" s="181">
        <v>100</v>
      </c>
      <c r="I650" s="181">
        <v>100</v>
      </c>
      <c r="J650" s="181">
        <v>99</v>
      </c>
      <c r="K650" s="181">
        <v>100</v>
      </c>
      <c r="L650" s="181">
        <v>99</v>
      </c>
      <c r="O650" s="4"/>
      <c r="P650" s="77"/>
      <c r="R650" s="1"/>
      <c r="S650" s="68"/>
      <c r="T650" s="1"/>
      <c r="U650" s="73"/>
    </row>
    <row r="651" spans="2:21" x14ac:dyDescent="0.25">
      <c r="B651" s="168" t="s">
        <v>9</v>
      </c>
      <c r="C651" s="169" t="s">
        <v>5</v>
      </c>
      <c r="D651" s="181">
        <v>100</v>
      </c>
      <c r="E651" s="181">
        <v>100</v>
      </c>
      <c r="F651" s="181">
        <v>100</v>
      </c>
      <c r="G651" s="181">
        <v>100</v>
      </c>
      <c r="H651" s="181">
        <v>100</v>
      </c>
      <c r="I651" s="181">
        <v>100</v>
      </c>
      <c r="J651" s="181">
        <v>100</v>
      </c>
      <c r="K651" s="181">
        <v>100</v>
      </c>
      <c r="L651" s="181">
        <v>100</v>
      </c>
      <c r="O651" s="4"/>
      <c r="P651" s="77"/>
      <c r="R651" s="1"/>
      <c r="S651" s="68"/>
      <c r="T651" s="1"/>
      <c r="U651" s="73"/>
    </row>
    <row r="652" spans="2:21" x14ac:dyDescent="0.25">
      <c r="B652" s="168">
        <v>10</v>
      </c>
      <c r="C652" s="169" t="s">
        <v>6</v>
      </c>
      <c r="D652" s="179" t="s">
        <v>29</v>
      </c>
      <c r="E652" s="179" t="s">
        <v>29</v>
      </c>
      <c r="F652" s="179" t="s">
        <v>29</v>
      </c>
      <c r="G652" s="179" t="s">
        <v>29</v>
      </c>
      <c r="H652" s="179" t="s">
        <v>29</v>
      </c>
      <c r="I652" s="179" t="s">
        <v>29</v>
      </c>
      <c r="J652" s="179" t="s">
        <v>29</v>
      </c>
      <c r="K652" s="179" t="s">
        <v>29</v>
      </c>
      <c r="L652" s="179" t="s">
        <v>29</v>
      </c>
      <c r="O652" s="4"/>
      <c r="P652" s="77"/>
      <c r="R652" s="1"/>
      <c r="S652" s="68"/>
      <c r="T652" s="1"/>
      <c r="U652" s="73"/>
    </row>
    <row r="653" spans="2:21" x14ac:dyDescent="0.25">
      <c r="B653" s="168">
        <v>11</v>
      </c>
      <c r="C653" s="169" t="s">
        <v>7</v>
      </c>
      <c r="D653" s="179">
        <v>42557</v>
      </c>
      <c r="E653" s="179">
        <v>42683</v>
      </c>
      <c r="F653" s="179">
        <v>42683</v>
      </c>
      <c r="G653" s="179">
        <v>42719</v>
      </c>
      <c r="H653" s="179">
        <v>42719</v>
      </c>
      <c r="I653" s="179">
        <v>42746</v>
      </c>
      <c r="J653" s="179">
        <v>43111</v>
      </c>
      <c r="K653" s="179">
        <v>42907</v>
      </c>
      <c r="L653" s="179">
        <v>42990</v>
      </c>
      <c r="O653" s="4"/>
      <c r="P653" s="77"/>
      <c r="R653" s="1"/>
      <c r="S653" s="68"/>
      <c r="T653" s="1"/>
      <c r="U653" s="73"/>
    </row>
    <row r="654" spans="2:21" x14ac:dyDescent="0.25">
      <c r="B654" s="168">
        <v>12</v>
      </c>
      <c r="C654" s="169" t="s">
        <v>44</v>
      </c>
      <c r="D654" s="179" t="s">
        <v>31</v>
      </c>
      <c r="E654" s="179" t="s">
        <v>31</v>
      </c>
      <c r="F654" s="179" t="s">
        <v>31</v>
      </c>
      <c r="G654" s="179" t="s">
        <v>31</v>
      </c>
      <c r="H654" s="179" t="s">
        <v>31</v>
      </c>
      <c r="I654" s="179" t="s">
        <v>31</v>
      </c>
      <c r="J654" s="179" t="s">
        <v>31</v>
      </c>
      <c r="K654" s="179" t="s">
        <v>31</v>
      </c>
      <c r="L654" s="179" t="s">
        <v>31</v>
      </c>
      <c r="O654" s="4"/>
      <c r="P654" s="77"/>
      <c r="R654" s="1"/>
      <c r="S654" s="68"/>
      <c r="T654" s="1"/>
      <c r="U654" s="73"/>
    </row>
    <row r="655" spans="2:21" x14ac:dyDescent="0.25">
      <c r="B655" s="168">
        <v>13</v>
      </c>
      <c r="C655" s="169" t="s">
        <v>55</v>
      </c>
      <c r="D655" s="179">
        <v>44383</v>
      </c>
      <c r="E655" s="179">
        <v>44509</v>
      </c>
      <c r="F655" s="179">
        <v>45239</v>
      </c>
      <c r="G655" s="179">
        <v>46371</v>
      </c>
      <c r="H655" s="179">
        <v>44545</v>
      </c>
      <c r="I655" s="179">
        <v>44572</v>
      </c>
      <c r="J655" s="179">
        <v>46398</v>
      </c>
      <c r="K655" s="179">
        <v>45464</v>
      </c>
      <c r="L655" s="179">
        <v>46642</v>
      </c>
      <c r="O655" s="4"/>
      <c r="P655" s="77"/>
      <c r="R655" s="1"/>
      <c r="S655" s="68"/>
      <c r="T655" s="1"/>
      <c r="U655" s="73"/>
    </row>
    <row r="656" spans="2:21" x14ac:dyDescent="0.25">
      <c r="B656" s="168">
        <v>14</v>
      </c>
      <c r="C656" s="169" t="s">
        <v>506</v>
      </c>
      <c r="D656" s="179" t="s">
        <v>410</v>
      </c>
      <c r="E656" s="179" t="s">
        <v>410</v>
      </c>
      <c r="F656" s="179" t="s">
        <v>410</v>
      </c>
      <c r="G656" s="179" t="s">
        <v>410</v>
      </c>
      <c r="H656" s="179" t="s">
        <v>410</v>
      </c>
      <c r="I656" s="179" t="s">
        <v>410</v>
      </c>
      <c r="J656" s="179" t="s">
        <v>410</v>
      </c>
      <c r="K656" s="179" t="s">
        <v>410</v>
      </c>
      <c r="L656" s="179" t="s">
        <v>410</v>
      </c>
      <c r="O656" s="4"/>
      <c r="P656" s="77"/>
      <c r="R656" s="1"/>
      <c r="S656" s="68"/>
      <c r="T656" s="1"/>
      <c r="U656" s="73"/>
    </row>
    <row r="657" spans="2:21" x14ac:dyDescent="0.25">
      <c r="B657" s="168">
        <v>15</v>
      </c>
      <c r="C657" s="176" t="s">
        <v>56</v>
      </c>
      <c r="D657" s="179" t="s">
        <v>388</v>
      </c>
      <c r="E657" s="179" t="s">
        <v>388</v>
      </c>
      <c r="F657" s="179" t="s">
        <v>388</v>
      </c>
      <c r="G657" s="179" t="s">
        <v>388</v>
      </c>
      <c r="H657" s="179" t="s">
        <v>388</v>
      </c>
      <c r="I657" s="179" t="s">
        <v>388</v>
      </c>
      <c r="J657" s="179" t="s">
        <v>388</v>
      </c>
      <c r="K657" s="179" t="s">
        <v>388</v>
      </c>
      <c r="L657" s="179" t="s">
        <v>388</v>
      </c>
      <c r="O657" s="4"/>
      <c r="P657" s="77"/>
      <c r="R657" s="1"/>
      <c r="S657" s="68"/>
      <c r="T657" s="1"/>
      <c r="U657" s="73"/>
    </row>
    <row r="658" spans="2:21" x14ac:dyDescent="0.25">
      <c r="B658" s="168">
        <v>16</v>
      </c>
      <c r="C658" s="169" t="s">
        <v>57</v>
      </c>
      <c r="D658" s="179" t="s">
        <v>388</v>
      </c>
      <c r="E658" s="179" t="s">
        <v>388</v>
      </c>
      <c r="F658" s="179" t="s">
        <v>388</v>
      </c>
      <c r="G658" s="179" t="s">
        <v>388</v>
      </c>
      <c r="H658" s="179" t="s">
        <v>388</v>
      </c>
      <c r="I658" s="179" t="s">
        <v>388</v>
      </c>
      <c r="J658" s="179" t="s">
        <v>388</v>
      </c>
      <c r="K658" s="179" t="s">
        <v>388</v>
      </c>
      <c r="L658" s="179" t="s">
        <v>388</v>
      </c>
      <c r="O658" s="4"/>
      <c r="P658" s="77"/>
      <c r="R658" s="1"/>
      <c r="S658" s="68"/>
      <c r="T658" s="1"/>
      <c r="U658" s="73"/>
    </row>
    <row r="659" spans="2:21" x14ac:dyDescent="0.25">
      <c r="B659" s="162"/>
      <c r="C659" s="156"/>
      <c r="D659" s="164"/>
      <c r="E659" s="164"/>
      <c r="F659" s="164"/>
      <c r="G659" s="164"/>
      <c r="H659" s="164"/>
      <c r="I659" s="164"/>
      <c r="J659" s="164"/>
      <c r="K659" s="164"/>
      <c r="L659" s="164"/>
      <c r="O659" s="4"/>
      <c r="P659" s="77"/>
      <c r="R659" s="1"/>
      <c r="S659" s="68"/>
      <c r="T659" s="1"/>
      <c r="U659" s="73"/>
    </row>
    <row r="660" spans="2:21" x14ac:dyDescent="0.25">
      <c r="B660" s="180" t="s">
        <v>58</v>
      </c>
      <c r="C660" s="167"/>
      <c r="D660" s="163"/>
      <c r="E660" s="163"/>
      <c r="F660" s="163"/>
      <c r="G660" s="163"/>
      <c r="H660" s="160"/>
      <c r="I660" s="160"/>
      <c r="J660" s="163"/>
      <c r="K660" s="163"/>
      <c r="L660" s="160"/>
      <c r="O660" s="4"/>
      <c r="P660" s="77"/>
      <c r="R660" s="1"/>
      <c r="S660" s="68"/>
      <c r="T660" s="1"/>
      <c r="U660" s="73"/>
    </row>
    <row r="661" spans="2:21" ht="20.100000000000001" customHeight="1" x14ac:dyDescent="0.25">
      <c r="B661" s="168">
        <v>17</v>
      </c>
      <c r="C661" s="169" t="s">
        <v>59</v>
      </c>
      <c r="D661" s="179" t="s">
        <v>34</v>
      </c>
      <c r="E661" s="179" t="s">
        <v>34</v>
      </c>
      <c r="F661" s="179" t="s">
        <v>34</v>
      </c>
      <c r="G661" s="179" t="s">
        <v>34</v>
      </c>
      <c r="H661" s="179" t="s">
        <v>34</v>
      </c>
      <c r="I661" s="179" t="s">
        <v>34</v>
      </c>
      <c r="J661" s="179" t="s">
        <v>34</v>
      </c>
      <c r="K661" s="179" t="s">
        <v>35</v>
      </c>
      <c r="L661" s="179" t="s">
        <v>34</v>
      </c>
      <c r="O661" s="4"/>
      <c r="P661" s="77"/>
      <c r="R661" s="1"/>
      <c r="S661" s="68"/>
      <c r="T661" s="1"/>
      <c r="U661" s="73"/>
    </row>
    <row r="662" spans="2:21" ht="20.100000000000001" customHeight="1" x14ac:dyDescent="0.25">
      <c r="B662" s="168">
        <v>18</v>
      </c>
      <c r="C662" s="177" t="s">
        <v>12</v>
      </c>
      <c r="D662" s="158">
        <v>3.1E-2</v>
      </c>
      <c r="E662" s="158">
        <v>7.4999999999999997E-3</v>
      </c>
      <c r="F662" s="158">
        <v>0.01</v>
      </c>
      <c r="G662" s="158">
        <v>1.047E-2</v>
      </c>
      <c r="H662" s="157">
        <v>6.1500000000000001E-3</v>
      </c>
      <c r="I662" s="157">
        <v>0.03</v>
      </c>
      <c r="J662" s="158">
        <v>3.7499999999999999E-2</v>
      </c>
      <c r="K662" s="158" t="s">
        <v>449</v>
      </c>
      <c r="L662" s="157">
        <v>2.2499999999999999E-2</v>
      </c>
      <c r="O662" s="4"/>
      <c r="P662" s="77"/>
      <c r="R662" s="1"/>
      <c r="S662" s="68"/>
      <c r="T662" s="1"/>
      <c r="U662" s="73"/>
    </row>
    <row r="663" spans="2:21" ht="20.100000000000001" customHeight="1" x14ac:dyDescent="0.25">
      <c r="B663" s="168">
        <v>19</v>
      </c>
      <c r="C663" s="169" t="s">
        <v>43</v>
      </c>
      <c r="D663" s="179" t="s">
        <v>33</v>
      </c>
      <c r="E663" s="179" t="s">
        <v>33</v>
      </c>
      <c r="F663" s="179" t="s">
        <v>33</v>
      </c>
      <c r="G663" s="179" t="s">
        <v>33</v>
      </c>
      <c r="H663" s="179" t="s">
        <v>33</v>
      </c>
      <c r="I663" s="179" t="s">
        <v>33</v>
      </c>
      <c r="J663" s="179" t="s">
        <v>33</v>
      </c>
      <c r="K663" s="179" t="s">
        <v>33</v>
      </c>
      <c r="L663" s="179" t="s">
        <v>33</v>
      </c>
      <c r="O663" s="4"/>
      <c r="P663" s="77"/>
      <c r="R663" s="1"/>
      <c r="S663" s="68"/>
      <c r="T663" s="1"/>
      <c r="U663" s="73"/>
    </row>
    <row r="664" spans="2:21" ht="33" customHeight="1" x14ac:dyDescent="0.25">
      <c r="B664" s="168" t="s">
        <v>10</v>
      </c>
      <c r="C664" s="176" t="s">
        <v>13</v>
      </c>
      <c r="D664" s="179" t="s">
        <v>36</v>
      </c>
      <c r="E664" s="179" t="s">
        <v>36</v>
      </c>
      <c r="F664" s="179" t="s">
        <v>36</v>
      </c>
      <c r="G664" s="179" t="s">
        <v>36</v>
      </c>
      <c r="H664" s="179" t="s">
        <v>36</v>
      </c>
      <c r="I664" s="179" t="s">
        <v>36</v>
      </c>
      <c r="J664" s="179" t="s">
        <v>36</v>
      </c>
      <c r="K664" s="179" t="s">
        <v>36</v>
      </c>
      <c r="L664" s="179" t="s">
        <v>36</v>
      </c>
      <c r="O664" s="4"/>
      <c r="P664" s="77"/>
      <c r="R664" s="1"/>
      <c r="S664" s="68"/>
      <c r="T664" s="1"/>
      <c r="U664" s="73"/>
    </row>
    <row r="665" spans="2:21" ht="36.75" customHeight="1" x14ac:dyDescent="0.25">
      <c r="B665" s="168" t="s">
        <v>11</v>
      </c>
      <c r="C665" s="176" t="s">
        <v>14</v>
      </c>
      <c r="D665" s="179" t="s">
        <v>36</v>
      </c>
      <c r="E665" s="179" t="s">
        <v>36</v>
      </c>
      <c r="F665" s="179" t="s">
        <v>36</v>
      </c>
      <c r="G665" s="179" t="s">
        <v>36</v>
      </c>
      <c r="H665" s="179" t="s">
        <v>36</v>
      </c>
      <c r="I665" s="179" t="s">
        <v>36</v>
      </c>
      <c r="J665" s="179" t="s">
        <v>36</v>
      </c>
      <c r="K665" s="179" t="s">
        <v>36</v>
      </c>
      <c r="L665" s="179" t="s">
        <v>36</v>
      </c>
      <c r="O665" s="4"/>
      <c r="P665" s="77"/>
      <c r="R665" s="1"/>
      <c r="S665" s="68"/>
      <c r="T665" s="1"/>
      <c r="U665" s="73"/>
    </row>
    <row r="666" spans="2:21" ht="20.100000000000001" customHeight="1" x14ac:dyDescent="0.25">
      <c r="B666" s="168">
        <v>21</v>
      </c>
      <c r="C666" s="176" t="s">
        <v>15</v>
      </c>
      <c r="D666" s="179" t="s">
        <v>33</v>
      </c>
      <c r="E666" s="179" t="s">
        <v>33</v>
      </c>
      <c r="F666" s="179" t="s">
        <v>33</v>
      </c>
      <c r="G666" s="179" t="s">
        <v>33</v>
      </c>
      <c r="H666" s="179" t="s">
        <v>33</v>
      </c>
      <c r="I666" s="179" t="s">
        <v>33</v>
      </c>
      <c r="J666" s="179" t="s">
        <v>33</v>
      </c>
      <c r="K666" s="179" t="s">
        <v>33</v>
      </c>
      <c r="L666" s="179" t="s">
        <v>33</v>
      </c>
      <c r="O666" s="4"/>
      <c r="P666" s="77"/>
      <c r="R666" s="1"/>
      <c r="S666" s="68"/>
      <c r="T666" s="1"/>
      <c r="U666" s="73"/>
    </row>
    <row r="667" spans="2:21" ht="20.100000000000001" customHeight="1" x14ac:dyDescent="0.25">
      <c r="B667" s="168">
        <v>22</v>
      </c>
      <c r="C667" s="169" t="s">
        <v>60</v>
      </c>
      <c r="D667" s="179" t="s">
        <v>67</v>
      </c>
      <c r="E667" s="179" t="s">
        <v>67</v>
      </c>
      <c r="F667" s="179" t="s">
        <v>67</v>
      </c>
      <c r="G667" s="179" t="s">
        <v>67</v>
      </c>
      <c r="H667" s="179" t="s">
        <v>67</v>
      </c>
      <c r="I667" s="179" t="s">
        <v>67</v>
      </c>
      <c r="J667" s="179" t="s">
        <v>67</v>
      </c>
      <c r="K667" s="179" t="s">
        <v>67</v>
      </c>
      <c r="L667" s="179" t="s">
        <v>67</v>
      </c>
      <c r="O667" s="4"/>
      <c r="P667" s="77"/>
      <c r="R667" s="1"/>
      <c r="S667" s="68"/>
      <c r="T667" s="1"/>
      <c r="U667" s="73"/>
    </row>
    <row r="668" spans="2:21" ht="20.100000000000001" customHeight="1" x14ac:dyDescent="0.25">
      <c r="B668" s="168">
        <v>23</v>
      </c>
      <c r="C668" s="169" t="s">
        <v>16</v>
      </c>
      <c r="D668" s="179" t="s">
        <v>40</v>
      </c>
      <c r="E668" s="179" t="s">
        <v>40</v>
      </c>
      <c r="F668" s="179" t="s">
        <v>40</v>
      </c>
      <c r="G668" s="179" t="s">
        <v>40</v>
      </c>
      <c r="H668" s="179" t="s">
        <v>40</v>
      </c>
      <c r="I668" s="179" t="s">
        <v>40</v>
      </c>
      <c r="J668" s="179" t="s">
        <v>40</v>
      </c>
      <c r="K668" s="179" t="s">
        <v>40</v>
      </c>
      <c r="L668" s="179" t="s">
        <v>40</v>
      </c>
      <c r="O668" s="4"/>
      <c r="P668" s="77"/>
      <c r="R668" s="1"/>
      <c r="S668" s="68"/>
      <c r="T668" s="1"/>
      <c r="U668" s="73"/>
    </row>
    <row r="669" spans="2:21" ht="51" x14ac:dyDescent="0.25">
      <c r="B669" s="168">
        <v>24</v>
      </c>
      <c r="C669" s="169" t="s">
        <v>17</v>
      </c>
      <c r="D669" s="170" t="s">
        <v>473</v>
      </c>
      <c r="E669" s="170" t="s">
        <v>470</v>
      </c>
      <c r="F669" s="170" t="s">
        <v>470</v>
      </c>
      <c r="G669" s="170" t="s">
        <v>473</v>
      </c>
      <c r="H669" s="170" t="s">
        <v>473</v>
      </c>
      <c r="I669" s="170" t="s">
        <v>473</v>
      </c>
      <c r="J669" s="170" t="s">
        <v>473</v>
      </c>
      <c r="K669" s="170" t="s">
        <v>470</v>
      </c>
      <c r="L669" s="170" t="s">
        <v>470</v>
      </c>
      <c r="O669" s="4"/>
      <c r="P669" s="77"/>
      <c r="R669" s="1"/>
      <c r="S669" s="68"/>
      <c r="T669" s="1"/>
      <c r="U669" s="73"/>
    </row>
    <row r="670" spans="2:21" ht="22.5" customHeight="1" x14ac:dyDescent="0.25">
      <c r="B670" s="168">
        <v>25</v>
      </c>
      <c r="C670" s="169" t="s">
        <v>45</v>
      </c>
      <c r="D670" s="179" t="s">
        <v>466</v>
      </c>
      <c r="E670" s="179" t="s">
        <v>466</v>
      </c>
      <c r="F670" s="179" t="s">
        <v>466</v>
      </c>
      <c r="G670" s="179" t="s">
        <v>466</v>
      </c>
      <c r="H670" s="179" t="s">
        <v>466</v>
      </c>
      <c r="I670" s="179" t="s">
        <v>466</v>
      </c>
      <c r="J670" s="179" t="s">
        <v>466</v>
      </c>
      <c r="K670" s="179" t="s">
        <v>466</v>
      </c>
      <c r="L670" s="179" t="s">
        <v>466</v>
      </c>
      <c r="O670" s="4"/>
      <c r="P670" s="77"/>
      <c r="R670" s="1"/>
      <c r="S670" s="68"/>
      <c r="T670" s="1"/>
      <c r="U670" s="73"/>
    </row>
    <row r="671" spans="2:21" ht="25.5" x14ac:dyDescent="0.25">
      <c r="B671" s="168">
        <v>26</v>
      </c>
      <c r="C671" s="169" t="s">
        <v>46</v>
      </c>
      <c r="D671" s="179" t="s">
        <v>467</v>
      </c>
      <c r="E671" s="179" t="s">
        <v>467</v>
      </c>
      <c r="F671" s="179" t="s">
        <v>467</v>
      </c>
      <c r="G671" s="179" t="s">
        <v>467</v>
      </c>
      <c r="H671" s="179" t="s">
        <v>467</v>
      </c>
      <c r="I671" s="179" t="s">
        <v>467</v>
      </c>
      <c r="J671" s="179" t="s">
        <v>467</v>
      </c>
      <c r="K671" s="179" t="s">
        <v>467</v>
      </c>
      <c r="L671" s="179" t="s">
        <v>467</v>
      </c>
      <c r="O671" s="4"/>
      <c r="P671" s="77"/>
      <c r="R671" s="1"/>
      <c r="S671" s="68"/>
      <c r="T671" s="1"/>
      <c r="U671" s="73"/>
    </row>
    <row r="672" spans="2:21" ht="25.5" x14ac:dyDescent="0.25">
      <c r="B672" s="168">
        <v>27</v>
      </c>
      <c r="C672" s="176" t="s">
        <v>18</v>
      </c>
      <c r="D672" s="179" t="s">
        <v>468</v>
      </c>
      <c r="E672" s="179" t="s">
        <v>468</v>
      </c>
      <c r="F672" s="179" t="s">
        <v>468</v>
      </c>
      <c r="G672" s="179" t="s">
        <v>468</v>
      </c>
      <c r="H672" s="179" t="s">
        <v>468</v>
      </c>
      <c r="I672" s="179" t="s">
        <v>468</v>
      </c>
      <c r="J672" s="179" t="s">
        <v>468</v>
      </c>
      <c r="K672" s="179" t="s">
        <v>468</v>
      </c>
      <c r="L672" s="179" t="s">
        <v>468</v>
      </c>
      <c r="O672" s="4"/>
      <c r="P672" s="77"/>
      <c r="R672" s="1"/>
      <c r="S672" s="68"/>
      <c r="T672" s="1"/>
      <c r="U672" s="73"/>
    </row>
    <row r="673" spans="2:21" ht="20.100000000000001" customHeight="1" x14ac:dyDescent="0.25">
      <c r="B673" s="168">
        <v>28</v>
      </c>
      <c r="C673" s="176" t="s">
        <v>61</v>
      </c>
      <c r="D673" s="179" t="s">
        <v>26</v>
      </c>
      <c r="E673" s="179" t="s">
        <v>26</v>
      </c>
      <c r="F673" s="179" t="s">
        <v>26</v>
      </c>
      <c r="G673" s="179" t="s">
        <v>26</v>
      </c>
      <c r="H673" s="179" t="s">
        <v>26</v>
      </c>
      <c r="I673" s="179" t="s">
        <v>26</v>
      </c>
      <c r="J673" s="179" t="s">
        <v>26</v>
      </c>
      <c r="K673" s="179" t="s">
        <v>26</v>
      </c>
      <c r="L673" s="179" t="s">
        <v>26</v>
      </c>
      <c r="O673" s="4"/>
      <c r="P673" s="77"/>
      <c r="R673" s="1"/>
      <c r="S673" s="68"/>
      <c r="T673" s="1"/>
      <c r="U673" s="73"/>
    </row>
    <row r="674" spans="2:21" ht="37.5" customHeight="1" x14ac:dyDescent="0.25">
      <c r="B674" s="168">
        <v>29</v>
      </c>
      <c r="C674" s="176" t="s">
        <v>62</v>
      </c>
      <c r="D674" s="179" t="s">
        <v>396</v>
      </c>
      <c r="E674" s="179" t="s">
        <v>396</v>
      </c>
      <c r="F674" s="179" t="s">
        <v>396</v>
      </c>
      <c r="G674" s="179" t="s">
        <v>396</v>
      </c>
      <c r="H674" s="179" t="s">
        <v>396</v>
      </c>
      <c r="I674" s="179" t="s">
        <v>396</v>
      </c>
      <c r="J674" s="179" t="s">
        <v>396</v>
      </c>
      <c r="K674" s="179" t="s">
        <v>396</v>
      </c>
      <c r="L674" s="179" t="s">
        <v>396</v>
      </c>
      <c r="O674" s="4"/>
      <c r="P674" s="77"/>
      <c r="R674" s="1"/>
      <c r="S674" s="68"/>
      <c r="T674" s="1"/>
      <c r="U674" s="73"/>
    </row>
    <row r="675" spans="2:21" ht="20.100000000000001" customHeight="1" x14ac:dyDescent="0.25">
      <c r="B675" s="168">
        <v>30</v>
      </c>
      <c r="C675" s="169" t="s">
        <v>19</v>
      </c>
      <c r="D675" s="179" t="s">
        <v>469</v>
      </c>
      <c r="E675" s="179" t="s">
        <v>469</v>
      </c>
      <c r="F675" s="179" t="s">
        <v>469</v>
      </c>
      <c r="G675" s="179" t="s">
        <v>469</v>
      </c>
      <c r="H675" s="179" t="s">
        <v>469</v>
      </c>
      <c r="I675" s="179" t="s">
        <v>469</v>
      </c>
      <c r="J675" s="179" t="s">
        <v>469</v>
      </c>
      <c r="K675" s="179" t="s">
        <v>469</v>
      </c>
      <c r="L675" s="179" t="s">
        <v>469</v>
      </c>
      <c r="O675" s="4"/>
      <c r="P675" s="77"/>
      <c r="R675" s="1"/>
      <c r="S675" s="68"/>
      <c r="T675" s="1"/>
      <c r="U675" s="73"/>
    </row>
    <row r="676" spans="2:21" ht="121.5" customHeight="1" x14ac:dyDescent="0.25">
      <c r="B676" s="168">
        <v>31</v>
      </c>
      <c r="C676" s="169" t="s">
        <v>63</v>
      </c>
      <c r="D676" s="170" t="s">
        <v>473</v>
      </c>
      <c r="E676" s="170" t="s">
        <v>470</v>
      </c>
      <c r="F676" s="170" t="s">
        <v>470</v>
      </c>
      <c r="G676" s="170" t="s">
        <v>473</v>
      </c>
      <c r="H676" s="170" t="s">
        <v>473</v>
      </c>
      <c r="I676" s="170" t="s">
        <v>473</v>
      </c>
      <c r="J676" s="170" t="s">
        <v>473</v>
      </c>
      <c r="K676" s="170" t="s">
        <v>470</v>
      </c>
      <c r="L676" s="170" t="s">
        <v>470</v>
      </c>
      <c r="O676" s="4"/>
      <c r="P676" s="77"/>
      <c r="R676" s="1"/>
      <c r="S676" s="68"/>
      <c r="T676" s="1"/>
      <c r="U676" s="73"/>
    </row>
    <row r="677" spans="2:21" ht="20.100000000000001" customHeight="1" x14ac:dyDescent="0.25">
      <c r="B677" s="168">
        <v>32</v>
      </c>
      <c r="C677" s="169" t="s">
        <v>20</v>
      </c>
      <c r="D677" s="179" t="s">
        <v>466</v>
      </c>
      <c r="E677" s="179" t="s">
        <v>466</v>
      </c>
      <c r="F677" s="179" t="s">
        <v>466</v>
      </c>
      <c r="G677" s="179" t="s">
        <v>466</v>
      </c>
      <c r="H677" s="179" t="s">
        <v>466</v>
      </c>
      <c r="I677" s="179" t="s">
        <v>466</v>
      </c>
      <c r="J677" s="179" t="s">
        <v>466</v>
      </c>
      <c r="K677" s="179" t="s">
        <v>466</v>
      </c>
      <c r="L677" s="179" t="s">
        <v>466</v>
      </c>
      <c r="O677" s="4"/>
      <c r="P677" s="77"/>
      <c r="R677" s="1"/>
      <c r="S677" s="68"/>
      <c r="T677" s="1"/>
      <c r="U677" s="73"/>
    </row>
    <row r="678" spans="2:21" ht="20.100000000000001" customHeight="1" x14ac:dyDescent="0.25">
      <c r="B678" s="168">
        <v>33</v>
      </c>
      <c r="C678" s="169" t="s">
        <v>21</v>
      </c>
      <c r="D678" s="179" t="s">
        <v>263</v>
      </c>
      <c r="E678" s="179" t="s">
        <v>263</v>
      </c>
      <c r="F678" s="179" t="s">
        <v>263</v>
      </c>
      <c r="G678" s="179" t="s">
        <v>263</v>
      </c>
      <c r="H678" s="179" t="s">
        <v>263</v>
      </c>
      <c r="I678" s="179" t="s">
        <v>263</v>
      </c>
      <c r="J678" s="179" t="s">
        <v>263</v>
      </c>
      <c r="K678" s="179" t="s">
        <v>263</v>
      </c>
      <c r="L678" s="179" t="s">
        <v>263</v>
      </c>
      <c r="O678" s="4"/>
      <c r="P678" s="77"/>
      <c r="R678" s="1"/>
      <c r="S678" s="68"/>
      <c r="T678" s="1"/>
      <c r="U678" s="73"/>
    </row>
    <row r="679" spans="2:21" ht="31.5" customHeight="1" x14ac:dyDescent="0.25">
      <c r="B679" s="168">
        <v>34</v>
      </c>
      <c r="C679" s="176" t="s">
        <v>22</v>
      </c>
      <c r="D679" s="179" t="s">
        <v>388</v>
      </c>
      <c r="E679" s="179" t="s">
        <v>388</v>
      </c>
      <c r="F679" s="179" t="s">
        <v>388</v>
      </c>
      <c r="G679" s="179" t="s">
        <v>388</v>
      </c>
      <c r="H679" s="179" t="s">
        <v>388</v>
      </c>
      <c r="I679" s="179" t="s">
        <v>388</v>
      </c>
      <c r="J679" s="179" t="s">
        <v>388</v>
      </c>
      <c r="K679" s="179" t="s">
        <v>388</v>
      </c>
      <c r="L679" s="179" t="s">
        <v>388</v>
      </c>
      <c r="O679" s="4"/>
      <c r="P679" s="77"/>
      <c r="R679" s="1"/>
      <c r="S679" s="68"/>
      <c r="T679" s="1"/>
      <c r="U679" s="73"/>
    </row>
    <row r="680" spans="2:21" ht="20.100000000000001" customHeight="1" x14ac:dyDescent="0.25">
      <c r="B680" s="168" t="s">
        <v>389</v>
      </c>
      <c r="C680" s="176" t="s">
        <v>390</v>
      </c>
      <c r="D680" s="179" t="s">
        <v>391</v>
      </c>
      <c r="E680" s="179" t="s">
        <v>391</v>
      </c>
      <c r="F680" s="179" t="s">
        <v>391</v>
      </c>
      <c r="G680" s="179" t="s">
        <v>391</v>
      </c>
      <c r="H680" s="179" t="s">
        <v>391</v>
      </c>
      <c r="I680" s="179" t="s">
        <v>391</v>
      </c>
      <c r="J680" s="179" t="s">
        <v>391</v>
      </c>
      <c r="K680" s="179" t="s">
        <v>391</v>
      </c>
      <c r="L680" s="179" t="s">
        <v>391</v>
      </c>
      <c r="O680" s="4"/>
      <c r="P680" s="77"/>
      <c r="R680" s="1"/>
      <c r="S680" s="68"/>
      <c r="T680" s="1"/>
      <c r="U680" s="73"/>
    </row>
    <row r="681" spans="2:21" ht="20.100000000000001" customHeight="1" x14ac:dyDescent="0.25">
      <c r="B681" s="168">
        <v>35</v>
      </c>
      <c r="C681" s="169" t="s">
        <v>23</v>
      </c>
      <c r="D681" s="179" t="s">
        <v>388</v>
      </c>
      <c r="E681" s="179" t="s">
        <v>388</v>
      </c>
      <c r="F681" s="179" t="s">
        <v>388</v>
      </c>
      <c r="G681" s="179" t="s">
        <v>388</v>
      </c>
      <c r="H681" s="179" t="s">
        <v>388</v>
      </c>
      <c r="I681" s="179" t="s">
        <v>388</v>
      </c>
      <c r="J681" s="179" t="s">
        <v>388</v>
      </c>
      <c r="K681" s="179" t="s">
        <v>388</v>
      </c>
      <c r="L681" s="179" t="s">
        <v>388</v>
      </c>
      <c r="O681" s="4"/>
      <c r="P681" s="77"/>
      <c r="R681" s="1"/>
      <c r="S681" s="68"/>
      <c r="T681" s="1"/>
      <c r="U681" s="73"/>
    </row>
    <row r="682" spans="2:21" ht="20.100000000000001" customHeight="1" x14ac:dyDescent="0.25">
      <c r="B682" s="168">
        <v>36</v>
      </c>
      <c r="C682" s="169" t="s">
        <v>64</v>
      </c>
      <c r="D682" s="179" t="s">
        <v>33</v>
      </c>
      <c r="E682" s="179" t="s">
        <v>33</v>
      </c>
      <c r="F682" s="179" t="s">
        <v>33</v>
      </c>
      <c r="G682" s="179" t="s">
        <v>33</v>
      </c>
      <c r="H682" s="179" t="s">
        <v>33</v>
      </c>
      <c r="I682" s="179" t="s">
        <v>33</v>
      </c>
      <c r="J682" s="179" t="s">
        <v>33</v>
      </c>
      <c r="K682" s="179" t="s">
        <v>33</v>
      </c>
      <c r="L682" s="179" t="s">
        <v>33</v>
      </c>
      <c r="O682" s="4"/>
      <c r="P682" s="77"/>
      <c r="R682" s="1"/>
      <c r="S682" s="68"/>
      <c r="T682" s="1"/>
      <c r="U682" s="73"/>
    </row>
    <row r="683" spans="2:21" ht="20.100000000000001" customHeight="1" x14ac:dyDescent="0.25">
      <c r="B683" s="168">
        <v>37</v>
      </c>
      <c r="C683" s="169" t="s">
        <v>65</v>
      </c>
      <c r="D683" s="179" t="s">
        <v>388</v>
      </c>
      <c r="E683" s="179" t="s">
        <v>388</v>
      </c>
      <c r="F683" s="179" t="s">
        <v>388</v>
      </c>
      <c r="G683" s="179" t="s">
        <v>388</v>
      </c>
      <c r="H683" s="179" t="s">
        <v>388</v>
      </c>
      <c r="I683" s="179" t="s">
        <v>388</v>
      </c>
      <c r="J683" s="179" t="s">
        <v>388</v>
      </c>
      <c r="K683" s="179" t="s">
        <v>388</v>
      </c>
      <c r="L683" s="179" t="s">
        <v>388</v>
      </c>
      <c r="O683" s="4"/>
      <c r="P683" s="77"/>
      <c r="R683" s="1"/>
      <c r="S683" s="68"/>
      <c r="T683" s="1"/>
      <c r="U683" s="73"/>
    </row>
    <row r="684" spans="2:21" x14ac:dyDescent="0.25">
      <c r="B684" s="154"/>
      <c r="C684" s="154"/>
      <c r="D684" s="1"/>
      <c r="E684" s="68"/>
      <c r="F684" s="1"/>
      <c r="G684" s="73"/>
      <c r="H684" s="1"/>
      <c r="I684" s="1"/>
      <c r="J684" s="1"/>
      <c r="K684" s="1"/>
      <c r="L684" s="1"/>
      <c r="M684" s="1"/>
      <c r="N684" s="1"/>
      <c r="O684" s="1"/>
      <c r="R684" s="1"/>
      <c r="T684" s="1"/>
    </row>
    <row r="685" spans="2:21" x14ac:dyDescent="0.25">
      <c r="B685" s="154"/>
      <c r="C685" s="154"/>
      <c r="D685" s="74" t="str">
        <f>HLOOKUP(D686,'1. March 2021 Report'!$D737:$L737,1,0)</f>
        <v>AU3CB0247237</v>
      </c>
      <c r="E685" s="74" t="str">
        <f>HLOOKUP(E686,'1. March 2021 Report'!$D737:$L737,1,0)</f>
        <v>AU3FN0038329</v>
      </c>
      <c r="F685" s="74" t="str">
        <f>HLOOKUP(F686,'1. March 2021 Report'!$D737:$L737,1,0)</f>
        <v>XS1699636574</v>
      </c>
      <c r="G685" s="74" t="str">
        <f>HLOOKUP(G686,'1. March 2021 Report'!$D737:$L737,1,0)</f>
        <v>US539439AP41</v>
      </c>
      <c r="H685" s="74" t="str">
        <f>HLOOKUP(H686,'1. March 2021 Report'!$D737:$L737,1,0)</f>
        <v>US539439AQ24</v>
      </c>
      <c r="I685" s="74" t="str">
        <f>HLOOKUP(I686,'1. March 2021 Report'!$D737:$L737,1,0)</f>
        <v>AU3CB0248862</v>
      </c>
      <c r="J685" s="74" t="str">
        <f>HLOOKUP(J686,'1. March 2021 Report'!$D737:$L737,1,0)</f>
        <v>JP582667AHC7</v>
      </c>
      <c r="K685" s="74" t="str">
        <f>HLOOKUP(K686,'1. March 2021 Report'!$D737:$L737,1,0)</f>
        <v>JP582667BHC5</v>
      </c>
      <c r="L685" s="74" t="str">
        <f>HLOOKUP(L686,'1. March 2021 Report'!$D737:$L737,1,0)</f>
        <v>XS1749378342</v>
      </c>
      <c r="M685" s="1"/>
      <c r="N685" s="1"/>
      <c r="O685" s="1"/>
      <c r="R685" s="1"/>
      <c r="T685" s="1"/>
    </row>
    <row r="686" spans="2:21" x14ac:dyDescent="0.25">
      <c r="B686" s="26" t="s">
        <v>51</v>
      </c>
      <c r="C686" s="27"/>
      <c r="D686" s="165" t="s">
        <v>421</v>
      </c>
      <c r="E686" s="165" t="s">
        <v>437</v>
      </c>
      <c r="F686" s="165" t="s">
        <v>418</v>
      </c>
      <c r="G686" s="165" t="s">
        <v>416</v>
      </c>
      <c r="H686" s="165" t="s">
        <v>420</v>
      </c>
      <c r="I686" s="165" t="s">
        <v>434</v>
      </c>
      <c r="J686" s="166" t="s">
        <v>397</v>
      </c>
      <c r="K686" s="165" t="s">
        <v>400</v>
      </c>
      <c r="L686" s="165" t="s">
        <v>404</v>
      </c>
      <c r="O686" s="27">
        <f>COUNTA($E686:$M686)</f>
        <v>8</v>
      </c>
    </row>
    <row r="687" spans="2:21" x14ac:dyDescent="0.25">
      <c r="B687" s="168">
        <v>1</v>
      </c>
      <c r="C687" s="169" t="s">
        <v>0</v>
      </c>
      <c r="D687" s="170" t="s">
        <v>396</v>
      </c>
      <c r="E687" s="170" t="s">
        <v>396</v>
      </c>
      <c r="F687" s="170" t="s">
        <v>396</v>
      </c>
      <c r="G687" s="170" t="s">
        <v>396</v>
      </c>
      <c r="H687" s="170" t="s">
        <v>396</v>
      </c>
      <c r="I687" s="170" t="s">
        <v>396</v>
      </c>
      <c r="J687" s="170" t="s">
        <v>396</v>
      </c>
      <c r="K687" s="170" t="s">
        <v>396</v>
      </c>
      <c r="L687" s="170" t="s">
        <v>396</v>
      </c>
    </row>
    <row r="688" spans="2:21" x14ac:dyDescent="0.25">
      <c r="B688" s="168">
        <v>2</v>
      </c>
      <c r="C688" s="169" t="s">
        <v>1</v>
      </c>
      <c r="D688" s="170" t="s">
        <v>421</v>
      </c>
      <c r="E688" s="170" t="s">
        <v>437</v>
      </c>
      <c r="F688" s="170" t="s">
        <v>418</v>
      </c>
      <c r="G688" s="170" t="s">
        <v>416</v>
      </c>
      <c r="H688" s="170" t="s">
        <v>420</v>
      </c>
      <c r="I688" s="170" t="s">
        <v>434</v>
      </c>
      <c r="J688" s="170" t="s">
        <v>397</v>
      </c>
      <c r="K688" s="170" t="s">
        <v>400</v>
      </c>
      <c r="L688" s="170" t="s">
        <v>404</v>
      </c>
    </row>
    <row r="689" spans="2:12" ht="38.25" x14ac:dyDescent="0.25">
      <c r="B689" s="168">
        <v>3</v>
      </c>
      <c r="C689" s="169" t="s">
        <v>52</v>
      </c>
      <c r="D689" s="170" t="s">
        <v>424</v>
      </c>
      <c r="E689" s="170" t="s">
        <v>424</v>
      </c>
      <c r="F689" s="170" t="s">
        <v>408</v>
      </c>
      <c r="G689" s="170" t="s">
        <v>423</v>
      </c>
      <c r="H689" s="170" t="s">
        <v>423</v>
      </c>
      <c r="I689" s="170" t="s">
        <v>424</v>
      </c>
      <c r="J689" s="170" t="s">
        <v>407</v>
      </c>
      <c r="K689" s="170" t="s">
        <v>407</v>
      </c>
      <c r="L689" s="170" t="s">
        <v>408</v>
      </c>
    </row>
    <row r="690" spans="2:12" ht="38.25" x14ac:dyDescent="0.25">
      <c r="B690" s="168" t="s">
        <v>384</v>
      </c>
      <c r="C690" s="176" t="s">
        <v>409</v>
      </c>
      <c r="D690" s="178" t="s">
        <v>386</v>
      </c>
      <c r="E690" s="178" t="s">
        <v>386</v>
      </c>
      <c r="F690" s="178" t="s">
        <v>388</v>
      </c>
      <c r="G690" s="178" t="s">
        <v>386</v>
      </c>
      <c r="H690" s="178" t="s">
        <v>386</v>
      </c>
      <c r="I690" s="178" t="s">
        <v>386</v>
      </c>
      <c r="J690" s="178" t="s">
        <v>386</v>
      </c>
      <c r="K690" s="178" t="s">
        <v>386</v>
      </c>
      <c r="L690" s="178" t="s">
        <v>388</v>
      </c>
    </row>
    <row r="691" spans="2:12" x14ac:dyDescent="0.25">
      <c r="B691" s="171" t="s">
        <v>166</v>
      </c>
      <c r="C691" s="167"/>
      <c r="D691" s="178"/>
      <c r="E691" s="178"/>
      <c r="F691" s="178"/>
      <c r="G691" s="178"/>
      <c r="H691" s="178"/>
      <c r="I691" s="178"/>
      <c r="J691" s="178"/>
      <c r="K691" s="178"/>
      <c r="L691" s="178"/>
    </row>
    <row r="692" spans="2:12" x14ac:dyDescent="0.25">
      <c r="B692" s="168">
        <v>4</v>
      </c>
      <c r="C692" s="169" t="s">
        <v>2</v>
      </c>
      <c r="D692" s="178" t="s">
        <v>388</v>
      </c>
      <c r="E692" s="178" t="s">
        <v>388</v>
      </c>
      <c r="F692" s="178" t="s">
        <v>388</v>
      </c>
      <c r="G692" s="178" t="s">
        <v>388</v>
      </c>
      <c r="H692" s="178" t="s">
        <v>388</v>
      </c>
      <c r="I692" s="178" t="s">
        <v>388</v>
      </c>
      <c r="J692" s="178" t="s">
        <v>388</v>
      </c>
      <c r="K692" s="178" t="s">
        <v>388</v>
      </c>
      <c r="L692" s="178" t="s">
        <v>388</v>
      </c>
    </row>
    <row r="693" spans="2:12" x14ac:dyDescent="0.25">
      <c r="B693" s="168">
        <v>5</v>
      </c>
      <c r="C693" s="169" t="s">
        <v>3</v>
      </c>
      <c r="D693" s="178" t="s">
        <v>388</v>
      </c>
      <c r="E693" s="178" t="s">
        <v>388</v>
      </c>
      <c r="F693" s="178" t="s">
        <v>388</v>
      </c>
      <c r="G693" s="178" t="s">
        <v>388</v>
      </c>
      <c r="H693" s="178" t="s">
        <v>388</v>
      </c>
      <c r="I693" s="178" t="s">
        <v>388</v>
      </c>
      <c r="J693" s="178" t="s">
        <v>388</v>
      </c>
      <c r="K693" s="178" t="s">
        <v>388</v>
      </c>
      <c r="L693" s="178" t="s">
        <v>388</v>
      </c>
    </row>
    <row r="694" spans="2:12" x14ac:dyDescent="0.25">
      <c r="B694" s="168">
        <v>6</v>
      </c>
      <c r="C694" s="169" t="s">
        <v>53</v>
      </c>
      <c r="D694" s="178" t="s">
        <v>28</v>
      </c>
      <c r="E694" s="178" t="s">
        <v>28</v>
      </c>
      <c r="F694" s="178" t="s">
        <v>28</v>
      </c>
      <c r="G694" s="178" t="s">
        <v>28</v>
      </c>
      <c r="H694" s="178" t="s">
        <v>28</v>
      </c>
      <c r="I694" s="178" t="s">
        <v>28</v>
      </c>
      <c r="J694" s="178" t="s">
        <v>28</v>
      </c>
      <c r="K694" s="178" t="s">
        <v>28</v>
      </c>
      <c r="L694" s="178" t="s">
        <v>28</v>
      </c>
    </row>
    <row r="695" spans="2:12" x14ac:dyDescent="0.25">
      <c r="B695" s="168">
        <v>7</v>
      </c>
      <c r="C695" s="169" t="s">
        <v>54</v>
      </c>
      <c r="D695" s="179" t="s">
        <v>42</v>
      </c>
      <c r="E695" s="179" t="s">
        <v>42</v>
      </c>
      <c r="F695" s="179" t="s">
        <v>42</v>
      </c>
      <c r="G695" s="179" t="s">
        <v>42</v>
      </c>
      <c r="H695" s="179" t="s">
        <v>42</v>
      </c>
      <c r="I695" s="179" t="s">
        <v>42</v>
      </c>
      <c r="J695" s="179" t="s">
        <v>42</v>
      </c>
      <c r="K695" s="179" t="s">
        <v>42</v>
      </c>
      <c r="L695" s="179" t="s">
        <v>42</v>
      </c>
    </row>
    <row r="696" spans="2:12" x14ac:dyDescent="0.25">
      <c r="B696" s="168">
        <v>8</v>
      </c>
      <c r="C696" s="169" t="s">
        <v>465</v>
      </c>
      <c r="D696" s="18">
        <f>(VLOOKUP(D686,'[6]1. LBG GROUP'!$C:$BC,53,0)/1000000)</f>
        <v>230.05022563</v>
      </c>
      <c r="E696" s="18">
        <f>(VLOOKUP(E686,'[6]1. LBG GROUP'!$C:$BC,53,0)/1000000)</f>
        <v>137.93051388999999</v>
      </c>
      <c r="F696" s="18">
        <f>(VLOOKUP(F686,'[6]1. LBG GROUP'!$C:$BC,53,0)/1000000)</f>
        <v>992.41158352000002</v>
      </c>
      <c r="G696" s="18">
        <f>(VLOOKUP(G686,'[6]1. LBG GROUP'!$C:$BC,53,0)/1000000)</f>
        <v>1678.0379482999999</v>
      </c>
      <c r="H696" s="18">
        <f>(VLOOKUP(H686,'[6]1. LBG GROUP'!$C:$BC,53,0)/1000000)</f>
        <v>1348.7136793099999</v>
      </c>
      <c r="I696" s="18">
        <f>(VLOOKUP(I686,'[6]1. LBG GROUP'!$C:$BC,53,0)/1000000)</f>
        <v>267.49295039999998</v>
      </c>
      <c r="J696" s="18">
        <f>(VLOOKUP(J686,'[6]1. LBG GROUP'!$C:$BC,53,0)/1000000)</f>
        <v>248.74404530000001</v>
      </c>
      <c r="K696" s="18">
        <f>(VLOOKUP(K686,'[6]1. LBG GROUP'!$C:$BC,53,0)/1000000)</f>
        <v>51.09748347</v>
      </c>
      <c r="L696" s="18">
        <f>(VLOOKUP(L686,'[6]1. LBG GROUP'!$C:$BC,53,0)/1000000)</f>
        <v>1077.5330760300001</v>
      </c>
    </row>
    <row r="697" spans="2:12" x14ac:dyDescent="0.25">
      <c r="B697" s="172">
        <v>9</v>
      </c>
      <c r="C697" s="173" t="s">
        <v>178</v>
      </c>
      <c r="D697" s="19" t="e">
        <f>VLOOKUP(D688,#REF!,5,0)</f>
        <v>#REF!</v>
      </c>
      <c r="E697" s="19" t="e">
        <f>VLOOKUP(E688,#REF!,5,0)</f>
        <v>#REF!</v>
      </c>
      <c r="F697" s="19" t="e">
        <f>VLOOKUP(F688,#REF!,5,0)</f>
        <v>#REF!</v>
      </c>
      <c r="G697" s="19" t="e">
        <f>VLOOKUP(G688,#REF!,5,0)</f>
        <v>#REF!</v>
      </c>
      <c r="H697" s="19" t="e">
        <f>VLOOKUP(H688,#REF!,5,0)</f>
        <v>#REF!</v>
      </c>
      <c r="I697" s="19" t="e">
        <f>VLOOKUP(I688,#REF!,5,0)</f>
        <v>#REF!</v>
      </c>
      <c r="J697" s="19" t="e">
        <f>VLOOKUP(J688,#REF!,5,0)</f>
        <v>#REF!</v>
      </c>
      <c r="K697" s="19" t="e">
        <f>VLOOKUP(K688,#REF!,5,0)</f>
        <v>#REF!</v>
      </c>
      <c r="L697" s="19" t="e">
        <f>VLOOKUP(L688,#REF!,5,0)</f>
        <v>#REF!</v>
      </c>
    </row>
    <row r="698" spans="2:12" x14ac:dyDescent="0.25">
      <c r="B698" s="174"/>
      <c r="C698" s="175" t="s">
        <v>179</v>
      </c>
      <c r="D698" s="59" t="e">
        <f>VLOOKUP(D688,#REF!,6,0)</f>
        <v>#REF!</v>
      </c>
      <c r="E698" s="59" t="e">
        <f>VLOOKUP(E688,#REF!,6,0)</f>
        <v>#REF!</v>
      </c>
      <c r="F698" s="59" t="e">
        <f>VLOOKUP(F688,#REF!,6,0)</f>
        <v>#REF!</v>
      </c>
      <c r="G698" s="59" t="e">
        <f>VLOOKUP(G688,#REF!,6,0)</f>
        <v>#REF!</v>
      </c>
      <c r="H698" s="59" t="e">
        <f>VLOOKUP(H688,#REF!,6,0)</f>
        <v>#REF!</v>
      </c>
      <c r="I698" s="59" t="e">
        <f>VLOOKUP(I688,#REF!,6,0)</f>
        <v>#REF!</v>
      </c>
      <c r="J698" s="59" t="e">
        <f>VLOOKUP(J688,#REF!,6,0)</f>
        <v>#REF!</v>
      </c>
      <c r="K698" s="59" t="e">
        <f>VLOOKUP(K688,#REF!,6,0)</f>
        <v>#REF!</v>
      </c>
      <c r="L698" s="59" t="e">
        <f>VLOOKUP(L688,#REF!,6,0)</f>
        <v>#REF!</v>
      </c>
    </row>
    <row r="699" spans="2:12" x14ac:dyDescent="0.25">
      <c r="B699" s="168" t="s">
        <v>8</v>
      </c>
      <c r="C699" s="169" t="s">
        <v>4</v>
      </c>
      <c r="D699" s="181">
        <v>100</v>
      </c>
      <c r="E699" s="181">
        <v>100</v>
      </c>
      <c r="F699" s="181">
        <v>99</v>
      </c>
      <c r="G699" s="181">
        <v>100</v>
      </c>
      <c r="H699" s="181">
        <v>100</v>
      </c>
      <c r="I699" s="181">
        <v>99</v>
      </c>
      <c r="J699" s="181">
        <v>100</v>
      </c>
      <c r="K699" s="181">
        <v>100</v>
      </c>
      <c r="L699" s="181">
        <v>99</v>
      </c>
    </row>
    <row r="700" spans="2:12" x14ac:dyDescent="0.25">
      <c r="B700" s="168" t="s">
        <v>9</v>
      </c>
      <c r="C700" s="169" t="s">
        <v>5</v>
      </c>
      <c r="D700" s="181">
        <v>100</v>
      </c>
      <c r="E700" s="181">
        <v>100</v>
      </c>
      <c r="F700" s="181">
        <v>100</v>
      </c>
      <c r="G700" s="181">
        <v>100</v>
      </c>
      <c r="H700" s="181">
        <v>100</v>
      </c>
      <c r="I700" s="181">
        <v>100</v>
      </c>
      <c r="J700" s="181">
        <v>100</v>
      </c>
      <c r="K700" s="181">
        <v>100</v>
      </c>
      <c r="L700" s="181">
        <v>100</v>
      </c>
    </row>
    <row r="701" spans="2:12" x14ac:dyDescent="0.25">
      <c r="B701" s="168">
        <v>10</v>
      </c>
      <c r="C701" s="169" t="s">
        <v>6</v>
      </c>
      <c r="D701" s="179" t="s">
        <v>29</v>
      </c>
      <c r="E701" s="179" t="s">
        <v>29</v>
      </c>
      <c r="F701" s="179" t="s">
        <v>29</v>
      </c>
      <c r="G701" s="179" t="s">
        <v>29</v>
      </c>
      <c r="H701" s="179" t="s">
        <v>29</v>
      </c>
      <c r="I701" s="179" t="s">
        <v>29</v>
      </c>
      <c r="J701" s="179" t="s">
        <v>29</v>
      </c>
      <c r="K701" s="179" t="s">
        <v>29</v>
      </c>
      <c r="L701" s="179" t="s">
        <v>29</v>
      </c>
    </row>
    <row r="702" spans="2:12" x14ac:dyDescent="0.25">
      <c r="B702" s="168">
        <v>11</v>
      </c>
      <c r="C702" s="169" t="s">
        <v>7</v>
      </c>
      <c r="D702" s="179">
        <v>42998</v>
      </c>
      <c r="E702" s="179">
        <v>42998</v>
      </c>
      <c r="F702" s="179">
        <v>43024</v>
      </c>
      <c r="G702" s="179">
        <v>43046</v>
      </c>
      <c r="H702" s="179">
        <v>43046</v>
      </c>
      <c r="I702" s="179">
        <v>43061</v>
      </c>
      <c r="J702" s="179">
        <v>43083</v>
      </c>
      <c r="K702" s="179">
        <v>43083</v>
      </c>
      <c r="L702" s="179">
        <v>43115</v>
      </c>
    </row>
    <row r="703" spans="2:12" x14ac:dyDescent="0.25">
      <c r="B703" s="168">
        <v>12</v>
      </c>
      <c r="C703" s="169" t="s">
        <v>44</v>
      </c>
      <c r="D703" s="179" t="s">
        <v>31</v>
      </c>
      <c r="E703" s="179" t="s">
        <v>31</v>
      </c>
      <c r="F703" s="179" t="s">
        <v>31</v>
      </c>
      <c r="G703" s="179" t="s">
        <v>31</v>
      </c>
      <c r="H703" s="179" t="s">
        <v>31</v>
      </c>
      <c r="I703" s="179" t="s">
        <v>31</v>
      </c>
      <c r="J703" s="179" t="s">
        <v>31</v>
      </c>
      <c r="K703" s="179" t="s">
        <v>31</v>
      </c>
      <c r="L703" s="179" t="s">
        <v>31</v>
      </c>
    </row>
    <row r="704" spans="2:12" x14ac:dyDescent="0.25">
      <c r="B704" s="168">
        <v>13</v>
      </c>
      <c r="C704" s="169" t="s">
        <v>55</v>
      </c>
      <c r="D704" s="179">
        <v>45005</v>
      </c>
      <c r="E704" s="179">
        <v>45005</v>
      </c>
      <c r="F704" s="179">
        <v>45581</v>
      </c>
      <c r="G704" s="179">
        <v>45237</v>
      </c>
      <c r="H704" s="179">
        <v>47064</v>
      </c>
      <c r="I704" s="179">
        <v>46713</v>
      </c>
      <c r="J704" s="179">
        <v>45274</v>
      </c>
      <c r="K704" s="179">
        <v>46735</v>
      </c>
      <c r="L704" s="179">
        <v>45306</v>
      </c>
    </row>
    <row r="705" spans="2:12" x14ac:dyDescent="0.25">
      <c r="B705" s="168">
        <v>14</v>
      </c>
      <c r="C705" s="169" t="s">
        <v>506</v>
      </c>
      <c r="D705" s="179" t="s">
        <v>410</v>
      </c>
      <c r="E705" s="179" t="s">
        <v>410</v>
      </c>
      <c r="F705" s="179" t="s">
        <v>410</v>
      </c>
      <c r="G705" s="179" t="s">
        <v>411</v>
      </c>
      <c r="H705" s="179" t="s">
        <v>411</v>
      </c>
      <c r="I705" s="179" t="s">
        <v>410</v>
      </c>
      <c r="J705" s="179" t="s">
        <v>410</v>
      </c>
      <c r="K705" s="179" t="s">
        <v>410</v>
      </c>
      <c r="L705" s="179" t="s">
        <v>411</v>
      </c>
    </row>
    <row r="706" spans="2:12" ht="38.25" x14ac:dyDescent="0.25">
      <c r="B706" s="168">
        <v>15</v>
      </c>
      <c r="C706" s="176" t="s">
        <v>56</v>
      </c>
      <c r="D706" s="179" t="s">
        <v>388</v>
      </c>
      <c r="E706" s="179" t="s">
        <v>388</v>
      </c>
      <c r="F706" s="179" t="s">
        <v>388</v>
      </c>
      <c r="G706" s="179" t="s">
        <v>425</v>
      </c>
      <c r="H706" s="179" t="s">
        <v>426</v>
      </c>
      <c r="I706" s="179" t="s">
        <v>388</v>
      </c>
      <c r="J706" s="179" t="s">
        <v>388</v>
      </c>
      <c r="K706" s="179" t="s">
        <v>388</v>
      </c>
      <c r="L706" s="179" t="s">
        <v>412</v>
      </c>
    </row>
    <row r="707" spans="2:12" x14ac:dyDescent="0.25">
      <c r="B707" s="168">
        <v>16</v>
      </c>
      <c r="C707" s="169" t="s">
        <v>57</v>
      </c>
      <c r="D707" s="179" t="s">
        <v>388</v>
      </c>
      <c r="E707" s="179" t="s">
        <v>388</v>
      </c>
      <c r="F707" s="179" t="s">
        <v>388</v>
      </c>
      <c r="G707" s="179" t="s">
        <v>388</v>
      </c>
      <c r="H707" s="179" t="s">
        <v>388</v>
      </c>
      <c r="I707" s="179" t="s">
        <v>388</v>
      </c>
      <c r="J707" s="179" t="s">
        <v>388</v>
      </c>
      <c r="K707" s="179" t="s">
        <v>388</v>
      </c>
      <c r="L707" s="179" t="s">
        <v>388</v>
      </c>
    </row>
    <row r="708" spans="2:12" x14ac:dyDescent="0.25">
      <c r="B708" s="162"/>
      <c r="C708" s="156"/>
      <c r="D708" s="164"/>
      <c r="E708" s="164"/>
      <c r="F708" s="164"/>
      <c r="G708" s="164"/>
      <c r="H708" s="164"/>
      <c r="I708" s="164"/>
      <c r="J708" s="164"/>
      <c r="K708" s="164"/>
      <c r="L708" s="164"/>
    </row>
    <row r="709" spans="2:12" x14ac:dyDescent="0.25">
      <c r="B709" s="180" t="s">
        <v>58</v>
      </c>
      <c r="C709" s="167"/>
      <c r="D709" s="163"/>
      <c r="E709" s="160"/>
      <c r="F709" s="163"/>
      <c r="G709" s="163"/>
      <c r="H709" s="163"/>
      <c r="I709" s="163"/>
      <c r="J709" s="160"/>
      <c r="K709" s="163"/>
      <c r="L709" s="163"/>
    </row>
    <row r="710" spans="2:12" ht="20.100000000000001" customHeight="1" x14ac:dyDescent="0.25">
      <c r="B710" s="168">
        <v>17</v>
      </c>
      <c r="C710" s="169" t="s">
        <v>59</v>
      </c>
      <c r="D710" s="179" t="s">
        <v>34</v>
      </c>
      <c r="E710" s="179" t="s">
        <v>35</v>
      </c>
      <c r="F710" s="179" t="s">
        <v>34</v>
      </c>
      <c r="G710" s="179" t="s">
        <v>34</v>
      </c>
      <c r="H710" s="179" t="s">
        <v>34</v>
      </c>
      <c r="I710" s="179" t="s">
        <v>34</v>
      </c>
      <c r="J710" s="179" t="s">
        <v>34</v>
      </c>
      <c r="K710" s="179" t="s">
        <v>34</v>
      </c>
      <c r="L710" s="179" t="s">
        <v>34</v>
      </c>
    </row>
    <row r="711" spans="2:12" ht="20.100000000000001" customHeight="1" x14ac:dyDescent="0.25">
      <c r="B711" s="168">
        <v>18</v>
      </c>
      <c r="C711" s="177" t="s">
        <v>12</v>
      </c>
      <c r="D711" s="158">
        <v>3.6499999999999998E-2</v>
      </c>
      <c r="E711" s="157" t="s">
        <v>446</v>
      </c>
      <c r="F711" s="158">
        <v>2.2499999999999999E-2</v>
      </c>
      <c r="G711" s="158">
        <v>2.9069999999999999E-2</v>
      </c>
      <c r="H711" s="158">
        <v>3.5740000000000001E-2</v>
      </c>
      <c r="I711" s="158">
        <v>4.2500000000000003E-2</v>
      </c>
      <c r="J711" s="157">
        <v>4.8199999999999996E-3</v>
      </c>
      <c r="K711" s="158">
        <v>7.2300000000000003E-3</v>
      </c>
      <c r="L711" s="158">
        <v>6.2500000000000003E-3</v>
      </c>
    </row>
    <row r="712" spans="2:12" ht="20.100000000000001" customHeight="1" x14ac:dyDescent="0.25">
      <c r="B712" s="168">
        <v>19</v>
      </c>
      <c r="C712" s="169" t="s">
        <v>43</v>
      </c>
      <c r="D712" s="179" t="s">
        <v>33</v>
      </c>
      <c r="E712" s="179" t="s">
        <v>33</v>
      </c>
      <c r="F712" s="179" t="s">
        <v>33</v>
      </c>
      <c r="G712" s="179" t="s">
        <v>33</v>
      </c>
      <c r="H712" s="179" t="s">
        <v>33</v>
      </c>
      <c r="I712" s="179" t="s">
        <v>33</v>
      </c>
      <c r="J712" s="179" t="s">
        <v>33</v>
      </c>
      <c r="K712" s="179" t="s">
        <v>33</v>
      </c>
      <c r="L712" s="179" t="s">
        <v>33</v>
      </c>
    </row>
    <row r="713" spans="2:12" ht="34.5" customHeight="1" x14ac:dyDescent="0.25">
      <c r="B713" s="168" t="s">
        <v>10</v>
      </c>
      <c r="C713" s="176" t="s">
        <v>13</v>
      </c>
      <c r="D713" s="179" t="s">
        <v>36</v>
      </c>
      <c r="E713" s="179" t="s">
        <v>36</v>
      </c>
      <c r="F713" s="179" t="s">
        <v>36</v>
      </c>
      <c r="G713" s="179" t="s">
        <v>36</v>
      </c>
      <c r="H713" s="179" t="s">
        <v>36</v>
      </c>
      <c r="I713" s="179" t="s">
        <v>36</v>
      </c>
      <c r="J713" s="179" t="s">
        <v>36</v>
      </c>
      <c r="K713" s="179" t="s">
        <v>36</v>
      </c>
      <c r="L713" s="179" t="s">
        <v>36</v>
      </c>
    </row>
    <row r="714" spans="2:12" ht="33" customHeight="1" x14ac:dyDescent="0.25">
      <c r="B714" s="168" t="s">
        <v>11</v>
      </c>
      <c r="C714" s="176" t="s">
        <v>14</v>
      </c>
      <c r="D714" s="179" t="s">
        <v>36</v>
      </c>
      <c r="E714" s="179" t="s">
        <v>36</v>
      </c>
      <c r="F714" s="179" t="s">
        <v>36</v>
      </c>
      <c r="G714" s="179" t="s">
        <v>36</v>
      </c>
      <c r="H714" s="179" t="s">
        <v>36</v>
      </c>
      <c r="I714" s="179" t="s">
        <v>36</v>
      </c>
      <c r="J714" s="179" t="s">
        <v>36</v>
      </c>
      <c r="K714" s="179" t="s">
        <v>36</v>
      </c>
      <c r="L714" s="179" t="s">
        <v>36</v>
      </c>
    </row>
    <row r="715" spans="2:12" ht="20.100000000000001" customHeight="1" x14ac:dyDescent="0.25">
      <c r="B715" s="168">
        <v>21</v>
      </c>
      <c r="C715" s="176" t="s">
        <v>15</v>
      </c>
      <c r="D715" s="179" t="s">
        <v>33</v>
      </c>
      <c r="E715" s="179" t="s">
        <v>33</v>
      </c>
      <c r="F715" s="179" t="s">
        <v>33</v>
      </c>
      <c r="G715" s="179" t="s">
        <v>33</v>
      </c>
      <c r="H715" s="179" t="s">
        <v>33</v>
      </c>
      <c r="I715" s="179" t="s">
        <v>33</v>
      </c>
      <c r="J715" s="179" t="s">
        <v>33</v>
      </c>
      <c r="K715" s="179" t="s">
        <v>33</v>
      </c>
      <c r="L715" s="179" t="s">
        <v>33</v>
      </c>
    </row>
    <row r="716" spans="2:12" ht="20.100000000000001" customHeight="1" x14ac:dyDescent="0.25">
      <c r="B716" s="168">
        <v>22</v>
      </c>
      <c r="C716" s="169" t="s">
        <v>60</v>
      </c>
      <c r="D716" s="179" t="s">
        <v>67</v>
      </c>
      <c r="E716" s="179" t="s">
        <v>67</v>
      </c>
      <c r="F716" s="179" t="s">
        <v>67</v>
      </c>
      <c r="G716" s="179" t="s">
        <v>67</v>
      </c>
      <c r="H716" s="179" t="s">
        <v>67</v>
      </c>
      <c r="I716" s="179" t="s">
        <v>67</v>
      </c>
      <c r="J716" s="179" t="s">
        <v>67</v>
      </c>
      <c r="K716" s="179" t="s">
        <v>67</v>
      </c>
      <c r="L716" s="179" t="s">
        <v>67</v>
      </c>
    </row>
    <row r="717" spans="2:12" x14ac:dyDescent="0.25">
      <c r="B717" s="168">
        <v>23</v>
      </c>
      <c r="C717" s="169" t="s">
        <v>16</v>
      </c>
      <c r="D717" s="179" t="s">
        <v>40</v>
      </c>
      <c r="E717" s="179" t="s">
        <v>40</v>
      </c>
      <c r="F717" s="179" t="s">
        <v>40</v>
      </c>
      <c r="G717" s="179" t="s">
        <v>40</v>
      </c>
      <c r="H717" s="179" t="s">
        <v>40</v>
      </c>
      <c r="I717" s="179" t="s">
        <v>40</v>
      </c>
      <c r="J717" s="179" t="s">
        <v>40</v>
      </c>
      <c r="K717" s="179" t="s">
        <v>40</v>
      </c>
      <c r="L717" s="179" t="s">
        <v>40</v>
      </c>
    </row>
    <row r="718" spans="2:12" ht="51" x14ac:dyDescent="0.25">
      <c r="B718" s="168">
        <v>24</v>
      </c>
      <c r="C718" s="169" t="s">
        <v>17</v>
      </c>
      <c r="D718" s="170" t="s">
        <v>473</v>
      </c>
      <c r="E718" s="170" t="s">
        <v>473</v>
      </c>
      <c r="F718" s="170" t="s">
        <v>470</v>
      </c>
      <c r="G718" s="170" t="s">
        <v>473</v>
      </c>
      <c r="H718" s="170" t="s">
        <v>473</v>
      </c>
      <c r="I718" s="170" t="s">
        <v>473</v>
      </c>
      <c r="J718" s="170" t="s">
        <v>473</v>
      </c>
      <c r="K718" s="170" t="s">
        <v>473</v>
      </c>
      <c r="L718" s="170" t="s">
        <v>470</v>
      </c>
    </row>
    <row r="719" spans="2:12" x14ac:dyDescent="0.25">
      <c r="B719" s="168">
        <v>25</v>
      </c>
      <c r="C719" s="169" t="s">
        <v>45</v>
      </c>
      <c r="D719" s="179" t="s">
        <v>466</v>
      </c>
      <c r="E719" s="179" t="s">
        <v>466</v>
      </c>
      <c r="F719" s="179" t="s">
        <v>466</v>
      </c>
      <c r="G719" s="179" t="s">
        <v>466</v>
      </c>
      <c r="H719" s="179" t="s">
        <v>466</v>
      </c>
      <c r="I719" s="179" t="s">
        <v>466</v>
      </c>
      <c r="J719" s="179" t="s">
        <v>466</v>
      </c>
      <c r="K719" s="179" t="s">
        <v>466</v>
      </c>
      <c r="L719" s="179" t="s">
        <v>466</v>
      </c>
    </row>
    <row r="720" spans="2:12" ht="25.5" x14ac:dyDescent="0.25">
      <c r="B720" s="168">
        <v>26</v>
      </c>
      <c r="C720" s="169" t="s">
        <v>46</v>
      </c>
      <c r="D720" s="179" t="s">
        <v>467</v>
      </c>
      <c r="E720" s="179" t="s">
        <v>467</v>
      </c>
      <c r="F720" s="179" t="s">
        <v>467</v>
      </c>
      <c r="G720" s="179" t="s">
        <v>467</v>
      </c>
      <c r="H720" s="179" t="s">
        <v>467</v>
      </c>
      <c r="I720" s="179" t="s">
        <v>467</v>
      </c>
      <c r="J720" s="179" t="s">
        <v>467</v>
      </c>
      <c r="K720" s="179" t="s">
        <v>467</v>
      </c>
      <c r="L720" s="179" t="s">
        <v>467</v>
      </c>
    </row>
    <row r="721" spans="2:20" ht="25.5" x14ac:dyDescent="0.25">
      <c r="B721" s="168">
        <v>27</v>
      </c>
      <c r="C721" s="176" t="s">
        <v>18</v>
      </c>
      <c r="D721" s="179" t="s">
        <v>468</v>
      </c>
      <c r="E721" s="179" t="s">
        <v>468</v>
      </c>
      <c r="F721" s="179" t="s">
        <v>468</v>
      </c>
      <c r="G721" s="179" t="s">
        <v>468</v>
      </c>
      <c r="H721" s="179" t="s">
        <v>468</v>
      </c>
      <c r="I721" s="179" t="s">
        <v>468</v>
      </c>
      <c r="J721" s="179" t="s">
        <v>468</v>
      </c>
      <c r="K721" s="179" t="s">
        <v>468</v>
      </c>
      <c r="L721" s="179" t="s">
        <v>468</v>
      </c>
    </row>
    <row r="722" spans="2:20" x14ac:dyDescent="0.25">
      <c r="B722" s="168">
        <v>28</v>
      </c>
      <c r="C722" s="176" t="s">
        <v>61</v>
      </c>
      <c r="D722" s="179" t="s">
        <v>26</v>
      </c>
      <c r="E722" s="179" t="s">
        <v>26</v>
      </c>
      <c r="F722" s="179" t="s">
        <v>26</v>
      </c>
      <c r="G722" s="179" t="s">
        <v>26</v>
      </c>
      <c r="H722" s="179" t="s">
        <v>26</v>
      </c>
      <c r="I722" s="179" t="s">
        <v>26</v>
      </c>
      <c r="J722" s="179" t="s">
        <v>26</v>
      </c>
      <c r="K722" s="179" t="s">
        <v>26</v>
      </c>
      <c r="L722" s="179" t="s">
        <v>26</v>
      </c>
    </row>
    <row r="723" spans="2:20" ht="39" customHeight="1" x14ac:dyDescent="0.25">
      <c r="B723" s="168">
        <v>29</v>
      </c>
      <c r="C723" s="176" t="s">
        <v>62</v>
      </c>
      <c r="D723" s="179" t="s">
        <v>396</v>
      </c>
      <c r="E723" s="179" t="s">
        <v>396</v>
      </c>
      <c r="F723" s="179" t="s">
        <v>396</v>
      </c>
      <c r="G723" s="179" t="s">
        <v>396</v>
      </c>
      <c r="H723" s="179" t="s">
        <v>396</v>
      </c>
      <c r="I723" s="179" t="s">
        <v>396</v>
      </c>
      <c r="J723" s="179" t="s">
        <v>396</v>
      </c>
      <c r="K723" s="179" t="s">
        <v>396</v>
      </c>
      <c r="L723" s="179" t="s">
        <v>396</v>
      </c>
    </row>
    <row r="724" spans="2:20" ht="20.100000000000001" customHeight="1" x14ac:dyDescent="0.25">
      <c r="B724" s="168">
        <v>30</v>
      </c>
      <c r="C724" s="169" t="s">
        <v>19</v>
      </c>
      <c r="D724" s="179" t="s">
        <v>469</v>
      </c>
      <c r="E724" s="179" t="s">
        <v>469</v>
      </c>
      <c r="F724" s="179" t="s">
        <v>469</v>
      </c>
      <c r="G724" s="179" t="s">
        <v>469</v>
      </c>
      <c r="H724" s="179" t="s">
        <v>469</v>
      </c>
      <c r="I724" s="179" t="s">
        <v>469</v>
      </c>
      <c r="J724" s="179" t="s">
        <v>469</v>
      </c>
      <c r="K724" s="179" t="s">
        <v>469</v>
      </c>
      <c r="L724" s="179" t="s">
        <v>469</v>
      </c>
    </row>
    <row r="725" spans="2:20" ht="51" x14ac:dyDescent="0.25">
      <c r="B725" s="168">
        <v>31</v>
      </c>
      <c r="C725" s="169" t="s">
        <v>63</v>
      </c>
      <c r="D725" s="170" t="s">
        <v>473</v>
      </c>
      <c r="E725" s="170" t="s">
        <v>473</v>
      </c>
      <c r="F725" s="170" t="s">
        <v>470</v>
      </c>
      <c r="G725" s="170" t="s">
        <v>473</v>
      </c>
      <c r="H725" s="170" t="s">
        <v>473</v>
      </c>
      <c r="I725" s="170" t="s">
        <v>473</v>
      </c>
      <c r="J725" s="170" t="s">
        <v>473</v>
      </c>
      <c r="K725" s="170" t="s">
        <v>473</v>
      </c>
      <c r="L725" s="170" t="s">
        <v>470</v>
      </c>
    </row>
    <row r="726" spans="2:20" ht="20.100000000000001" customHeight="1" x14ac:dyDescent="0.25">
      <c r="B726" s="168">
        <v>32</v>
      </c>
      <c r="C726" s="169" t="s">
        <v>20</v>
      </c>
      <c r="D726" s="179" t="s">
        <v>466</v>
      </c>
      <c r="E726" s="179" t="s">
        <v>466</v>
      </c>
      <c r="F726" s="179" t="s">
        <v>466</v>
      </c>
      <c r="G726" s="179" t="s">
        <v>466</v>
      </c>
      <c r="H726" s="179" t="s">
        <v>466</v>
      </c>
      <c r="I726" s="179" t="s">
        <v>466</v>
      </c>
      <c r="J726" s="179" t="s">
        <v>466</v>
      </c>
      <c r="K726" s="179" t="s">
        <v>466</v>
      </c>
      <c r="L726" s="179" t="s">
        <v>466</v>
      </c>
    </row>
    <row r="727" spans="2:20" ht="20.100000000000001" customHeight="1" x14ac:dyDescent="0.25">
      <c r="B727" s="168">
        <v>33</v>
      </c>
      <c r="C727" s="169" t="s">
        <v>21</v>
      </c>
      <c r="D727" s="179" t="s">
        <v>263</v>
      </c>
      <c r="E727" s="179" t="s">
        <v>263</v>
      </c>
      <c r="F727" s="179" t="s">
        <v>263</v>
      </c>
      <c r="G727" s="179" t="s">
        <v>263</v>
      </c>
      <c r="H727" s="179" t="s">
        <v>263</v>
      </c>
      <c r="I727" s="179" t="s">
        <v>263</v>
      </c>
      <c r="J727" s="179" t="s">
        <v>263</v>
      </c>
      <c r="K727" s="179" t="s">
        <v>263</v>
      </c>
      <c r="L727" s="179" t="s">
        <v>263</v>
      </c>
    </row>
    <row r="728" spans="2:20" ht="34.5" customHeight="1" x14ac:dyDescent="0.25">
      <c r="B728" s="168">
        <v>34</v>
      </c>
      <c r="C728" s="176" t="s">
        <v>22</v>
      </c>
      <c r="D728" s="179" t="s">
        <v>388</v>
      </c>
      <c r="E728" s="179" t="s">
        <v>388</v>
      </c>
      <c r="F728" s="179" t="s">
        <v>388</v>
      </c>
      <c r="G728" s="179" t="s">
        <v>388</v>
      </c>
      <c r="H728" s="179" t="s">
        <v>388</v>
      </c>
      <c r="I728" s="179" t="s">
        <v>388</v>
      </c>
      <c r="J728" s="179" t="s">
        <v>388</v>
      </c>
      <c r="K728" s="179" t="s">
        <v>388</v>
      </c>
      <c r="L728" s="179" t="s">
        <v>388</v>
      </c>
    </row>
    <row r="729" spans="2:20" ht="20.100000000000001" customHeight="1" x14ac:dyDescent="0.25">
      <c r="B729" s="168" t="s">
        <v>389</v>
      </c>
      <c r="C729" s="176" t="s">
        <v>390</v>
      </c>
      <c r="D729" s="179" t="s">
        <v>391</v>
      </c>
      <c r="E729" s="179" t="s">
        <v>391</v>
      </c>
      <c r="F729" s="179" t="s">
        <v>391</v>
      </c>
      <c r="G729" s="179" t="s">
        <v>391</v>
      </c>
      <c r="H729" s="179" t="s">
        <v>391</v>
      </c>
      <c r="I729" s="179" t="s">
        <v>391</v>
      </c>
      <c r="J729" s="179" t="s">
        <v>391</v>
      </c>
      <c r="K729" s="179" t="s">
        <v>391</v>
      </c>
      <c r="L729" s="179" t="s">
        <v>391</v>
      </c>
    </row>
    <row r="730" spans="2:20" ht="20.100000000000001" customHeight="1" x14ac:dyDescent="0.25">
      <c r="B730" s="168">
        <v>35</v>
      </c>
      <c r="C730" s="169" t="s">
        <v>23</v>
      </c>
      <c r="D730" s="179" t="s">
        <v>388</v>
      </c>
      <c r="E730" s="179" t="s">
        <v>388</v>
      </c>
      <c r="F730" s="179" t="s">
        <v>388</v>
      </c>
      <c r="G730" s="179" t="s">
        <v>388</v>
      </c>
      <c r="H730" s="179" t="s">
        <v>388</v>
      </c>
      <c r="I730" s="179" t="s">
        <v>388</v>
      </c>
      <c r="J730" s="179" t="s">
        <v>388</v>
      </c>
      <c r="K730" s="179" t="s">
        <v>388</v>
      </c>
      <c r="L730" s="179" t="s">
        <v>388</v>
      </c>
    </row>
    <row r="731" spans="2:20" ht="20.100000000000001" customHeight="1" x14ac:dyDescent="0.25">
      <c r="B731" s="168">
        <v>36</v>
      </c>
      <c r="C731" s="169" t="s">
        <v>64</v>
      </c>
      <c r="D731" s="179" t="s">
        <v>33</v>
      </c>
      <c r="E731" s="179" t="s">
        <v>33</v>
      </c>
      <c r="F731" s="179" t="s">
        <v>33</v>
      </c>
      <c r="G731" s="179" t="s">
        <v>33</v>
      </c>
      <c r="H731" s="179" t="s">
        <v>33</v>
      </c>
      <c r="I731" s="179" t="s">
        <v>33</v>
      </c>
      <c r="J731" s="179" t="s">
        <v>33</v>
      </c>
      <c r="K731" s="179" t="s">
        <v>33</v>
      </c>
      <c r="L731" s="179" t="s">
        <v>33</v>
      </c>
    </row>
    <row r="732" spans="2:20" ht="20.100000000000001" customHeight="1" x14ac:dyDescent="0.25">
      <c r="B732" s="168">
        <v>37</v>
      </c>
      <c r="C732" s="169" t="s">
        <v>65</v>
      </c>
      <c r="D732" s="179" t="s">
        <v>388</v>
      </c>
      <c r="E732" s="179" t="s">
        <v>388</v>
      </c>
      <c r="F732" s="179" t="s">
        <v>388</v>
      </c>
      <c r="G732" s="179" t="s">
        <v>388</v>
      </c>
      <c r="H732" s="179" t="s">
        <v>388</v>
      </c>
      <c r="I732" s="179" t="s">
        <v>388</v>
      </c>
      <c r="J732" s="179" t="s">
        <v>388</v>
      </c>
      <c r="K732" s="179" t="s">
        <v>388</v>
      </c>
      <c r="L732" s="179" t="s">
        <v>388</v>
      </c>
    </row>
    <row r="733" spans="2:20" x14ac:dyDescent="0.25">
      <c r="B733" s="154"/>
      <c r="C733" s="154"/>
      <c r="D733" s="1"/>
      <c r="E733" s="68"/>
      <c r="F733" s="1"/>
      <c r="G733" s="73"/>
      <c r="H733" s="1"/>
      <c r="I733" s="1"/>
      <c r="J733" s="1"/>
      <c r="K733" s="1"/>
      <c r="L733" s="1"/>
      <c r="M733" s="1"/>
      <c r="N733" s="1"/>
      <c r="O733" s="1"/>
      <c r="R733" s="1"/>
      <c r="T733" s="1"/>
    </row>
    <row r="734" spans="2:20" x14ac:dyDescent="0.25">
      <c r="B734" s="154"/>
      <c r="C734" s="154"/>
      <c r="D734" s="74" t="str">
        <f>HLOOKUP(D735,'1. March 2021 Report'!$D786:$L786,1,0)</f>
        <v>XS1757711665</v>
      </c>
      <c r="E734" s="74" t="str">
        <f>HLOOKUP(E735,'1. March 2021 Report'!$D786:$L786,1,0)</f>
        <v>CAG5533WBW69</v>
      </c>
      <c r="F734" s="74" t="str">
        <f>HLOOKUP(F735,'1. March 2021 Report'!$D786:$L786,1,0)</f>
        <v>XS1769598274</v>
      </c>
      <c r="G734" s="74" t="str">
        <f>HLOOKUP(G735,'1. March 2021 Report'!$D786:$L786,1,0)</f>
        <v>AU3CB0251239</v>
      </c>
      <c r="H734" s="74" t="str">
        <f>HLOOKUP(H735,'1. March 2021 Report'!$D786:$L786,1,0)</f>
        <v>AU3FN0041042</v>
      </c>
      <c r="I734" s="74" t="str">
        <f>HLOOKUP(I735,'1. March 2021 Report'!$D786:$L786,1,0)</f>
        <v>US539439AR07</v>
      </c>
      <c r="J734" s="74" t="str">
        <f>HLOOKUP(J735,'1. March 2021 Report'!$D786:$L786,1,0)</f>
        <v>US53944YAF07</v>
      </c>
      <c r="K734" s="74" t="str">
        <f>HLOOKUP(K735,'1. March 2021 Report'!$D786:$L786,1,0)</f>
        <v>AU3CB0253219</v>
      </c>
      <c r="L734" s="74" t="str">
        <f>HLOOKUP(L735,'1. March 2021 Report'!$D786:$L786,1,0)</f>
        <v>AU3CB0253227</v>
      </c>
      <c r="M734" s="1"/>
      <c r="N734" s="1"/>
      <c r="O734" s="1"/>
      <c r="R734" s="1"/>
      <c r="T734" s="1"/>
    </row>
    <row r="735" spans="2:20" x14ac:dyDescent="0.25">
      <c r="B735" s="26" t="s">
        <v>51</v>
      </c>
      <c r="C735" s="27"/>
      <c r="D735" s="165" t="s">
        <v>417</v>
      </c>
      <c r="E735" s="165" t="s">
        <v>428</v>
      </c>
      <c r="F735" s="165" t="s">
        <v>402</v>
      </c>
      <c r="G735" s="165" t="s">
        <v>433</v>
      </c>
      <c r="H735" s="165" t="s">
        <v>438</v>
      </c>
      <c r="I735" s="165" t="s">
        <v>436</v>
      </c>
      <c r="J735" s="165" t="s">
        <v>431</v>
      </c>
      <c r="K735" s="165" t="s">
        <v>422</v>
      </c>
      <c r="L735" s="165" t="s">
        <v>435</v>
      </c>
      <c r="O735" s="27">
        <f>COUNTA($D735:$M735)</f>
        <v>9</v>
      </c>
    </row>
    <row r="736" spans="2:20" x14ac:dyDescent="0.25">
      <c r="B736" s="168">
        <v>1</v>
      </c>
      <c r="C736" s="169" t="s">
        <v>0</v>
      </c>
      <c r="D736" s="170" t="s">
        <v>396</v>
      </c>
      <c r="E736" s="170" t="s">
        <v>396</v>
      </c>
      <c r="F736" s="170" t="s">
        <v>396</v>
      </c>
      <c r="G736" s="170" t="s">
        <v>396</v>
      </c>
      <c r="H736" s="170" t="s">
        <v>396</v>
      </c>
      <c r="I736" s="170" t="s">
        <v>396</v>
      </c>
      <c r="J736" s="170" t="s">
        <v>396</v>
      </c>
      <c r="K736" s="170" t="s">
        <v>396</v>
      </c>
      <c r="L736" s="170" t="s">
        <v>396</v>
      </c>
    </row>
    <row r="737" spans="2:12" x14ac:dyDescent="0.25">
      <c r="B737" s="168">
        <v>2</v>
      </c>
      <c r="C737" s="169" t="s">
        <v>1</v>
      </c>
      <c r="D737" s="170" t="s">
        <v>417</v>
      </c>
      <c r="E737" s="170" t="s">
        <v>428</v>
      </c>
      <c r="F737" s="170" t="s">
        <v>402</v>
      </c>
      <c r="G737" s="170" t="s">
        <v>433</v>
      </c>
      <c r="H737" s="170" t="s">
        <v>438</v>
      </c>
      <c r="I737" s="170" t="s">
        <v>436</v>
      </c>
      <c r="J737" s="170" t="s">
        <v>431</v>
      </c>
      <c r="K737" s="170" t="s">
        <v>422</v>
      </c>
      <c r="L737" s="170" t="s">
        <v>435</v>
      </c>
    </row>
    <row r="738" spans="2:12" ht="38.25" x14ac:dyDescent="0.25">
      <c r="B738" s="168">
        <v>3</v>
      </c>
      <c r="C738" s="169" t="s">
        <v>52</v>
      </c>
      <c r="D738" s="170" t="s">
        <v>408</v>
      </c>
      <c r="E738" s="170" t="s">
        <v>408</v>
      </c>
      <c r="F738" s="170" t="s">
        <v>408</v>
      </c>
      <c r="G738" s="170" t="s">
        <v>424</v>
      </c>
      <c r="H738" s="170" t="s">
        <v>424</v>
      </c>
      <c r="I738" s="170" t="s">
        <v>423</v>
      </c>
      <c r="J738" s="170" t="s">
        <v>423</v>
      </c>
      <c r="K738" s="170" t="s">
        <v>424</v>
      </c>
      <c r="L738" s="170" t="s">
        <v>424</v>
      </c>
    </row>
    <row r="739" spans="2:12" ht="48" customHeight="1" x14ac:dyDescent="0.25">
      <c r="B739" s="168" t="s">
        <v>384</v>
      </c>
      <c r="C739" s="176" t="s">
        <v>409</v>
      </c>
      <c r="D739" s="178" t="s">
        <v>388</v>
      </c>
      <c r="E739" s="178" t="s">
        <v>388</v>
      </c>
      <c r="F739" s="178" t="s">
        <v>388</v>
      </c>
      <c r="G739" s="178" t="s">
        <v>386</v>
      </c>
      <c r="H739" s="178" t="s">
        <v>386</v>
      </c>
      <c r="I739" s="178" t="s">
        <v>386</v>
      </c>
      <c r="J739" s="178" t="s">
        <v>386</v>
      </c>
      <c r="K739" s="178" t="s">
        <v>386</v>
      </c>
      <c r="L739" s="178" t="s">
        <v>386</v>
      </c>
    </row>
    <row r="740" spans="2:12" x14ac:dyDescent="0.25">
      <c r="B740" s="171" t="s">
        <v>166</v>
      </c>
      <c r="C740" s="167"/>
      <c r="D740" s="178"/>
      <c r="E740" s="178"/>
      <c r="F740" s="178"/>
      <c r="G740" s="178"/>
      <c r="H740" s="178"/>
      <c r="I740" s="178"/>
      <c r="J740" s="178"/>
      <c r="K740" s="178"/>
      <c r="L740" s="178"/>
    </row>
    <row r="741" spans="2:12" x14ac:dyDescent="0.25">
      <c r="B741" s="168">
        <v>4</v>
      </c>
      <c r="C741" s="169" t="s">
        <v>2</v>
      </c>
      <c r="D741" s="178" t="s">
        <v>388</v>
      </c>
      <c r="E741" s="178" t="s">
        <v>388</v>
      </c>
      <c r="F741" s="178" t="s">
        <v>388</v>
      </c>
      <c r="G741" s="178" t="s">
        <v>388</v>
      </c>
      <c r="H741" s="178" t="s">
        <v>388</v>
      </c>
      <c r="I741" s="178" t="s">
        <v>388</v>
      </c>
      <c r="J741" s="178" t="s">
        <v>388</v>
      </c>
      <c r="K741" s="178" t="s">
        <v>388</v>
      </c>
      <c r="L741" s="178" t="s">
        <v>388</v>
      </c>
    </row>
    <row r="742" spans="2:12" x14ac:dyDescent="0.25">
      <c r="B742" s="168">
        <v>5</v>
      </c>
      <c r="C742" s="169" t="s">
        <v>3</v>
      </c>
      <c r="D742" s="178" t="s">
        <v>388</v>
      </c>
      <c r="E742" s="178" t="s">
        <v>388</v>
      </c>
      <c r="F742" s="178" t="s">
        <v>388</v>
      </c>
      <c r="G742" s="178" t="s">
        <v>388</v>
      </c>
      <c r="H742" s="178" t="s">
        <v>388</v>
      </c>
      <c r="I742" s="178" t="s">
        <v>388</v>
      </c>
      <c r="J742" s="178" t="s">
        <v>388</v>
      </c>
      <c r="K742" s="178" t="s">
        <v>388</v>
      </c>
      <c r="L742" s="178" t="s">
        <v>388</v>
      </c>
    </row>
    <row r="743" spans="2:12" x14ac:dyDescent="0.25">
      <c r="B743" s="168">
        <v>6</v>
      </c>
      <c r="C743" s="169" t="s">
        <v>53</v>
      </c>
      <c r="D743" s="178" t="s">
        <v>28</v>
      </c>
      <c r="E743" s="178" t="s">
        <v>28</v>
      </c>
      <c r="F743" s="178" t="s">
        <v>28</v>
      </c>
      <c r="G743" s="178" t="s">
        <v>28</v>
      </c>
      <c r="H743" s="178" t="s">
        <v>28</v>
      </c>
      <c r="I743" s="178" t="s">
        <v>28</v>
      </c>
      <c r="J743" s="178" t="s">
        <v>28</v>
      </c>
      <c r="K743" s="178" t="s">
        <v>28</v>
      </c>
      <c r="L743" s="178" t="s">
        <v>28</v>
      </c>
    </row>
    <row r="744" spans="2:12" x14ac:dyDescent="0.25">
      <c r="B744" s="168">
        <v>7</v>
      </c>
      <c r="C744" s="169" t="s">
        <v>54</v>
      </c>
      <c r="D744" s="179" t="s">
        <v>42</v>
      </c>
      <c r="E744" s="179" t="s">
        <v>42</v>
      </c>
      <c r="F744" s="179" t="s">
        <v>42</v>
      </c>
      <c r="G744" s="179" t="s">
        <v>42</v>
      </c>
      <c r="H744" s="179" t="s">
        <v>42</v>
      </c>
      <c r="I744" s="179" t="s">
        <v>42</v>
      </c>
      <c r="J744" s="179" t="s">
        <v>42</v>
      </c>
      <c r="K744" s="179" t="s">
        <v>42</v>
      </c>
      <c r="L744" s="179" t="s">
        <v>42</v>
      </c>
    </row>
    <row r="745" spans="2:12" x14ac:dyDescent="0.25">
      <c r="B745" s="168">
        <v>8</v>
      </c>
      <c r="C745" s="169" t="s">
        <v>465</v>
      </c>
      <c r="D745" s="18">
        <f>(VLOOKUP(D735,'[6]1. LBG GROUP'!$C:$BC,53,0)/1000000)</f>
        <v>86.869065860000006</v>
      </c>
      <c r="E745" s="18">
        <f>(VLOOKUP(E735,'[6]1. LBG GROUP'!$C:$BC,53,0)/1000000)</f>
        <v>302.34345633999999</v>
      </c>
      <c r="F745" s="18">
        <f>(VLOOKUP(F735,'[6]1. LBG GROUP'!$C:$BC,53,0)/1000000)</f>
        <v>69.521011420000008</v>
      </c>
      <c r="G745" s="18">
        <f>(VLOOKUP(G735,'[6]1. LBG GROUP'!$C:$BC,53,0)/1000000)</f>
        <v>252.42521545000002</v>
      </c>
      <c r="H745" s="18">
        <f>(VLOOKUP(H735,'[6]1. LBG GROUP'!$C:$BC,53,0)/1000000)</f>
        <v>179.18612615999999</v>
      </c>
      <c r="I745" s="18">
        <f>(VLOOKUP(I735,'[6]1. LBG GROUP'!$C:$BC,53,0)/1000000)</f>
        <v>1191.0744131900001</v>
      </c>
      <c r="J745" s="18">
        <f>(VLOOKUP(J735,'[6]1. LBG GROUP'!$C:$BC,53,0)/1000000)</f>
        <v>1181.4188241200002</v>
      </c>
      <c r="K745" s="18">
        <f>(VLOOKUP(K735,'[6]1. LBG GROUP'!$C:$BC,53,0)/1000000)</f>
        <v>145.95201444</v>
      </c>
      <c r="L745" s="18">
        <f>(VLOOKUP(L735,'[6]1. LBG GROUP'!$C:$BC,53,0)/1000000)</f>
        <v>91.083353860000003</v>
      </c>
    </row>
    <row r="746" spans="2:12" x14ac:dyDescent="0.25">
      <c r="B746" s="172">
        <v>9</v>
      </c>
      <c r="C746" s="173" t="s">
        <v>178</v>
      </c>
      <c r="D746" s="19" t="e">
        <f>VLOOKUP(D737,#REF!,5,0)</f>
        <v>#REF!</v>
      </c>
      <c r="E746" s="19" t="e">
        <f>VLOOKUP(E737,#REF!,5,0)</f>
        <v>#REF!</v>
      </c>
      <c r="F746" s="19" t="e">
        <f>VLOOKUP(F737,#REF!,5,0)</f>
        <v>#REF!</v>
      </c>
      <c r="G746" s="19" t="e">
        <f>VLOOKUP(G737,#REF!,5,0)</f>
        <v>#REF!</v>
      </c>
      <c r="H746" s="19" t="e">
        <f>VLOOKUP(H737,#REF!,5,0)</f>
        <v>#REF!</v>
      </c>
      <c r="I746" s="19" t="e">
        <f>VLOOKUP(I737,#REF!,5,0)</f>
        <v>#REF!</v>
      </c>
      <c r="J746" s="19" t="e">
        <f>VLOOKUP(J737,#REF!,5,0)</f>
        <v>#REF!</v>
      </c>
      <c r="K746" s="19" t="e">
        <f>VLOOKUP(K737,#REF!,5,0)</f>
        <v>#REF!</v>
      </c>
      <c r="L746" s="19" t="e">
        <f>VLOOKUP(L737,#REF!,5,0)</f>
        <v>#REF!</v>
      </c>
    </row>
    <row r="747" spans="2:12" x14ac:dyDescent="0.25">
      <c r="B747" s="174"/>
      <c r="C747" s="175" t="s">
        <v>179</v>
      </c>
      <c r="D747" s="59" t="e">
        <f>VLOOKUP(D737,#REF!,6,0)</f>
        <v>#REF!</v>
      </c>
      <c r="E747" s="59" t="e">
        <f>VLOOKUP(E737,#REF!,6,0)</f>
        <v>#REF!</v>
      </c>
      <c r="F747" s="59" t="e">
        <f>VLOOKUP(F737,#REF!,6,0)</f>
        <v>#REF!</v>
      </c>
      <c r="G747" s="59" t="e">
        <f>VLOOKUP(G737,#REF!,6,0)</f>
        <v>#REF!</v>
      </c>
      <c r="H747" s="59" t="e">
        <f>VLOOKUP(H737,#REF!,6,0)</f>
        <v>#REF!</v>
      </c>
      <c r="I747" s="59" t="e">
        <f>VLOOKUP(I737,#REF!,6,0)</f>
        <v>#REF!</v>
      </c>
      <c r="J747" s="59" t="e">
        <f>VLOOKUP(J737,#REF!,6,0)</f>
        <v>#REF!</v>
      </c>
      <c r="K747" s="59" t="e">
        <f>VLOOKUP(K737,#REF!,6,0)</f>
        <v>#REF!</v>
      </c>
      <c r="L747" s="59" t="e">
        <f>VLOOKUP(L737,#REF!,6,0)</f>
        <v>#REF!</v>
      </c>
    </row>
    <row r="748" spans="2:12" x14ac:dyDescent="0.25">
      <c r="B748" s="168" t="s">
        <v>8</v>
      </c>
      <c r="C748" s="169" t="s">
        <v>4</v>
      </c>
      <c r="D748" s="181">
        <v>100</v>
      </c>
      <c r="E748" s="181">
        <v>100</v>
      </c>
      <c r="F748" s="181">
        <v>100</v>
      </c>
      <c r="G748" s="181">
        <v>100</v>
      </c>
      <c r="H748" s="181">
        <v>100</v>
      </c>
      <c r="I748" s="181">
        <v>100</v>
      </c>
      <c r="J748" s="181">
        <v>100</v>
      </c>
      <c r="K748" s="181">
        <v>100</v>
      </c>
      <c r="L748" s="181">
        <v>100</v>
      </c>
    </row>
    <row r="749" spans="2:12" x14ac:dyDescent="0.25">
      <c r="B749" s="168" t="s">
        <v>9</v>
      </c>
      <c r="C749" s="169" t="s">
        <v>5</v>
      </c>
      <c r="D749" s="181">
        <v>100</v>
      </c>
      <c r="E749" s="181">
        <v>100</v>
      </c>
      <c r="F749" s="181">
        <v>100</v>
      </c>
      <c r="G749" s="181">
        <v>100</v>
      </c>
      <c r="H749" s="181">
        <v>100</v>
      </c>
      <c r="I749" s="181">
        <v>100</v>
      </c>
      <c r="J749" s="181">
        <v>100</v>
      </c>
      <c r="K749" s="181">
        <v>100</v>
      </c>
      <c r="L749" s="181">
        <v>100</v>
      </c>
    </row>
    <row r="750" spans="2:12" x14ac:dyDescent="0.25">
      <c r="B750" s="168">
        <v>10</v>
      </c>
      <c r="C750" s="169" t="s">
        <v>6</v>
      </c>
      <c r="D750" s="179" t="s">
        <v>29</v>
      </c>
      <c r="E750" s="179" t="s">
        <v>29</v>
      </c>
      <c r="F750" s="179" t="s">
        <v>29</v>
      </c>
      <c r="G750" s="179" t="s">
        <v>29</v>
      </c>
      <c r="H750" s="179" t="s">
        <v>29</v>
      </c>
      <c r="I750" s="179" t="s">
        <v>29</v>
      </c>
      <c r="J750" s="179" t="s">
        <v>29</v>
      </c>
      <c r="K750" s="179" t="s">
        <v>29</v>
      </c>
      <c r="L750" s="179" t="s">
        <v>29</v>
      </c>
    </row>
    <row r="751" spans="2:12" x14ac:dyDescent="0.25">
      <c r="B751" s="168">
        <v>11</v>
      </c>
      <c r="C751" s="169" t="s">
        <v>7</v>
      </c>
      <c r="D751" s="179">
        <v>43124</v>
      </c>
      <c r="E751" s="179">
        <v>43132</v>
      </c>
      <c r="F751" s="179">
        <v>43145</v>
      </c>
      <c r="G751" s="179">
        <v>43166</v>
      </c>
      <c r="H751" s="179">
        <v>43166</v>
      </c>
      <c r="I751" s="179">
        <v>43181</v>
      </c>
      <c r="J751" s="179">
        <v>43228</v>
      </c>
      <c r="K751" s="179">
        <v>43243</v>
      </c>
      <c r="L751" s="179" t="s">
        <v>464</v>
      </c>
    </row>
    <row r="752" spans="2:12" x14ac:dyDescent="0.25">
      <c r="B752" s="168">
        <v>12</v>
      </c>
      <c r="C752" s="169" t="s">
        <v>44</v>
      </c>
      <c r="D752" s="179" t="s">
        <v>31</v>
      </c>
      <c r="E752" s="179" t="s">
        <v>31</v>
      </c>
      <c r="F752" s="179" t="s">
        <v>31</v>
      </c>
      <c r="G752" s="179" t="s">
        <v>31</v>
      </c>
      <c r="H752" s="179" t="s">
        <v>31</v>
      </c>
      <c r="I752" s="179" t="s">
        <v>31</v>
      </c>
      <c r="J752" s="179" t="s">
        <v>31</v>
      </c>
      <c r="K752" s="179" t="s">
        <v>31</v>
      </c>
      <c r="L752" s="179" t="s">
        <v>31</v>
      </c>
    </row>
    <row r="753" spans="2:12" x14ac:dyDescent="0.25">
      <c r="B753" s="168">
        <v>13</v>
      </c>
      <c r="C753" s="169" t="s">
        <v>55</v>
      </c>
      <c r="D753" s="179">
        <v>46776</v>
      </c>
      <c r="E753" s="179">
        <v>45691</v>
      </c>
      <c r="F753" s="179">
        <v>50451</v>
      </c>
      <c r="G753" s="179">
        <v>45723</v>
      </c>
      <c r="H753" s="179">
        <v>45723</v>
      </c>
      <c r="I753" s="179">
        <v>46834</v>
      </c>
      <c r="J753" s="179">
        <v>45785</v>
      </c>
      <c r="K753" s="179">
        <v>45253</v>
      </c>
      <c r="L753" s="179">
        <v>46896</v>
      </c>
    </row>
    <row r="754" spans="2:12" x14ac:dyDescent="0.25">
      <c r="B754" s="168">
        <v>14</v>
      </c>
      <c r="C754" s="169" t="s">
        <v>506</v>
      </c>
      <c r="D754" s="179" t="s">
        <v>410</v>
      </c>
      <c r="E754" s="179" t="s">
        <v>410</v>
      </c>
      <c r="F754" s="179" t="s">
        <v>410</v>
      </c>
      <c r="G754" s="179" t="s">
        <v>410</v>
      </c>
      <c r="H754" s="179" t="s">
        <v>410</v>
      </c>
      <c r="I754" s="179" t="s">
        <v>410</v>
      </c>
      <c r="J754" s="179" t="s">
        <v>410</v>
      </c>
      <c r="K754" s="179" t="s">
        <v>410</v>
      </c>
      <c r="L754" s="179" t="s">
        <v>410</v>
      </c>
    </row>
    <row r="755" spans="2:12" x14ac:dyDescent="0.25">
      <c r="B755" s="168">
        <v>15</v>
      </c>
      <c r="C755" s="176" t="s">
        <v>56</v>
      </c>
      <c r="D755" s="179" t="s">
        <v>388</v>
      </c>
      <c r="E755" s="179" t="s">
        <v>388</v>
      </c>
      <c r="F755" s="179" t="s">
        <v>388</v>
      </c>
      <c r="G755" s="179" t="s">
        <v>388</v>
      </c>
      <c r="H755" s="179" t="s">
        <v>388</v>
      </c>
      <c r="I755" s="179" t="s">
        <v>388</v>
      </c>
      <c r="J755" s="179" t="s">
        <v>388</v>
      </c>
      <c r="K755" s="179" t="s">
        <v>388</v>
      </c>
      <c r="L755" s="179" t="s">
        <v>388</v>
      </c>
    </row>
    <row r="756" spans="2:12" x14ac:dyDescent="0.25">
      <c r="B756" s="168">
        <v>16</v>
      </c>
      <c r="C756" s="169" t="s">
        <v>57</v>
      </c>
      <c r="D756" s="179" t="s">
        <v>388</v>
      </c>
      <c r="E756" s="179" t="s">
        <v>388</v>
      </c>
      <c r="F756" s="179" t="s">
        <v>388</v>
      </c>
      <c r="G756" s="179" t="s">
        <v>388</v>
      </c>
      <c r="H756" s="179" t="s">
        <v>388</v>
      </c>
      <c r="I756" s="179" t="s">
        <v>388</v>
      </c>
      <c r="J756" s="179" t="s">
        <v>388</v>
      </c>
      <c r="K756" s="179" t="s">
        <v>388</v>
      </c>
      <c r="L756" s="179" t="s">
        <v>388</v>
      </c>
    </row>
    <row r="757" spans="2:12" x14ac:dyDescent="0.25">
      <c r="B757" s="162"/>
      <c r="C757" s="156"/>
      <c r="D757" s="164"/>
      <c r="E757" s="164"/>
      <c r="F757" s="164"/>
      <c r="G757" s="164"/>
      <c r="H757" s="164"/>
      <c r="I757" s="164"/>
      <c r="J757" s="164"/>
      <c r="K757" s="164"/>
      <c r="L757" s="164"/>
    </row>
    <row r="758" spans="2:12" x14ac:dyDescent="0.25">
      <c r="B758" s="180" t="s">
        <v>58</v>
      </c>
      <c r="C758" s="167"/>
      <c r="D758" s="163"/>
      <c r="E758" s="160"/>
      <c r="F758" s="163"/>
      <c r="G758" s="163"/>
      <c r="H758" s="160"/>
      <c r="I758" s="163"/>
      <c r="J758" s="163"/>
      <c r="K758" s="163"/>
      <c r="L758" s="163"/>
    </row>
    <row r="759" spans="2:12" ht="20.100000000000001" customHeight="1" x14ac:dyDescent="0.25">
      <c r="B759" s="168">
        <v>17</v>
      </c>
      <c r="C759" s="169" t="s">
        <v>59</v>
      </c>
      <c r="D759" s="179" t="s">
        <v>34</v>
      </c>
      <c r="E759" s="179" t="s">
        <v>34</v>
      </c>
      <c r="F759" s="179" t="s">
        <v>34</v>
      </c>
      <c r="G759" s="179" t="s">
        <v>34</v>
      </c>
      <c r="H759" s="179" t="s">
        <v>35</v>
      </c>
      <c r="I759" s="179" t="s">
        <v>34</v>
      </c>
      <c r="J759" s="179" t="s">
        <v>34</v>
      </c>
      <c r="K759" s="179" t="s">
        <v>34</v>
      </c>
      <c r="L759" s="179" t="s">
        <v>34</v>
      </c>
    </row>
    <row r="760" spans="2:12" ht="20.100000000000001" customHeight="1" x14ac:dyDescent="0.25">
      <c r="B760" s="168">
        <v>18</v>
      </c>
      <c r="C760" s="177" t="s">
        <v>12</v>
      </c>
      <c r="D760" s="158">
        <v>2.9399999999999999E-2</v>
      </c>
      <c r="E760" s="157">
        <v>3.5000000000000003E-2</v>
      </c>
      <c r="F760" s="158">
        <v>9.9500000000000005E-3</v>
      </c>
      <c r="G760" s="158">
        <v>0.04</v>
      </c>
      <c r="H760" s="157" t="s">
        <v>447</v>
      </c>
      <c r="I760" s="158">
        <v>4.3749999999999997E-2</v>
      </c>
      <c r="J760" s="158">
        <v>4.4499999999999998E-2</v>
      </c>
      <c r="K760" s="158">
        <v>3.9E-2</v>
      </c>
      <c r="L760" s="158">
        <v>4.7500000000000001E-2</v>
      </c>
    </row>
    <row r="761" spans="2:12" ht="20.100000000000001" customHeight="1" x14ac:dyDescent="0.25">
      <c r="B761" s="168">
        <v>19</v>
      </c>
      <c r="C761" s="169" t="s">
        <v>43</v>
      </c>
      <c r="D761" s="179" t="s">
        <v>33</v>
      </c>
      <c r="E761" s="179" t="s">
        <v>33</v>
      </c>
      <c r="F761" s="179" t="s">
        <v>33</v>
      </c>
      <c r="G761" s="179" t="s">
        <v>33</v>
      </c>
      <c r="H761" s="179" t="s">
        <v>33</v>
      </c>
      <c r="I761" s="179" t="s">
        <v>33</v>
      </c>
      <c r="J761" s="179" t="s">
        <v>33</v>
      </c>
      <c r="K761" s="179" t="s">
        <v>33</v>
      </c>
      <c r="L761" s="179" t="s">
        <v>33</v>
      </c>
    </row>
    <row r="762" spans="2:12" ht="20.100000000000001" customHeight="1" x14ac:dyDescent="0.25">
      <c r="B762" s="168" t="s">
        <v>10</v>
      </c>
      <c r="C762" s="176" t="s">
        <v>13</v>
      </c>
      <c r="D762" s="179" t="s">
        <v>36</v>
      </c>
      <c r="E762" s="179" t="s">
        <v>36</v>
      </c>
      <c r="F762" s="179" t="s">
        <v>36</v>
      </c>
      <c r="G762" s="179" t="s">
        <v>36</v>
      </c>
      <c r="H762" s="179" t="s">
        <v>36</v>
      </c>
      <c r="I762" s="179" t="s">
        <v>36</v>
      </c>
      <c r="J762" s="179" t="s">
        <v>36</v>
      </c>
      <c r="K762" s="179" t="s">
        <v>36</v>
      </c>
      <c r="L762" s="179" t="s">
        <v>36</v>
      </c>
    </row>
    <row r="763" spans="2:12" ht="33" customHeight="1" x14ac:dyDescent="0.25">
      <c r="B763" s="168" t="s">
        <v>11</v>
      </c>
      <c r="C763" s="176" t="s">
        <v>14</v>
      </c>
      <c r="D763" s="179" t="s">
        <v>36</v>
      </c>
      <c r="E763" s="179" t="s">
        <v>36</v>
      </c>
      <c r="F763" s="179" t="s">
        <v>36</v>
      </c>
      <c r="G763" s="179" t="s">
        <v>36</v>
      </c>
      <c r="H763" s="179" t="s">
        <v>36</v>
      </c>
      <c r="I763" s="179" t="s">
        <v>36</v>
      </c>
      <c r="J763" s="179" t="s">
        <v>36</v>
      </c>
      <c r="K763" s="179" t="s">
        <v>36</v>
      </c>
      <c r="L763" s="179" t="s">
        <v>36</v>
      </c>
    </row>
    <row r="764" spans="2:12" ht="20.100000000000001" customHeight="1" x14ac:dyDescent="0.25">
      <c r="B764" s="168">
        <v>21</v>
      </c>
      <c r="C764" s="176" t="s">
        <v>15</v>
      </c>
      <c r="D764" s="179" t="s">
        <v>33</v>
      </c>
      <c r="E764" s="179" t="s">
        <v>33</v>
      </c>
      <c r="F764" s="179" t="s">
        <v>33</v>
      </c>
      <c r="G764" s="179" t="s">
        <v>33</v>
      </c>
      <c r="H764" s="179" t="s">
        <v>33</v>
      </c>
      <c r="I764" s="179" t="s">
        <v>33</v>
      </c>
      <c r="J764" s="179" t="s">
        <v>33</v>
      </c>
      <c r="K764" s="179" t="s">
        <v>33</v>
      </c>
      <c r="L764" s="179" t="s">
        <v>33</v>
      </c>
    </row>
    <row r="765" spans="2:12" ht="20.100000000000001" customHeight="1" x14ac:dyDescent="0.25">
      <c r="B765" s="168">
        <v>22</v>
      </c>
      <c r="C765" s="169" t="s">
        <v>60</v>
      </c>
      <c r="D765" s="179" t="s">
        <v>67</v>
      </c>
      <c r="E765" s="179" t="s">
        <v>67</v>
      </c>
      <c r="F765" s="179" t="s">
        <v>67</v>
      </c>
      <c r="G765" s="179" t="s">
        <v>67</v>
      </c>
      <c r="H765" s="179" t="s">
        <v>67</v>
      </c>
      <c r="I765" s="179" t="s">
        <v>67</v>
      </c>
      <c r="J765" s="179" t="s">
        <v>67</v>
      </c>
      <c r="K765" s="179" t="s">
        <v>67</v>
      </c>
      <c r="L765" s="179" t="s">
        <v>67</v>
      </c>
    </row>
    <row r="766" spans="2:12" ht="20.100000000000001" customHeight="1" x14ac:dyDescent="0.25">
      <c r="B766" s="168">
        <v>23</v>
      </c>
      <c r="C766" s="169" t="s">
        <v>16</v>
      </c>
      <c r="D766" s="179" t="s">
        <v>40</v>
      </c>
      <c r="E766" s="179" t="s">
        <v>40</v>
      </c>
      <c r="F766" s="179" t="s">
        <v>40</v>
      </c>
      <c r="G766" s="179" t="s">
        <v>40</v>
      </c>
      <c r="H766" s="179" t="s">
        <v>40</v>
      </c>
      <c r="I766" s="179" t="s">
        <v>40</v>
      </c>
      <c r="J766" s="179" t="s">
        <v>40</v>
      </c>
      <c r="K766" s="179" t="s">
        <v>40</v>
      </c>
      <c r="L766" s="179" t="s">
        <v>40</v>
      </c>
    </row>
    <row r="767" spans="2:12" ht="51" x14ac:dyDescent="0.25">
      <c r="B767" s="168">
        <v>24</v>
      </c>
      <c r="C767" s="169" t="s">
        <v>17</v>
      </c>
      <c r="D767" s="170" t="s">
        <v>470</v>
      </c>
      <c r="E767" s="170" t="s">
        <v>470</v>
      </c>
      <c r="F767" s="170" t="s">
        <v>470</v>
      </c>
      <c r="G767" s="170" t="s">
        <v>473</v>
      </c>
      <c r="H767" s="170" t="s">
        <v>473</v>
      </c>
      <c r="I767" s="170" t="s">
        <v>473</v>
      </c>
      <c r="J767" s="170" t="s">
        <v>473</v>
      </c>
      <c r="K767" s="170" t="s">
        <v>473</v>
      </c>
      <c r="L767" s="170" t="s">
        <v>473</v>
      </c>
    </row>
    <row r="768" spans="2:12" ht="20.100000000000001" customHeight="1" x14ac:dyDescent="0.25">
      <c r="B768" s="168">
        <v>25</v>
      </c>
      <c r="C768" s="169" t="s">
        <v>45</v>
      </c>
      <c r="D768" s="179" t="s">
        <v>466</v>
      </c>
      <c r="E768" s="179" t="s">
        <v>466</v>
      </c>
      <c r="F768" s="179" t="s">
        <v>466</v>
      </c>
      <c r="G768" s="179" t="s">
        <v>466</v>
      </c>
      <c r="H768" s="179" t="s">
        <v>466</v>
      </c>
      <c r="I768" s="179" t="s">
        <v>466</v>
      </c>
      <c r="J768" s="179" t="s">
        <v>466</v>
      </c>
      <c r="K768" s="179" t="s">
        <v>466</v>
      </c>
      <c r="L768" s="179" t="s">
        <v>466</v>
      </c>
    </row>
    <row r="769" spans="2:20" ht="25.5" x14ac:dyDescent="0.25">
      <c r="B769" s="168">
        <v>26</v>
      </c>
      <c r="C769" s="169" t="s">
        <v>46</v>
      </c>
      <c r="D769" s="179" t="s">
        <v>467</v>
      </c>
      <c r="E769" s="179" t="s">
        <v>467</v>
      </c>
      <c r="F769" s="179" t="s">
        <v>467</v>
      </c>
      <c r="G769" s="179" t="s">
        <v>467</v>
      </c>
      <c r="H769" s="179" t="s">
        <v>467</v>
      </c>
      <c r="I769" s="179" t="s">
        <v>467</v>
      </c>
      <c r="J769" s="179" t="s">
        <v>467</v>
      </c>
      <c r="K769" s="179" t="s">
        <v>467</v>
      </c>
      <c r="L769" s="179" t="s">
        <v>467</v>
      </c>
    </row>
    <row r="770" spans="2:20" ht="25.5" x14ac:dyDescent="0.25">
      <c r="B770" s="168">
        <v>27</v>
      </c>
      <c r="C770" s="176" t="s">
        <v>18</v>
      </c>
      <c r="D770" s="179" t="s">
        <v>468</v>
      </c>
      <c r="E770" s="179" t="s">
        <v>468</v>
      </c>
      <c r="F770" s="179" t="s">
        <v>468</v>
      </c>
      <c r="G770" s="179" t="s">
        <v>468</v>
      </c>
      <c r="H770" s="179" t="s">
        <v>468</v>
      </c>
      <c r="I770" s="179" t="s">
        <v>468</v>
      </c>
      <c r="J770" s="179" t="s">
        <v>468</v>
      </c>
      <c r="K770" s="179" t="s">
        <v>468</v>
      </c>
      <c r="L770" s="179" t="s">
        <v>468</v>
      </c>
    </row>
    <row r="771" spans="2:20" ht="20.100000000000001" customHeight="1" x14ac:dyDescent="0.25">
      <c r="B771" s="168">
        <v>28</v>
      </c>
      <c r="C771" s="176" t="s">
        <v>61</v>
      </c>
      <c r="D771" s="179" t="s">
        <v>26</v>
      </c>
      <c r="E771" s="179" t="s">
        <v>26</v>
      </c>
      <c r="F771" s="179" t="s">
        <v>26</v>
      </c>
      <c r="G771" s="179" t="s">
        <v>26</v>
      </c>
      <c r="H771" s="179" t="s">
        <v>26</v>
      </c>
      <c r="I771" s="179" t="s">
        <v>26</v>
      </c>
      <c r="J771" s="179" t="s">
        <v>26</v>
      </c>
      <c r="K771" s="179" t="s">
        <v>26</v>
      </c>
      <c r="L771" s="179" t="s">
        <v>26</v>
      </c>
    </row>
    <row r="772" spans="2:20" ht="30.75" customHeight="1" x14ac:dyDescent="0.25">
      <c r="B772" s="168">
        <v>29</v>
      </c>
      <c r="C772" s="176" t="s">
        <v>62</v>
      </c>
      <c r="D772" s="179" t="s">
        <v>396</v>
      </c>
      <c r="E772" s="179" t="s">
        <v>396</v>
      </c>
      <c r="F772" s="179" t="s">
        <v>396</v>
      </c>
      <c r="G772" s="179" t="s">
        <v>396</v>
      </c>
      <c r="H772" s="179" t="s">
        <v>396</v>
      </c>
      <c r="I772" s="179" t="s">
        <v>396</v>
      </c>
      <c r="J772" s="179" t="s">
        <v>396</v>
      </c>
      <c r="K772" s="179" t="s">
        <v>396</v>
      </c>
      <c r="L772" s="179" t="s">
        <v>396</v>
      </c>
    </row>
    <row r="773" spans="2:20" ht="20.100000000000001" customHeight="1" x14ac:dyDescent="0.25">
      <c r="B773" s="168">
        <v>30</v>
      </c>
      <c r="C773" s="169" t="s">
        <v>19</v>
      </c>
      <c r="D773" s="179" t="s">
        <v>469</v>
      </c>
      <c r="E773" s="179" t="s">
        <v>469</v>
      </c>
      <c r="F773" s="179" t="s">
        <v>469</v>
      </c>
      <c r="G773" s="179" t="s">
        <v>469</v>
      </c>
      <c r="H773" s="179" t="s">
        <v>469</v>
      </c>
      <c r="I773" s="179" t="s">
        <v>469</v>
      </c>
      <c r="J773" s="179" t="s">
        <v>469</v>
      </c>
      <c r="K773" s="179" t="s">
        <v>469</v>
      </c>
      <c r="L773" s="179" t="s">
        <v>469</v>
      </c>
    </row>
    <row r="774" spans="2:20" ht="51" x14ac:dyDescent="0.25">
      <c r="B774" s="168">
        <v>31</v>
      </c>
      <c r="C774" s="169" t="s">
        <v>63</v>
      </c>
      <c r="D774" s="170" t="s">
        <v>470</v>
      </c>
      <c r="E774" s="170" t="s">
        <v>470</v>
      </c>
      <c r="F774" s="170" t="s">
        <v>470</v>
      </c>
      <c r="G774" s="170" t="s">
        <v>473</v>
      </c>
      <c r="H774" s="170" t="s">
        <v>473</v>
      </c>
      <c r="I774" s="170" t="s">
        <v>473</v>
      </c>
      <c r="J774" s="170" t="s">
        <v>473</v>
      </c>
      <c r="K774" s="170" t="s">
        <v>473</v>
      </c>
      <c r="L774" s="170" t="s">
        <v>473</v>
      </c>
    </row>
    <row r="775" spans="2:20" ht="20.100000000000001" customHeight="1" x14ac:dyDescent="0.25">
      <c r="B775" s="168">
        <v>32</v>
      </c>
      <c r="C775" s="169" t="s">
        <v>20</v>
      </c>
      <c r="D775" s="179" t="s">
        <v>466</v>
      </c>
      <c r="E775" s="179" t="s">
        <v>466</v>
      </c>
      <c r="F775" s="179" t="s">
        <v>466</v>
      </c>
      <c r="G775" s="179" t="s">
        <v>466</v>
      </c>
      <c r="H775" s="179" t="s">
        <v>466</v>
      </c>
      <c r="I775" s="179" t="s">
        <v>466</v>
      </c>
      <c r="J775" s="179" t="s">
        <v>466</v>
      </c>
      <c r="K775" s="179" t="s">
        <v>466</v>
      </c>
      <c r="L775" s="179" t="s">
        <v>466</v>
      </c>
    </row>
    <row r="776" spans="2:20" ht="20.100000000000001" customHeight="1" x14ac:dyDescent="0.25">
      <c r="B776" s="168">
        <v>33</v>
      </c>
      <c r="C776" s="169" t="s">
        <v>21</v>
      </c>
      <c r="D776" s="179" t="s">
        <v>263</v>
      </c>
      <c r="E776" s="179" t="s">
        <v>263</v>
      </c>
      <c r="F776" s="179" t="s">
        <v>263</v>
      </c>
      <c r="G776" s="179" t="s">
        <v>263</v>
      </c>
      <c r="H776" s="179" t="s">
        <v>263</v>
      </c>
      <c r="I776" s="179" t="s">
        <v>263</v>
      </c>
      <c r="J776" s="179" t="s">
        <v>263</v>
      </c>
      <c r="K776" s="179" t="s">
        <v>263</v>
      </c>
      <c r="L776" s="179" t="s">
        <v>263</v>
      </c>
    </row>
    <row r="777" spans="2:20" ht="30" customHeight="1" x14ac:dyDescent="0.25">
      <c r="B777" s="168">
        <v>34</v>
      </c>
      <c r="C777" s="176" t="s">
        <v>22</v>
      </c>
      <c r="D777" s="179" t="s">
        <v>388</v>
      </c>
      <c r="E777" s="179" t="s">
        <v>388</v>
      </c>
      <c r="F777" s="179" t="s">
        <v>388</v>
      </c>
      <c r="G777" s="179" t="s">
        <v>388</v>
      </c>
      <c r="H777" s="179" t="s">
        <v>388</v>
      </c>
      <c r="I777" s="179" t="s">
        <v>388</v>
      </c>
      <c r="J777" s="179" t="s">
        <v>388</v>
      </c>
      <c r="K777" s="179" t="s">
        <v>388</v>
      </c>
      <c r="L777" s="179" t="s">
        <v>388</v>
      </c>
    </row>
    <row r="778" spans="2:20" ht="20.100000000000001" customHeight="1" x14ac:dyDescent="0.25">
      <c r="B778" s="168" t="s">
        <v>389</v>
      </c>
      <c r="C778" s="176" t="s">
        <v>390</v>
      </c>
      <c r="D778" s="179" t="s">
        <v>391</v>
      </c>
      <c r="E778" s="179" t="s">
        <v>391</v>
      </c>
      <c r="F778" s="179" t="s">
        <v>391</v>
      </c>
      <c r="G778" s="179" t="s">
        <v>391</v>
      </c>
      <c r="H778" s="179" t="s">
        <v>391</v>
      </c>
      <c r="I778" s="179" t="s">
        <v>391</v>
      </c>
      <c r="J778" s="179" t="s">
        <v>391</v>
      </c>
      <c r="K778" s="179" t="s">
        <v>391</v>
      </c>
      <c r="L778" s="179" t="s">
        <v>391</v>
      </c>
    </row>
    <row r="779" spans="2:20" ht="20.100000000000001" customHeight="1" x14ac:dyDescent="0.25">
      <c r="B779" s="168">
        <v>35</v>
      </c>
      <c r="C779" s="169" t="s">
        <v>23</v>
      </c>
      <c r="D779" s="179" t="s">
        <v>388</v>
      </c>
      <c r="E779" s="179" t="s">
        <v>388</v>
      </c>
      <c r="F779" s="179" t="s">
        <v>388</v>
      </c>
      <c r="G779" s="179" t="s">
        <v>388</v>
      </c>
      <c r="H779" s="179" t="s">
        <v>388</v>
      </c>
      <c r="I779" s="179" t="s">
        <v>388</v>
      </c>
      <c r="J779" s="179" t="s">
        <v>388</v>
      </c>
      <c r="K779" s="179" t="s">
        <v>388</v>
      </c>
      <c r="L779" s="179" t="s">
        <v>388</v>
      </c>
    </row>
    <row r="780" spans="2:20" ht="20.100000000000001" customHeight="1" x14ac:dyDescent="0.25">
      <c r="B780" s="168">
        <v>36</v>
      </c>
      <c r="C780" s="169" t="s">
        <v>64</v>
      </c>
      <c r="D780" s="179" t="s">
        <v>33</v>
      </c>
      <c r="E780" s="179" t="s">
        <v>33</v>
      </c>
      <c r="F780" s="179" t="s">
        <v>33</v>
      </c>
      <c r="G780" s="179" t="s">
        <v>33</v>
      </c>
      <c r="H780" s="179" t="s">
        <v>33</v>
      </c>
      <c r="I780" s="179" t="s">
        <v>33</v>
      </c>
      <c r="J780" s="179" t="s">
        <v>33</v>
      </c>
      <c r="K780" s="179" t="s">
        <v>33</v>
      </c>
      <c r="L780" s="179" t="s">
        <v>33</v>
      </c>
    </row>
    <row r="781" spans="2:20" ht="20.100000000000001" customHeight="1" x14ac:dyDescent="0.25">
      <c r="B781" s="168">
        <v>37</v>
      </c>
      <c r="C781" s="169" t="s">
        <v>65</v>
      </c>
      <c r="D781" s="179" t="s">
        <v>388</v>
      </c>
      <c r="E781" s="179" t="s">
        <v>388</v>
      </c>
      <c r="F781" s="179" t="s">
        <v>388</v>
      </c>
      <c r="G781" s="179" t="s">
        <v>388</v>
      </c>
      <c r="H781" s="179" t="s">
        <v>388</v>
      </c>
      <c r="I781" s="179" t="s">
        <v>388</v>
      </c>
      <c r="J781" s="179" t="s">
        <v>388</v>
      </c>
      <c r="K781" s="179" t="s">
        <v>388</v>
      </c>
      <c r="L781" s="179" t="s">
        <v>388</v>
      </c>
    </row>
    <row r="782" spans="2:20" x14ac:dyDescent="0.25">
      <c r="B782" s="154"/>
      <c r="C782" s="154"/>
      <c r="D782" s="1"/>
      <c r="E782" s="68"/>
      <c r="F782" s="1"/>
      <c r="G782" s="73"/>
      <c r="H782" s="1"/>
      <c r="I782" s="1"/>
      <c r="J782" s="1"/>
      <c r="K782" s="1"/>
      <c r="L782" s="1"/>
      <c r="M782" s="1"/>
      <c r="N782" s="1"/>
      <c r="O782" s="1"/>
      <c r="R782" s="1"/>
      <c r="T782" s="1"/>
    </row>
    <row r="783" spans="2:20" x14ac:dyDescent="0.25">
      <c r="B783" s="154"/>
      <c r="C783" s="154"/>
      <c r="D783" s="74" t="str">
        <f>HLOOKUP(D784,'1. March 2021 Report'!$D835:$L835,1,0)</f>
        <v>JP582667AJ57</v>
      </c>
      <c r="E783" s="74" t="str">
        <f>HLOOKUP(E784,'1. March 2021 Report'!$D835:$L835,1,0)</f>
        <v>JP582667BJ56</v>
      </c>
      <c r="F783" s="74" t="str">
        <f>HLOOKUP(F784,'1. March 2021 Report'!$D835:$L835,1,0)</f>
        <v>JP582667CJ55</v>
      </c>
      <c r="G783" s="74" t="str">
        <f>HLOOKUP(G784,'1. March 2021 Report'!$D835:$L835,1,0)</f>
        <v>US53944YAG89</v>
      </c>
      <c r="H783" s="74" t="str">
        <f>HLOOKUP(H784,'1. March 2021 Report'!$D835:$L835,1,0)</f>
        <v>US539439AS89</v>
      </c>
      <c r="I783" s="74" t="str">
        <f>HLOOKUP(I784,'1. March 2021 Report'!$D835:$L835,1,0)</f>
        <v>US539439AT62</v>
      </c>
      <c r="J783" s="74" t="str">
        <f>HLOOKUP(J784,'1. March 2021 Report'!$D835:$L835,1,0)</f>
        <v>CH0429659607</v>
      </c>
      <c r="K783" s="74" t="str">
        <f>HLOOKUP(K784,'1. March 2021 Report'!$D835:$L835,1,0)</f>
        <v>US53944YAH62</v>
      </c>
      <c r="L783" s="74" t="str">
        <f>HLOOKUP(L784,'1. March 2021 Report'!$D835:$L835,1,0)</f>
        <v>JP582667AK54</v>
      </c>
      <c r="M783" s="1"/>
      <c r="N783" s="1"/>
      <c r="O783" s="1"/>
      <c r="R783" s="1"/>
      <c r="T783" s="1"/>
    </row>
    <row r="784" spans="2:20" x14ac:dyDescent="0.25">
      <c r="B784" s="26" t="s">
        <v>51</v>
      </c>
      <c r="C784" s="27"/>
      <c r="D784" s="165" t="s">
        <v>399</v>
      </c>
      <c r="E784" s="165" t="s">
        <v>401</v>
      </c>
      <c r="F784" s="165" t="s">
        <v>406</v>
      </c>
      <c r="G784" s="165" t="s">
        <v>439</v>
      </c>
      <c r="H784" s="165" t="s">
        <v>430</v>
      </c>
      <c r="I784" s="165" t="s">
        <v>432</v>
      </c>
      <c r="J784" s="165" t="s">
        <v>413</v>
      </c>
      <c r="K784" s="165" t="s">
        <v>441</v>
      </c>
      <c r="L784" s="165" t="s">
        <v>442</v>
      </c>
      <c r="M784" s="1"/>
      <c r="N784" s="1"/>
      <c r="O784" s="27">
        <f>COUNTA($D784:$M784)</f>
        <v>9</v>
      </c>
      <c r="R784" s="1"/>
      <c r="T784" s="1"/>
    </row>
    <row r="785" spans="2:20" x14ac:dyDescent="0.25">
      <c r="B785" s="168">
        <v>1</v>
      </c>
      <c r="C785" s="169" t="s">
        <v>0</v>
      </c>
      <c r="D785" s="170" t="s">
        <v>396</v>
      </c>
      <c r="E785" s="170" t="s">
        <v>396</v>
      </c>
      <c r="F785" s="170" t="s">
        <v>396</v>
      </c>
      <c r="G785" s="170" t="s">
        <v>396</v>
      </c>
      <c r="H785" s="170" t="s">
        <v>396</v>
      </c>
      <c r="I785" s="170" t="s">
        <v>396</v>
      </c>
      <c r="J785" s="170" t="s">
        <v>396</v>
      </c>
      <c r="K785" s="170" t="s">
        <v>396</v>
      </c>
      <c r="L785" s="170" t="s">
        <v>396</v>
      </c>
      <c r="M785" s="1"/>
      <c r="N785" s="1"/>
      <c r="O785" s="1"/>
      <c r="R785" s="1"/>
      <c r="T785" s="1"/>
    </row>
    <row r="786" spans="2:20" x14ac:dyDescent="0.25">
      <c r="B786" s="168">
        <v>2</v>
      </c>
      <c r="C786" s="169" t="s">
        <v>1</v>
      </c>
      <c r="D786" s="170" t="s">
        <v>399</v>
      </c>
      <c r="E786" s="170" t="s">
        <v>401</v>
      </c>
      <c r="F786" s="170" t="s">
        <v>406</v>
      </c>
      <c r="G786" s="170" t="s">
        <v>439</v>
      </c>
      <c r="H786" s="170" t="s">
        <v>430</v>
      </c>
      <c r="I786" s="170" t="s">
        <v>432</v>
      </c>
      <c r="J786" s="170" t="s">
        <v>413</v>
      </c>
      <c r="K786" s="170" t="s">
        <v>441</v>
      </c>
      <c r="L786" s="170" t="s">
        <v>442</v>
      </c>
      <c r="M786" s="1"/>
      <c r="N786" s="1"/>
      <c r="O786" s="1"/>
      <c r="R786" s="1"/>
      <c r="T786" s="1"/>
    </row>
    <row r="787" spans="2:20" ht="38.25" x14ac:dyDescent="0.25">
      <c r="B787" s="168">
        <v>3</v>
      </c>
      <c r="C787" s="169" t="s">
        <v>52</v>
      </c>
      <c r="D787" s="170" t="s">
        <v>407</v>
      </c>
      <c r="E787" s="170" t="s">
        <v>407</v>
      </c>
      <c r="F787" s="170" t="s">
        <v>407</v>
      </c>
      <c r="G787" s="170" t="s">
        <v>423</v>
      </c>
      <c r="H787" s="170" t="s">
        <v>423</v>
      </c>
      <c r="I787" s="170" t="s">
        <v>423</v>
      </c>
      <c r="J787" s="170" t="s">
        <v>408</v>
      </c>
      <c r="K787" s="170" t="s">
        <v>423</v>
      </c>
      <c r="L787" s="170" t="s">
        <v>443</v>
      </c>
      <c r="M787" s="1"/>
      <c r="N787" s="1"/>
      <c r="O787" s="1"/>
      <c r="R787" s="1"/>
      <c r="T787" s="1"/>
    </row>
    <row r="788" spans="2:20" ht="45" customHeight="1" x14ac:dyDescent="0.25">
      <c r="B788" s="168" t="s">
        <v>384</v>
      </c>
      <c r="C788" s="176" t="s">
        <v>409</v>
      </c>
      <c r="D788" s="178" t="s">
        <v>386</v>
      </c>
      <c r="E788" s="178" t="s">
        <v>386</v>
      </c>
      <c r="F788" s="178" t="s">
        <v>386</v>
      </c>
      <c r="G788" s="178" t="s">
        <v>386</v>
      </c>
      <c r="H788" s="178" t="s">
        <v>386</v>
      </c>
      <c r="I788" s="178" t="s">
        <v>386</v>
      </c>
      <c r="J788" s="178" t="s">
        <v>388</v>
      </c>
      <c r="K788" s="178" t="s">
        <v>386</v>
      </c>
      <c r="L788" s="178" t="s">
        <v>386</v>
      </c>
      <c r="M788" s="1"/>
      <c r="N788" s="1"/>
      <c r="O788" s="1"/>
      <c r="R788" s="1"/>
      <c r="T788" s="1"/>
    </row>
    <row r="789" spans="2:20" x14ac:dyDescent="0.25">
      <c r="B789" s="171" t="s">
        <v>166</v>
      </c>
      <c r="C789" s="167"/>
      <c r="D789" s="178"/>
      <c r="E789" s="178"/>
      <c r="F789" s="178"/>
      <c r="G789" s="178"/>
      <c r="H789" s="178"/>
      <c r="I789" s="178"/>
      <c r="J789" s="178"/>
      <c r="K789" s="178"/>
      <c r="L789" s="178"/>
      <c r="M789" s="1"/>
      <c r="N789" s="1"/>
      <c r="O789" s="1"/>
      <c r="R789" s="1"/>
      <c r="T789" s="1"/>
    </row>
    <row r="790" spans="2:20" x14ac:dyDescent="0.25">
      <c r="B790" s="168">
        <v>4</v>
      </c>
      <c r="C790" s="169" t="s">
        <v>2</v>
      </c>
      <c r="D790" s="178" t="s">
        <v>388</v>
      </c>
      <c r="E790" s="178" t="s">
        <v>388</v>
      </c>
      <c r="F790" s="178" t="s">
        <v>388</v>
      </c>
      <c r="G790" s="178" t="s">
        <v>388</v>
      </c>
      <c r="H790" s="178" t="s">
        <v>388</v>
      </c>
      <c r="I790" s="178" t="s">
        <v>388</v>
      </c>
      <c r="J790" s="178" t="s">
        <v>388</v>
      </c>
      <c r="K790" s="178" t="s">
        <v>388</v>
      </c>
      <c r="L790" s="178" t="s">
        <v>388</v>
      </c>
      <c r="M790" s="1"/>
      <c r="N790" s="1"/>
      <c r="O790" s="1"/>
      <c r="R790" s="1"/>
      <c r="T790" s="1"/>
    </row>
    <row r="791" spans="2:20" x14ac:dyDescent="0.25">
      <c r="B791" s="168">
        <v>5</v>
      </c>
      <c r="C791" s="169" t="s">
        <v>3</v>
      </c>
      <c r="D791" s="178" t="s">
        <v>388</v>
      </c>
      <c r="E791" s="178" t="s">
        <v>388</v>
      </c>
      <c r="F791" s="178" t="s">
        <v>388</v>
      </c>
      <c r="G791" s="178" t="s">
        <v>388</v>
      </c>
      <c r="H791" s="178" t="s">
        <v>388</v>
      </c>
      <c r="I791" s="178" t="s">
        <v>388</v>
      </c>
      <c r="J791" s="178" t="s">
        <v>388</v>
      </c>
      <c r="K791" s="178" t="s">
        <v>388</v>
      </c>
      <c r="L791" s="178" t="s">
        <v>388</v>
      </c>
      <c r="M791" s="1"/>
      <c r="N791" s="1"/>
      <c r="O791" s="1"/>
      <c r="R791" s="1"/>
      <c r="T791" s="1"/>
    </row>
    <row r="792" spans="2:20" x14ac:dyDescent="0.25">
      <c r="B792" s="168">
        <v>6</v>
      </c>
      <c r="C792" s="169" t="s">
        <v>53</v>
      </c>
      <c r="D792" s="178" t="s">
        <v>28</v>
      </c>
      <c r="E792" s="178" t="s">
        <v>28</v>
      </c>
      <c r="F792" s="178" t="s">
        <v>28</v>
      </c>
      <c r="G792" s="178" t="s">
        <v>28</v>
      </c>
      <c r="H792" s="178" t="s">
        <v>28</v>
      </c>
      <c r="I792" s="178" t="s">
        <v>28</v>
      </c>
      <c r="J792" s="178" t="s">
        <v>28</v>
      </c>
      <c r="K792" s="178" t="s">
        <v>28</v>
      </c>
      <c r="L792" s="178" t="s">
        <v>28</v>
      </c>
      <c r="M792" s="1"/>
      <c r="N792" s="1"/>
      <c r="O792" s="1"/>
      <c r="R792" s="1"/>
      <c r="T792" s="1"/>
    </row>
    <row r="793" spans="2:20" x14ac:dyDescent="0.25">
      <c r="B793" s="168">
        <v>7</v>
      </c>
      <c r="C793" s="169" t="s">
        <v>54</v>
      </c>
      <c r="D793" s="179" t="s">
        <v>42</v>
      </c>
      <c r="E793" s="179" t="s">
        <v>42</v>
      </c>
      <c r="F793" s="179" t="s">
        <v>42</v>
      </c>
      <c r="G793" s="179" t="s">
        <v>42</v>
      </c>
      <c r="H793" s="179" t="s">
        <v>42</v>
      </c>
      <c r="I793" s="179" t="s">
        <v>42</v>
      </c>
      <c r="J793" s="179" t="s">
        <v>42</v>
      </c>
      <c r="K793" s="179" t="s">
        <v>42</v>
      </c>
      <c r="L793" s="179" t="s">
        <v>42</v>
      </c>
      <c r="M793" s="1"/>
      <c r="N793" s="1"/>
      <c r="O793" s="1"/>
      <c r="R793" s="1"/>
      <c r="T793" s="1"/>
    </row>
    <row r="794" spans="2:20" x14ac:dyDescent="0.25">
      <c r="B794" s="168">
        <v>8</v>
      </c>
      <c r="C794" s="169" t="s">
        <v>465</v>
      </c>
      <c r="D794" s="18">
        <f>(VLOOKUP(D784,'[6]1. LBG GROUP'!$C:$BC,53,0)/1000000)</f>
        <v>867.28306665999992</v>
      </c>
      <c r="E794" s="18">
        <f>(VLOOKUP(E784,'[6]1. LBG GROUP'!$C:$BC,53,0)/1000000)</f>
        <v>208.03699564000001</v>
      </c>
      <c r="F794" s="18">
        <f>(VLOOKUP(F784,'[6]1. LBG GROUP'!$C:$BC,53,0)/1000000)</f>
        <v>39.710045350000001</v>
      </c>
      <c r="G794" s="18">
        <f>(VLOOKUP(G784,'[6]1. LBG GROUP'!$C:$BC,53,0)/1000000)</f>
        <v>0</v>
      </c>
      <c r="H794" s="18">
        <f>(VLOOKUP(H784,'[6]1. LBG GROUP'!$C:$BC,53,0)/1000000)</f>
        <v>1329.17345191</v>
      </c>
      <c r="I794" s="18">
        <f>(VLOOKUP(I784,'[6]1. LBG GROUP'!$C:$BC,53,0)/1000000)</f>
        <v>998.1869038100001</v>
      </c>
      <c r="J794" s="18">
        <f>(VLOOKUP(J784,'[6]1. LBG GROUP'!$C:$BC,53,0)/1000000)</f>
        <v>325.91469247000003</v>
      </c>
      <c r="K794" s="18">
        <f>(VLOOKUP(K784,'[6]1. LBG GROUP'!$C:$BC,53,0)/1000000)</f>
        <v>768.08202765999999</v>
      </c>
      <c r="L794" s="18">
        <f>(VLOOKUP(L784,'[6]1. LBG GROUP'!$C:$BC,53,0)/1000000)</f>
        <v>608.93347862999985</v>
      </c>
      <c r="M794" s="1"/>
      <c r="N794" s="1"/>
      <c r="O794" s="1"/>
      <c r="R794" s="1"/>
      <c r="T794" s="1"/>
    </row>
    <row r="795" spans="2:20" x14ac:dyDescent="0.25">
      <c r="B795" s="172">
        <v>9</v>
      </c>
      <c r="C795" s="173" t="s">
        <v>178</v>
      </c>
      <c r="D795" s="19" t="e">
        <f>VLOOKUP(D786,#REF!,5,0)</f>
        <v>#REF!</v>
      </c>
      <c r="E795" s="19" t="e">
        <f>VLOOKUP(E786,#REF!,5,0)</f>
        <v>#REF!</v>
      </c>
      <c r="F795" s="19" t="e">
        <f>VLOOKUP(F786,#REF!,5,0)</f>
        <v>#REF!</v>
      </c>
      <c r="G795" s="19" t="e">
        <f>VLOOKUP(G786,#REF!,5,0)</f>
        <v>#REF!</v>
      </c>
      <c r="H795" s="19" t="e">
        <f>VLOOKUP(H786,#REF!,5,0)</f>
        <v>#REF!</v>
      </c>
      <c r="I795" s="19" t="e">
        <f>VLOOKUP(I786,#REF!,5,0)</f>
        <v>#REF!</v>
      </c>
      <c r="J795" s="19" t="e">
        <f>VLOOKUP(J786,#REF!,5,0)</f>
        <v>#REF!</v>
      </c>
      <c r="K795" s="19" t="e">
        <f>VLOOKUP(K786,#REF!,5,0)</f>
        <v>#REF!</v>
      </c>
      <c r="L795" s="19" t="e">
        <f>VLOOKUP(L786,#REF!,5,0)</f>
        <v>#REF!</v>
      </c>
      <c r="M795" s="1"/>
      <c r="N795" s="1"/>
      <c r="O795" s="1"/>
      <c r="R795" s="1"/>
      <c r="T795" s="1"/>
    </row>
    <row r="796" spans="2:20" x14ac:dyDescent="0.25">
      <c r="B796" s="174"/>
      <c r="C796" s="175" t="s">
        <v>179</v>
      </c>
      <c r="D796" s="59" t="e">
        <f>VLOOKUP(D786,#REF!,6,0)</f>
        <v>#REF!</v>
      </c>
      <c r="E796" s="59" t="e">
        <f>VLOOKUP(E786,#REF!,6,0)</f>
        <v>#REF!</v>
      </c>
      <c r="F796" s="59" t="e">
        <f>VLOOKUP(F786,#REF!,6,0)</f>
        <v>#REF!</v>
      </c>
      <c r="G796" s="59" t="e">
        <f>VLOOKUP(G786,#REF!,6,0)</f>
        <v>#REF!</v>
      </c>
      <c r="H796" s="59" t="e">
        <f>VLOOKUP(H786,#REF!,6,0)</f>
        <v>#REF!</v>
      </c>
      <c r="I796" s="59" t="e">
        <f>VLOOKUP(I786,#REF!,6,0)</f>
        <v>#REF!</v>
      </c>
      <c r="J796" s="59" t="e">
        <f>VLOOKUP(J786,#REF!,6,0)</f>
        <v>#REF!</v>
      </c>
      <c r="K796" s="59" t="e">
        <f>VLOOKUP(K786,#REF!,6,0)</f>
        <v>#REF!</v>
      </c>
      <c r="L796" s="59" t="e">
        <f>VLOOKUP(L786,#REF!,6,0)</f>
        <v>#REF!</v>
      </c>
      <c r="M796" s="1"/>
      <c r="N796" s="1"/>
      <c r="O796" s="1"/>
      <c r="R796" s="1"/>
      <c r="T796" s="1"/>
    </row>
    <row r="797" spans="2:20" x14ac:dyDescent="0.25">
      <c r="B797" s="168" t="s">
        <v>8</v>
      </c>
      <c r="C797" s="169" t="s">
        <v>4</v>
      </c>
      <c r="D797" s="181">
        <v>100</v>
      </c>
      <c r="E797" s="181">
        <v>100</v>
      </c>
      <c r="F797" s="181">
        <v>100</v>
      </c>
      <c r="G797" s="181">
        <v>100</v>
      </c>
      <c r="H797" s="181">
        <v>100</v>
      </c>
      <c r="I797" s="181">
        <v>100</v>
      </c>
      <c r="J797" s="181">
        <v>100</v>
      </c>
      <c r="K797" s="181">
        <v>100</v>
      </c>
      <c r="L797" s="181">
        <v>100</v>
      </c>
      <c r="M797" s="1"/>
      <c r="N797" s="1"/>
      <c r="O797" s="1"/>
      <c r="R797" s="1"/>
      <c r="T797" s="1"/>
    </row>
    <row r="798" spans="2:20" x14ac:dyDescent="0.25">
      <c r="B798" s="168" t="s">
        <v>9</v>
      </c>
      <c r="C798" s="169" t="s">
        <v>5</v>
      </c>
      <c r="D798" s="181">
        <v>100</v>
      </c>
      <c r="E798" s="181">
        <v>100</v>
      </c>
      <c r="F798" s="181">
        <v>100</v>
      </c>
      <c r="G798" s="181">
        <v>100</v>
      </c>
      <c r="H798" s="181">
        <v>100</v>
      </c>
      <c r="I798" s="181">
        <v>100</v>
      </c>
      <c r="J798" s="181">
        <v>100</v>
      </c>
      <c r="K798" s="181">
        <v>100</v>
      </c>
      <c r="L798" s="181">
        <v>100</v>
      </c>
      <c r="M798" s="1"/>
      <c r="N798" s="1"/>
      <c r="O798" s="1"/>
      <c r="R798" s="1"/>
      <c r="T798" s="1"/>
    </row>
    <row r="799" spans="2:20" x14ac:dyDescent="0.25">
      <c r="B799" s="168">
        <v>10</v>
      </c>
      <c r="C799" s="169" t="s">
        <v>6</v>
      </c>
      <c r="D799" s="179" t="s">
        <v>29</v>
      </c>
      <c r="E799" s="179" t="s">
        <v>29</v>
      </c>
      <c r="F799" s="179" t="s">
        <v>29</v>
      </c>
      <c r="G799" s="179" t="s">
        <v>29</v>
      </c>
      <c r="H799" s="179" t="s">
        <v>29</v>
      </c>
      <c r="I799" s="179" t="s">
        <v>29</v>
      </c>
      <c r="J799" s="179" t="s">
        <v>29</v>
      </c>
      <c r="K799" s="179" t="s">
        <v>444</v>
      </c>
      <c r="L799" s="179" t="s">
        <v>444</v>
      </c>
      <c r="M799" s="1"/>
      <c r="N799" s="1"/>
      <c r="O799" s="1"/>
      <c r="R799" s="1"/>
      <c r="T799" s="1"/>
    </row>
    <row r="800" spans="2:20" x14ac:dyDescent="0.25">
      <c r="B800" s="168">
        <v>11</v>
      </c>
      <c r="C800" s="169" t="s">
        <v>7</v>
      </c>
      <c r="D800" s="179">
        <v>43251</v>
      </c>
      <c r="E800" s="179">
        <v>43251</v>
      </c>
      <c r="F800" s="179">
        <v>43251</v>
      </c>
      <c r="G800" s="179">
        <v>43272</v>
      </c>
      <c r="H800" s="179">
        <v>43328</v>
      </c>
      <c r="I800" s="179">
        <v>43328</v>
      </c>
      <c r="J800" s="179">
        <v>43347</v>
      </c>
      <c r="K800" s="179" t="s">
        <v>463</v>
      </c>
      <c r="L800" s="179">
        <v>43615</v>
      </c>
      <c r="M800" s="1"/>
      <c r="N800" s="1"/>
      <c r="O800" s="1"/>
      <c r="R800" s="1"/>
      <c r="T800" s="1"/>
    </row>
    <row r="801" spans="2:20" x14ac:dyDescent="0.25">
      <c r="B801" s="168">
        <v>12</v>
      </c>
      <c r="C801" s="169" t="s">
        <v>44</v>
      </c>
      <c r="D801" s="179" t="s">
        <v>31</v>
      </c>
      <c r="E801" s="179" t="s">
        <v>31</v>
      </c>
      <c r="F801" s="179" t="s">
        <v>31</v>
      </c>
      <c r="G801" s="179" t="s">
        <v>31</v>
      </c>
      <c r="H801" s="179" t="s">
        <v>31</v>
      </c>
      <c r="I801" s="179" t="s">
        <v>31</v>
      </c>
      <c r="J801" s="179" t="s">
        <v>31</v>
      </c>
      <c r="K801" s="179" t="s">
        <v>31</v>
      </c>
      <c r="L801" s="179" t="s">
        <v>31</v>
      </c>
      <c r="M801" s="1"/>
      <c r="N801" s="1"/>
      <c r="O801" s="1"/>
      <c r="R801" s="1"/>
      <c r="T801" s="1"/>
    </row>
    <row r="802" spans="2:20" x14ac:dyDescent="0.25">
      <c r="B802" s="168">
        <v>13</v>
      </c>
      <c r="C802" s="169" t="s">
        <v>55</v>
      </c>
      <c r="D802" s="179">
        <v>45076</v>
      </c>
      <c r="E802" s="179">
        <v>46903</v>
      </c>
      <c r="F802" s="179">
        <v>48729</v>
      </c>
      <c r="G802" s="179">
        <v>44368</v>
      </c>
      <c r="H802" s="179">
        <v>45154</v>
      </c>
      <c r="I802" s="179">
        <v>46981</v>
      </c>
      <c r="J802" s="179">
        <v>45720</v>
      </c>
      <c r="K802" s="179">
        <v>45363</v>
      </c>
      <c r="L802" s="179">
        <v>45807</v>
      </c>
      <c r="M802" s="1"/>
      <c r="N802" s="1"/>
      <c r="O802" s="1"/>
      <c r="R802" s="1"/>
      <c r="T802" s="1"/>
    </row>
    <row r="803" spans="2:20" x14ac:dyDescent="0.25">
      <c r="B803" s="168">
        <v>14</v>
      </c>
      <c r="C803" s="169" t="s">
        <v>506</v>
      </c>
      <c r="D803" s="179" t="s">
        <v>410</v>
      </c>
      <c r="E803" s="179" t="s">
        <v>410</v>
      </c>
      <c r="F803" s="179" t="s">
        <v>410</v>
      </c>
      <c r="G803" s="179" t="s">
        <v>410</v>
      </c>
      <c r="H803" s="179" t="s">
        <v>410</v>
      </c>
      <c r="I803" s="179" t="s">
        <v>410</v>
      </c>
      <c r="J803" s="179" t="s">
        <v>410</v>
      </c>
      <c r="K803" s="179" t="s">
        <v>410</v>
      </c>
      <c r="L803" s="179" t="s">
        <v>411</v>
      </c>
      <c r="M803" s="1"/>
      <c r="N803" s="1"/>
      <c r="O803" s="1"/>
      <c r="R803" s="1"/>
      <c r="T803" s="1"/>
    </row>
    <row r="804" spans="2:20" ht="38.25" x14ac:dyDescent="0.25">
      <c r="B804" s="168">
        <v>15</v>
      </c>
      <c r="C804" s="176" t="s">
        <v>56</v>
      </c>
      <c r="D804" s="179" t="s">
        <v>388</v>
      </c>
      <c r="E804" s="179" t="s">
        <v>388</v>
      </c>
      <c r="F804" s="179" t="s">
        <v>388</v>
      </c>
      <c r="G804" s="179" t="s">
        <v>388</v>
      </c>
      <c r="H804" s="179" t="s">
        <v>388</v>
      </c>
      <c r="I804" s="179" t="s">
        <v>388</v>
      </c>
      <c r="J804" s="179" t="s">
        <v>388</v>
      </c>
      <c r="K804" s="179" t="s">
        <v>388</v>
      </c>
      <c r="L804" s="179" t="s">
        <v>445</v>
      </c>
      <c r="M804" s="1"/>
      <c r="N804" s="1"/>
      <c r="O804" s="1"/>
      <c r="R804" s="1"/>
      <c r="T804" s="1"/>
    </row>
    <row r="805" spans="2:20" x14ac:dyDescent="0.25">
      <c r="B805" s="168">
        <v>16</v>
      </c>
      <c r="C805" s="169" t="s">
        <v>57</v>
      </c>
      <c r="D805" s="179" t="s">
        <v>388</v>
      </c>
      <c r="E805" s="179" t="s">
        <v>388</v>
      </c>
      <c r="F805" s="179" t="s">
        <v>388</v>
      </c>
      <c r="G805" s="179" t="s">
        <v>388</v>
      </c>
      <c r="H805" s="179" t="s">
        <v>388</v>
      </c>
      <c r="I805" s="179" t="s">
        <v>388</v>
      </c>
      <c r="J805" s="179" t="s">
        <v>388</v>
      </c>
      <c r="K805" s="179" t="s">
        <v>388</v>
      </c>
      <c r="L805" s="179" t="s">
        <v>388</v>
      </c>
      <c r="M805" s="1"/>
      <c r="N805" s="1"/>
      <c r="O805" s="1"/>
      <c r="R805" s="1"/>
      <c r="T805" s="1"/>
    </row>
    <row r="806" spans="2:20" x14ac:dyDescent="0.25">
      <c r="B806" s="162"/>
      <c r="C806" s="156"/>
      <c r="D806" s="164"/>
      <c r="E806" s="164"/>
      <c r="F806" s="164"/>
      <c r="G806" s="164"/>
      <c r="H806" s="164"/>
      <c r="I806" s="164"/>
      <c r="J806" s="164"/>
      <c r="K806" s="164"/>
      <c r="L806" s="164"/>
      <c r="M806" s="1"/>
      <c r="N806" s="1"/>
      <c r="O806" s="1"/>
      <c r="R806" s="1"/>
      <c r="T806" s="1"/>
    </row>
    <row r="807" spans="2:20" x14ac:dyDescent="0.25">
      <c r="B807" s="180" t="s">
        <v>58</v>
      </c>
      <c r="C807" s="167"/>
      <c r="D807" s="163"/>
      <c r="E807" s="163"/>
      <c r="F807" s="163"/>
      <c r="G807" s="163"/>
      <c r="H807" s="163"/>
      <c r="I807" s="163"/>
      <c r="J807" s="160"/>
      <c r="K807" s="163"/>
      <c r="L807" s="163"/>
      <c r="M807" s="1"/>
      <c r="N807" s="1"/>
      <c r="O807" s="1"/>
      <c r="R807" s="1"/>
      <c r="T807" s="1"/>
    </row>
    <row r="808" spans="2:20" ht="20.100000000000001" customHeight="1" x14ac:dyDescent="0.25">
      <c r="B808" s="168">
        <v>17</v>
      </c>
      <c r="C808" s="169" t="s">
        <v>59</v>
      </c>
      <c r="D808" s="179" t="s">
        <v>34</v>
      </c>
      <c r="E808" s="179" t="s">
        <v>34</v>
      </c>
      <c r="F808" s="179" t="s">
        <v>34</v>
      </c>
      <c r="G808" s="179" t="s">
        <v>35</v>
      </c>
      <c r="H808" s="179" t="s">
        <v>34</v>
      </c>
      <c r="I808" s="179" t="s">
        <v>34</v>
      </c>
      <c r="J808" s="179" t="s">
        <v>34</v>
      </c>
      <c r="K808" s="179" t="s">
        <v>34</v>
      </c>
      <c r="L808" s="179" t="s">
        <v>34</v>
      </c>
      <c r="M808" s="1"/>
      <c r="N808" s="1"/>
      <c r="O808" s="1"/>
      <c r="R808" s="1"/>
      <c r="T808" s="1"/>
    </row>
    <row r="809" spans="2:20" ht="20.100000000000001" customHeight="1" x14ac:dyDescent="0.25">
      <c r="B809" s="168">
        <v>18</v>
      </c>
      <c r="C809" s="177" t="s">
        <v>12</v>
      </c>
      <c r="D809" s="158">
        <v>6.4999999999999997E-3</v>
      </c>
      <c r="E809" s="158">
        <v>9.6799999999999994E-3</v>
      </c>
      <c r="F809" s="158">
        <v>1.1820000000000001E-2</v>
      </c>
      <c r="G809" s="158" t="s">
        <v>448</v>
      </c>
      <c r="H809" s="158">
        <v>4.0500000000000001E-2</v>
      </c>
      <c r="I809" s="158">
        <v>4.5499999999999999E-2</v>
      </c>
      <c r="J809" s="157">
        <v>0.01</v>
      </c>
      <c r="K809" s="158">
        <v>3.9E-2</v>
      </c>
      <c r="L809" s="158">
        <v>8.2400000000000008E-3</v>
      </c>
      <c r="M809" s="1"/>
      <c r="N809" s="1"/>
      <c r="O809" s="1"/>
      <c r="R809" s="1"/>
      <c r="T809" s="1"/>
    </row>
    <row r="810" spans="2:20" ht="20.100000000000001" customHeight="1" x14ac:dyDescent="0.25">
      <c r="B810" s="168">
        <v>19</v>
      </c>
      <c r="C810" s="169" t="s">
        <v>43</v>
      </c>
      <c r="D810" s="179" t="s">
        <v>33</v>
      </c>
      <c r="E810" s="179" t="s">
        <v>33</v>
      </c>
      <c r="F810" s="179" t="s">
        <v>33</v>
      </c>
      <c r="G810" s="179" t="s">
        <v>33</v>
      </c>
      <c r="H810" s="179" t="s">
        <v>33</v>
      </c>
      <c r="I810" s="179" t="s">
        <v>33</v>
      </c>
      <c r="J810" s="179" t="s">
        <v>33</v>
      </c>
      <c r="K810" s="179" t="s">
        <v>33</v>
      </c>
      <c r="L810" s="179" t="s">
        <v>33</v>
      </c>
      <c r="M810" s="1"/>
      <c r="N810" s="1"/>
      <c r="O810" s="1"/>
      <c r="R810" s="1"/>
      <c r="T810" s="1"/>
    </row>
    <row r="811" spans="2:20" ht="20.100000000000001" customHeight="1" x14ac:dyDescent="0.25">
      <c r="B811" s="168" t="s">
        <v>10</v>
      </c>
      <c r="C811" s="176" t="s">
        <v>13</v>
      </c>
      <c r="D811" s="179" t="s">
        <v>36</v>
      </c>
      <c r="E811" s="179" t="s">
        <v>36</v>
      </c>
      <c r="F811" s="179" t="s">
        <v>36</v>
      </c>
      <c r="G811" s="179" t="s">
        <v>36</v>
      </c>
      <c r="H811" s="179" t="s">
        <v>36</v>
      </c>
      <c r="I811" s="179" t="s">
        <v>36</v>
      </c>
      <c r="J811" s="179" t="s">
        <v>36</v>
      </c>
      <c r="K811" s="179" t="s">
        <v>36</v>
      </c>
      <c r="L811" s="179" t="s">
        <v>36</v>
      </c>
      <c r="M811" s="1"/>
      <c r="N811" s="1"/>
      <c r="O811" s="1"/>
      <c r="R811" s="1"/>
      <c r="T811" s="1"/>
    </row>
    <row r="812" spans="2:20" ht="27.75" customHeight="1" x14ac:dyDescent="0.25">
      <c r="B812" s="168" t="s">
        <v>11</v>
      </c>
      <c r="C812" s="176" t="s">
        <v>14</v>
      </c>
      <c r="D812" s="179" t="s">
        <v>36</v>
      </c>
      <c r="E812" s="179" t="s">
        <v>36</v>
      </c>
      <c r="F812" s="179" t="s">
        <v>36</v>
      </c>
      <c r="G812" s="179" t="s">
        <v>36</v>
      </c>
      <c r="H812" s="179" t="s">
        <v>36</v>
      </c>
      <c r="I812" s="179" t="s">
        <v>36</v>
      </c>
      <c r="J812" s="179" t="s">
        <v>36</v>
      </c>
      <c r="K812" s="179" t="s">
        <v>36</v>
      </c>
      <c r="L812" s="179" t="s">
        <v>36</v>
      </c>
      <c r="M812" s="1"/>
      <c r="N812" s="1"/>
      <c r="O812" s="1"/>
      <c r="R812" s="1"/>
      <c r="T812" s="1"/>
    </row>
    <row r="813" spans="2:20" ht="20.100000000000001" customHeight="1" x14ac:dyDescent="0.25">
      <c r="B813" s="168">
        <v>21</v>
      </c>
      <c r="C813" s="176" t="s">
        <v>15</v>
      </c>
      <c r="D813" s="179" t="s">
        <v>33</v>
      </c>
      <c r="E813" s="179" t="s">
        <v>33</v>
      </c>
      <c r="F813" s="179" t="s">
        <v>33</v>
      </c>
      <c r="G813" s="179" t="s">
        <v>33</v>
      </c>
      <c r="H813" s="179" t="s">
        <v>33</v>
      </c>
      <c r="I813" s="179" t="s">
        <v>33</v>
      </c>
      <c r="J813" s="179" t="s">
        <v>33</v>
      </c>
      <c r="K813" s="179" t="s">
        <v>33</v>
      </c>
      <c r="L813" s="179" t="s">
        <v>33</v>
      </c>
      <c r="M813" s="1"/>
      <c r="N813" s="1"/>
      <c r="O813" s="1"/>
      <c r="R813" s="1"/>
      <c r="T813" s="1"/>
    </row>
    <row r="814" spans="2:20" ht="20.100000000000001" customHeight="1" x14ac:dyDescent="0.25">
      <c r="B814" s="168">
        <v>22</v>
      </c>
      <c r="C814" s="169" t="s">
        <v>60</v>
      </c>
      <c r="D814" s="179" t="s">
        <v>67</v>
      </c>
      <c r="E814" s="179" t="s">
        <v>67</v>
      </c>
      <c r="F814" s="179" t="s">
        <v>67</v>
      </c>
      <c r="G814" s="179" t="s">
        <v>67</v>
      </c>
      <c r="H814" s="179" t="s">
        <v>67</v>
      </c>
      <c r="I814" s="179" t="s">
        <v>67</v>
      </c>
      <c r="J814" s="179" t="s">
        <v>67</v>
      </c>
      <c r="K814" s="179" t="s">
        <v>67</v>
      </c>
      <c r="L814" s="179" t="s">
        <v>67</v>
      </c>
      <c r="M814" s="1"/>
      <c r="N814" s="1"/>
      <c r="O814" s="1"/>
      <c r="R814" s="1"/>
      <c r="T814" s="1"/>
    </row>
    <row r="815" spans="2:20" ht="20.100000000000001" customHeight="1" x14ac:dyDescent="0.25">
      <c r="B815" s="168">
        <v>23</v>
      </c>
      <c r="C815" s="169" t="s">
        <v>16</v>
      </c>
      <c r="D815" s="179" t="s">
        <v>40</v>
      </c>
      <c r="E815" s="179" t="s">
        <v>40</v>
      </c>
      <c r="F815" s="179" t="s">
        <v>40</v>
      </c>
      <c r="G815" s="179" t="s">
        <v>40</v>
      </c>
      <c r="H815" s="179" t="s">
        <v>40</v>
      </c>
      <c r="I815" s="179" t="s">
        <v>40</v>
      </c>
      <c r="J815" s="179" t="s">
        <v>40</v>
      </c>
      <c r="K815" s="179" t="s">
        <v>40</v>
      </c>
      <c r="L815" s="179" t="s">
        <v>40</v>
      </c>
      <c r="M815" s="1"/>
      <c r="N815" s="1"/>
      <c r="O815" s="1"/>
      <c r="R815" s="1"/>
      <c r="T815" s="1"/>
    </row>
    <row r="816" spans="2:20" ht="119.25" customHeight="1" x14ac:dyDescent="0.25">
      <c r="B816" s="168">
        <v>24</v>
      </c>
      <c r="C816" s="169" t="s">
        <v>17</v>
      </c>
      <c r="D816" s="170" t="s">
        <v>473</v>
      </c>
      <c r="E816" s="170" t="s">
        <v>473</v>
      </c>
      <c r="F816" s="170" t="s">
        <v>473</v>
      </c>
      <c r="G816" s="170" t="s">
        <v>473</v>
      </c>
      <c r="H816" s="170" t="s">
        <v>473</v>
      </c>
      <c r="I816" s="170" t="s">
        <v>473</v>
      </c>
      <c r="J816" s="170" t="s">
        <v>470</v>
      </c>
      <c r="K816" s="170" t="s">
        <v>473</v>
      </c>
      <c r="L816" s="170" t="s">
        <v>473</v>
      </c>
      <c r="M816" s="1"/>
      <c r="N816" s="1"/>
      <c r="O816" s="1"/>
      <c r="R816" s="1"/>
      <c r="T816" s="1"/>
    </row>
    <row r="817" spans="2:20" ht="20.100000000000001" customHeight="1" x14ac:dyDescent="0.25">
      <c r="B817" s="168">
        <v>25</v>
      </c>
      <c r="C817" s="169" t="s">
        <v>45</v>
      </c>
      <c r="D817" s="179" t="s">
        <v>466</v>
      </c>
      <c r="E817" s="179" t="s">
        <v>466</v>
      </c>
      <c r="F817" s="179" t="s">
        <v>466</v>
      </c>
      <c r="G817" s="179" t="s">
        <v>466</v>
      </c>
      <c r="H817" s="179" t="s">
        <v>466</v>
      </c>
      <c r="I817" s="179" t="s">
        <v>466</v>
      </c>
      <c r="J817" s="179" t="s">
        <v>466</v>
      </c>
      <c r="K817" s="179" t="s">
        <v>466</v>
      </c>
      <c r="L817" s="179" t="s">
        <v>466</v>
      </c>
      <c r="M817" s="1"/>
      <c r="N817" s="1"/>
      <c r="O817" s="1"/>
      <c r="R817" s="1"/>
      <c r="T817" s="1"/>
    </row>
    <row r="818" spans="2:20" ht="25.5" x14ac:dyDescent="0.25">
      <c r="B818" s="168">
        <v>26</v>
      </c>
      <c r="C818" s="169" t="s">
        <v>46</v>
      </c>
      <c r="D818" s="179" t="s">
        <v>467</v>
      </c>
      <c r="E818" s="179" t="s">
        <v>467</v>
      </c>
      <c r="F818" s="179" t="s">
        <v>467</v>
      </c>
      <c r="G818" s="179" t="s">
        <v>467</v>
      </c>
      <c r="H818" s="179" t="s">
        <v>467</v>
      </c>
      <c r="I818" s="179" t="s">
        <v>467</v>
      </c>
      <c r="J818" s="179" t="s">
        <v>467</v>
      </c>
      <c r="K818" s="179" t="s">
        <v>467</v>
      </c>
      <c r="L818" s="179" t="s">
        <v>467</v>
      </c>
      <c r="M818" s="1"/>
      <c r="N818" s="1"/>
      <c r="O818" s="1"/>
      <c r="R818" s="1"/>
      <c r="T818" s="1"/>
    </row>
    <row r="819" spans="2:20" ht="25.5" x14ac:dyDescent="0.25">
      <c r="B819" s="168">
        <v>27</v>
      </c>
      <c r="C819" s="176" t="s">
        <v>18</v>
      </c>
      <c r="D819" s="179" t="s">
        <v>468</v>
      </c>
      <c r="E819" s="179" t="s">
        <v>468</v>
      </c>
      <c r="F819" s="179" t="s">
        <v>468</v>
      </c>
      <c r="G819" s="179" t="s">
        <v>468</v>
      </c>
      <c r="H819" s="179" t="s">
        <v>468</v>
      </c>
      <c r="I819" s="179" t="s">
        <v>468</v>
      </c>
      <c r="J819" s="179" t="s">
        <v>468</v>
      </c>
      <c r="K819" s="179" t="s">
        <v>468</v>
      </c>
      <c r="L819" s="179" t="s">
        <v>468</v>
      </c>
      <c r="M819" s="1"/>
      <c r="N819" s="1"/>
      <c r="O819" s="1"/>
      <c r="R819" s="1"/>
      <c r="T819" s="1"/>
    </row>
    <row r="820" spans="2:20" x14ac:dyDescent="0.25">
      <c r="B820" s="168">
        <v>28</v>
      </c>
      <c r="C820" s="176" t="s">
        <v>61</v>
      </c>
      <c r="D820" s="179" t="s">
        <v>26</v>
      </c>
      <c r="E820" s="179" t="s">
        <v>26</v>
      </c>
      <c r="F820" s="179" t="s">
        <v>26</v>
      </c>
      <c r="G820" s="179" t="s">
        <v>26</v>
      </c>
      <c r="H820" s="179" t="s">
        <v>26</v>
      </c>
      <c r="I820" s="179" t="s">
        <v>26</v>
      </c>
      <c r="J820" s="179" t="s">
        <v>26</v>
      </c>
      <c r="K820" s="179" t="s">
        <v>26</v>
      </c>
      <c r="L820" s="179" t="s">
        <v>26</v>
      </c>
      <c r="M820" s="1"/>
      <c r="N820" s="1"/>
      <c r="O820" s="1"/>
      <c r="R820" s="1"/>
      <c r="T820" s="1"/>
    </row>
    <row r="821" spans="2:20" ht="32.25" customHeight="1" x14ac:dyDescent="0.25">
      <c r="B821" s="168">
        <v>29</v>
      </c>
      <c r="C821" s="176" t="s">
        <v>62</v>
      </c>
      <c r="D821" s="179" t="s">
        <v>396</v>
      </c>
      <c r="E821" s="179" t="s">
        <v>396</v>
      </c>
      <c r="F821" s="179" t="s">
        <v>396</v>
      </c>
      <c r="G821" s="179" t="s">
        <v>396</v>
      </c>
      <c r="H821" s="179" t="s">
        <v>396</v>
      </c>
      <c r="I821" s="179" t="s">
        <v>396</v>
      </c>
      <c r="J821" s="179" t="s">
        <v>396</v>
      </c>
      <c r="K821" s="179" t="s">
        <v>396</v>
      </c>
      <c r="L821" s="179" t="s">
        <v>396</v>
      </c>
      <c r="M821" s="1"/>
      <c r="N821" s="1"/>
      <c r="O821" s="1"/>
      <c r="R821" s="1"/>
      <c r="T821" s="1"/>
    </row>
    <row r="822" spans="2:20" ht="20.100000000000001" customHeight="1" x14ac:dyDescent="0.25">
      <c r="B822" s="168">
        <v>30</v>
      </c>
      <c r="C822" s="169" t="s">
        <v>19</v>
      </c>
      <c r="D822" s="179" t="s">
        <v>469</v>
      </c>
      <c r="E822" s="179" t="s">
        <v>469</v>
      </c>
      <c r="F822" s="179" t="s">
        <v>469</v>
      </c>
      <c r="G822" s="179" t="s">
        <v>469</v>
      </c>
      <c r="H822" s="179" t="s">
        <v>469</v>
      </c>
      <c r="I822" s="179" t="s">
        <v>469</v>
      </c>
      <c r="J822" s="179" t="s">
        <v>469</v>
      </c>
      <c r="K822" s="179" t="s">
        <v>469</v>
      </c>
      <c r="L822" s="179" t="s">
        <v>469</v>
      </c>
      <c r="M822" s="1"/>
      <c r="N822" s="1"/>
      <c r="O822" s="1"/>
      <c r="R822" s="1"/>
      <c r="T822" s="1"/>
    </row>
    <row r="823" spans="2:20" ht="51" x14ac:dyDescent="0.25">
      <c r="B823" s="168">
        <v>31</v>
      </c>
      <c r="C823" s="169" t="s">
        <v>63</v>
      </c>
      <c r="D823" s="170" t="s">
        <v>473</v>
      </c>
      <c r="E823" s="170" t="s">
        <v>473</v>
      </c>
      <c r="F823" s="170" t="s">
        <v>473</v>
      </c>
      <c r="G823" s="170" t="s">
        <v>473</v>
      </c>
      <c r="H823" s="170" t="s">
        <v>473</v>
      </c>
      <c r="I823" s="170" t="s">
        <v>473</v>
      </c>
      <c r="J823" s="170" t="s">
        <v>470</v>
      </c>
      <c r="K823" s="170" t="s">
        <v>473</v>
      </c>
      <c r="L823" s="170" t="s">
        <v>473</v>
      </c>
      <c r="M823" s="1"/>
      <c r="N823" s="1"/>
      <c r="O823" s="1"/>
      <c r="R823" s="1"/>
      <c r="T823" s="1"/>
    </row>
    <row r="824" spans="2:20" ht="20.100000000000001" customHeight="1" x14ac:dyDescent="0.25">
      <c r="B824" s="168">
        <v>32</v>
      </c>
      <c r="C824" s="169" t="s">
        <v>20</v>
      </c>
      <c r="D824" s="179" t="s">
        <v>466</v>
      </c>
      <c r="E824" s="179" t="s">
        <v>466</v>
      </c>
      <c r="F824" s="179" t="s">
        <v>466</v>
      </c>
      <c r="G824" s="179" t="s">
        <v>466</v>
      </c>
      <c r="H824" s="179" t="s">
        <v>466</v>
      </c>
      <c r="I824" s="179" t="s">
        <v>466</v>
      </c>
      <c r="J824" s="179" t="s">
        <v>466</v>
      </c>
      <c r="K824" s="179" t="s">
        <v>466</v>
      </c>
      <c r="L824" s="179" t="s">
        <v>466</v>
      </c>
      <c r="M824" s="1"/>
      <c r="N824" s="1"/>
      <c r="O824" s="1"/>
      <c r="R824" s="1"/>
      <c r="T824" s="1"/>
    </row>
    <row r="825" spans="2:20" ht="20.100000000000001" customHeight="1" x14ac:dyDescent="0.25">
      <c r="B825" s="168">
        <v>33</v>
      </c>
      <c r="C825" s="169" t="s">
        <v>21</v>
      </c>
      <c r="D825" s="179" t="s">
        <v>263</v>
      </c>
      <c r="E825" s="179" t="s">
        <v>263</v>
      </c>
      <c r="F825" s="179" t="s">
        <v>263</v>
      </c>
      <c r="G825" s="179" t="s">
        <v>263</v>
      </c>
      <c r="H825" s="179" t="s">
        <v>263</v>
      </c>
      <c r="I825" s="179" t="s">
        <v>263</v>
      </c>
      <c r="J825" s="179" t="s">
        <v>263</v>
      </c>
      <c r="K825" s="179" t="s">
        <v>263</v>
      </c>
      <c r="L825" s="179" t="s">
        <v>263</v>
      </c>
      <c r="M825" s="1"/>
      <c r="N825" s="1"/>
      <c r="O825" s="1"/>
      <c r="R825" s="1"/>
      <c r="T825" s="1"/>
    </row>
    <row r="826" spans="2:20" ht="33" customHeight="1" x14ac:dyDescent="0.25">
      <c r="B826" s="168">
        <v>34</v>
      </c>
      <c r="C826" s="176" t="s">
        <v>22</v>
      </c>
      <c r="D826" s="179" t="s">
        <v>388</v>
      </c>
      <c r="E826" s="179" t="s">
        <v>388</v>
      </c>
      <c r="F826" s="179" t="s">
        <v>388</v>
      </c>
      <c r="G826" s="179" t="s">
        <v>388</v>
      </c>
      <c r="H826" s="179" t="s">
        <v>388</v>
      </c>
      <c r="I826" s="179" t="s">
        <v>388</v>
      </c>
      <c r="J826" s="179" t="s">
        <v>388</v>
      </c>
      <c r="K826" s="179" t="s">
        <v>388</v>
      </c>
      <c r="L826" s="179" t="s">
        <v>388</v>
      </c>
      <c r="M826" s="1"/>
      <c r="N826" s="1"/>
      <c r="O826" s="1"/>
      <c r="R826" s="1"/>
      <c r="T826" s="1"/>
    </row>
    <row r="827" spans="2:20" ht="20.100000000000001" customHeight="1" x14ac:dyDescent="0.25">
      <c r="B827" s="168" t="s">
        <v>389</v>
      </c>
      <c r="C827" s="176" t="s">
        <v>390</v>
      </c>
      <c r="D827" s="179" t="s">
        <v>391</v>
      </c>
      <c r="E827" s="179" t="s">
        <v>391</v>
      </c>
      <c r="F827" s="179" t="s">
        <v>391</v>
      </c>
      <c r="G827" s="179" t="s">
        <v>391</v>
      </c>
      <c r="H827" s="179" t="s">
        <v>391</v>
      </c>
      <c r="I827" s="179" t="s">
        <v>391</v>
      </c>
      <c r="J827" s="179" t="s">
        <v>391</v>
      </c>
      <c r="K827" s="179" t="s">
        <v>391</v>
      </c>
      <c r="L827" s="179" t="s">
        <v>391</v>
      </c>
      <c r="M827" s="1"/>
      <c r="N827" s="1"/>
      <c r="O827" s="1"/>
      <c r="R827" s="1"/>
      <c r="T827" s="1"/>
    </row>
    <row r="828" spans="2:20" ht="20.100000000000001" customHeight="1" x14ac:dyDescent="0.25">
      <c r="B828" s="168">
        <v>35</v>
      </c>
      <c r="C828" s="169" t="s">
        <v>23</v>
      </c>
      <c r="D828" s="179" t="s">
        <v>388</v>
      </c>
      <c r="E828" s="179" t="s">
        <v>388</v>
      </c>
      <c r="F828" s="179" t="s">
        <v>388</v>
      </c>
      <c r="G828" s="179" t="s">
        <v>388</v>
      </c>
      <c r="H828" s="179" t="s">
        <v>388</v>
      </c>
      <c r="I828" s="179" t="s">
        <v>388</v>
      </c>
      <c r="J828" s="179" t="s">
        <v>388</v>
      </c>
      <c r="K828" s="179" t="s">
        <v>388</v>
      </c>
      <c r="L828" s="179" t="s">
        <v>388</v>
      </c>
      <c r="M828" s="1"/>
      <c r="N828" s="1"/>
      <c r="O828" s="1"/>
      <c r="R828" s="1"/>
      <c r="T828" s="1"/>
    </row>
    <row r="829" spans="2:20" ht="20.100000000000001" customHeight="1" x14ac:dyDescent="0.25">
      <c r="B829" s="168">
        <v>36</v>
      </c>
      <c r="C829" s="169" t="s">
        <v>64</v>
      </c>
      <c r="D829" s="179" t="s">
        <v>33</v>
      </c>
      <c r="E829" s="179" t="s">
        <v>33</v>
      </c>
      <c r="F829" s="179" t="s">
        <v>33</v>
      </c>
      <c r="G829" s="179" t="s">
        <v>33</v>
      </c>
      <c r="H829" s="179" t="s">
        <v>33</v>
      </c>
      <c r="I829" s="179" t="s">
        <v>33</v>
      </c>
      <c r="J829" s="179" t="s">
        <v>33</v>
      </c>
      <c r="K829" s="179" t="s">
        <v>33</v>
      </c>
      <c r="L829" s="179" t="s">
        <v>33</v>
      </c>
      <c r="M829" s="1"/>
      <c r="N829" s="1"/>
      <c r="O829" s="1"/>
      <c r="R829" s="1"/>
      <c r="T829" s="1"/>
    </row>
    <row r="830" spans="2:20" ht="20.100000000000001" customHeight="1" x14ac:dyDescent="0.25">
      <c r="B830" s="168">
        <v>37</v>
      </c>
      <c r="C830" s="169" t="s">
        <v>65</v>
      </c>
      <c r="D830" s="179" t="s">
        <v>388</v>
      </c>
      <c r="E830" s="179" t="s">
        <v>388</v>
      </c>
      <c r="F830" s="179" t="s">
        <v>388</v>
      </c>
      <c r="G830" s="179" t="s">
        <v>388</v>
      </c>
      <c r="H830" s="179" t="s">
        <v>388</v>
      </c>
      <c r="I830" s="179" t="s">
        <v>388</v>
      </c>
      <c r="J830" s="179" t="s">
        <v>388</v>
      </c>
      <c r="K830" s="179" t="s">
        <v>388</v>
      </c>
      <c r="L830" s="179" t="s">
        <v>388</v>
      </c>
      <c r="M830" s="1"/>
      <c r="N830" s="1"/>
      <c r="O830" s="1"/>
      <c r="R830" s="1"/>
      <c r="T830" s="1"/>
    </row>
    <row r="831" spans="2:20" x14ac:dyDescent="0.25">
      <c r="B831" s="154"/>
      <c r="C831" s="154"/>
      <c r="D831" s="154"/>
      <c r="E831" s="154"/>
      <c r="F831" s="154"/>
      <c r="G831" s="154"/>
      <c r="H831" s="154"/>
      <c r="I831" s="154"/>
      <c r="J831" s="154"/>
      <c r="K831" s="154"/>
      <c r="L831" s="154"/>
      <c r="M831" s="154"/>
    </row>
    <row r="832" spans="2:20" x14ac:dyDescent="0.25">
      <c r="B832" s="154"/>
      <c r="C832" s="154"/>
      <c r="D832" s="74" t="str">
        <f>HLOOKUP(D833,'1. March 2021 Report'!$D884:$L884,1,0)</f>
        <v>US53944YAK91</v>
      </c>
      <c r="E832" s="74" t="str">
        <f>HLOOKUP(E833,'1. March 2021 Report'!$D884:$L884,1,0)</f>
        <v>XS2078918781</v>
      </c>
      <c r="F832" s="74" t="str">
        <f>HLOOKUP(F833,'1. March 2021 Report'!$D884:$L884,1,0)</f>
        <v>XS2100771547</v>
      </c>
      <c r="G832" s="74" t="str">
        <f>HLOOKUP(G833,'1. March 2021 Report'!$D884:$L884,1,0)</f>
        <v>US539439AV19</v>
      </c>
      <c r="H832" s="154"/>
      <c r="I832" s="154"/>
      <c r="J832" s="154"/>
      <c r="K832" s="154"/>
      <c r="L832" s="154"/>
      <c r="M832" s="154"/>
    </row>
    <row r="833" spans="2:20" x14ac:dyDescent="0.25">
      <c r="B833" s="26" t="s">
        <v>51</v>
      </c>
      <c r="C833" s="27"/>
      <c r="D833" s="165" t="s">
        <v>484</v>
      </c>
      <c r="E833" s="165" t="s">
        <v>514</v>
      </c>
      <c r="F833" s="165" t="s">
        <v>563</v>
      </c>
      <c r="G833" s="165" t="s">
        <v>565</v>
      </c>
      <c r="H833" s="154"/>
      <c r="I833" s="154"/>
      <c r="J833" s="109"/>
      <c r="K833" s="109"/>
      <c r="L833" s="109"/>
      <c r="M833" s="1"/>
      <c r="N833" s="1"/>
      <c r="O833" s="27">
        <f>COUNTA($D833:$M833)</f>
        <v>4</v>
      </c>
      <c r="R833" s="1"/>
      <c r="T833" s="1"/>
    </row>
    <row r="834" spans="2:20" x14ac:dyDescent="0.25">
      <c r="B834" s="168">
        <v>1</v>
      </c>
      <c r="C834" s="169" t="s">
        <v>0</v>
      </c>
      <c r="D834" s="170" t="s">
        <v>396</v>
      </c>
      <c r="E834" s="204" t="s">
        <v>396</v>
      </c>
      <c r="F834" s="204" t="s">
        <v>396</v>
      </c>
      <c r="G834" s="204" t="s">
        <v>396</v>
      </c>
      <c r="H834" s="154"/>
      <c r="I834" s="154"/>
      <c r="J834" s="100"/>
      <c r="K834" s="100"/>
      <c r="L834" s="100"/>
      <c r="M834" s="1"/>
      <c r="N834" s="1"/>
      <c r="O834" s="1"/>
      <c r="R834" s="1"/>
      <c r="T834" s="1"/>
    </row>
    <row r="835" spans="2:20" x14ac:dyDescent="0.25">
      <c r="B835" s="168">
        <v>2</v>
      </c>
      <c r="C835" s="169" t="s">
        <v>1</v>
      </c>
      <c r="D835" s="170" t="s">
        <v>484</v>
      </c>
      <c r="E835" s="204" t="s">
        <v>514</v>
      </c>
      <c r="F835" s="204" t="s">
        <v>563</v>
      </c>
      <c r="G835" s="204" t="s">
        <v>565</v>
      </c>
      <c r="H835" s="154"/>
      <c r="I835" s="154"/>
      <c r="J835" s="100"/>
      <c r="K835" s="100"/>
      <c r="L835" s="100"/>
      <c r="M835" s="1"/>
      <c r="N835" s="1"/>
      <c r="O835" s="1"/>
      <c r="R835" s="1"/>
      <c r="T835" s="1"/>
    </row>
    <row r="836" spans="2:20" ht="38.25" x14ac:dyDescent="0.25">
      <c r="B836" s="168">
        <v>3</v>
      </c>
      <c r="C836" s="169" t="s">
        <v>52</v>
      </c>
      <c r="D836" s="170" t="s">
        <v>423</v>
      </c>
      <c r="E836" s="204" t="s">
        <v>24</v>
      </c>
      <c r="F836" s="204" t="s">
        <v>408</v>
      </c>
      <c r="G836" s="204" t="s">
        <v>423</v>
      </c>
      <c r="H836" s="154"/>
      <c r="I836" s="154"/>
      <c r="J836" s="100"/>
      <c r="K836" s="100"/>
      <c r="L836" s="100"/>
      <c r="M836" s="1"/>
      <c r="N836" s="1"/>
      <c r="O836" s="1"/>
      <c r="R836" s="1"/>
      <c r="T836" s="1"/>
    </row>
    <row r="837" spans="2:20" ht="45" customHeight="1" x14ac:dyDescent="0.25">
      <c r="B837" s="168" t="s">
        <v>384</v>
      </c>
      <c r="C837" s="176" t="s">
        <v>409</v>
      </c>
      <c r="D837" s="197" t="s">
        <v>386</v>
      </c>
      <c r="E837" s="197" t="s">
        <v>388</v>
      </c>
      <c r="F837" s="197" t="s">
        <v>388</v>
      </c>
      <c r="G837" s="197" t="s">
        <v>386</v>
      </c>
      <c r="H837" s="154"/>
      <c r="I837" s="154"/>
      <c r="J837" s="104"/>
      <c r="K837" s="104"/>
      <c r="L837" s="104"/>
      <c r="M837" s="1"/>
      <c r="N837" s="1"/>
      <c r="O837" s="1"/>
      <c r="R837" s="1"/>
      <c r="T837" s="1"/>
    </row>
    <row r="838" spans="2:20" x14ac:dyDescent="0.25">
      <c r="B838" s="171" t="s">
        <v>166</v>
      </c>
      <c r="C838" s="167"/>
      <c r="D838" s="104"/>
      <c r="E838" s="104"/>
      <c r="F838" s="104"/>
      <c r="G838" s="104"/>
      <c r="H838" s="154"/>
      <c r="I838" s="154"/>
      <c r="J838" s="104"/>
      <c r="K838" s="104"/>
      <c r="L838" s="104"/>
      <c r="M838" s="1"/>
      <c r="N838" s="1"/>
      <c r="O838" s="1"/>
      <c r="R838" s="1"/>
      <c r="T838" s="1"/>
    </row>
    <row r="839" spans="2:20" x14ac:dyDescent="0.25">
      <c r="B839" s="168">
        <v>4</v>
      </c>
      <c r="C839" s="169" t="s">
        <v>2</v>
      </c>
      <c r="D839" s="197" t="s">
        <v>388</v>
      </c>
      <c r="E839" s="197" t="s">
        <v>388</v>
      </c>
      <c r="F839" s="197" t="s">
        <v>388</v>
      </c>
      <c r="G839" s="197" t="s">
        <v>388</v>
      </c>
      <c r="H839" s="154"/>
      <c r="I839" s="154"/>
      <c r="J839" s="104"/>
      <c r="K839" s="104"/>
      <c r="L839" s="104"/>
      <c r="M839" s="1"/>
      <c r="N839" s="1"/>
      <c r="O839" s="1"/>
      <c r="R839" s="1"/>
      <c r="T839" s="1"/>
    </row>
    <row r="840" spans="2:20" x14ac:dyDescent="0.25">
      <c r="B840" s="168">
        <v>5</v>
      </c>
      <c r="C840" s="169" t="s">
        <v>3</v>
      </c>
      <c r="D840" s="178" t="s">
        <v>388</v>
      </c>
      <c r="E840" s="197" t="s">
        <v>388</v>
      </c>
      <c r="F840" s="197" t="s">
        <v>388</v>
      </c>
      <c r="G840" s="197" t="s">
        <v>388</v>
      </c>
      <c r="H840" s="154"/>
      <c r="I840" s="154"/>
      <c r="J840" s="104"/>
      <c r="K840" s="104"/>
      <c r="L840" s="104"/>
      <c r="M840" s="1"/>
      <c r="N840" s="1"/>
      <c r="O840" s="1"/>
      <c r="R840" s="1"/>
      <c r="T840" s="1"/>
    </row>
    <row r="841" spans="2:20" x14ac:dyDescent="0.25">
      <c r="B841" s="168">
        <v>6</v>
      </c>
      <c r="C841" s="169" t="s">
        <v>53</v>
      </c>
      <c r="D841" s="178" t="s">
        <v>28</v>
      </c>
      <c r="E841" s="197" t="s">
        <v>28</v>
      </c>
      <c r="F841" s="197" t="s">
        <v>28</v>
      </c>
      <c r="G841" s="197" t="s">
        <v>28</v>
      </c>
      <c r="H841" s="154"/>
      <c r="I841" s="154"/>
      <c r="J841" s="104"/>
      <c r="K841" s="104"/>
      <c r="L841" s="104"/>
      <c r="M841" s="1"/>
      <c r="N841" s="1"/>
      <c r="O841" s="1"/>
      <c r="R841" s="1"/>
      <c r="T841" s="1"/>
    </row>
    <row r="842" spans="2:20" x14ac:dyDescent="0.25">
      <c r="B842" s="168">
        <v>7</v>
      </c>
      <c r="C842" s="169" t="s">
        <v>54</v>
      </c>
      <c r="D842" s="179" t="s">
        <v>42</v>
      </c>
      <c r="E842" s="216" t="s">
        <v>42</v>
      </c>
      <c r="F842" s="216" t="s">
        <v>42</v>
      </c>
      <c r="G842" s="216" t="s">
        <v>42</v>
      </c>
      <c r="H842" s="154"/>
      <c r="I842" s="154"/>
      <c r="J842" s="189"/>
      <c r="K842" s="189"/>
      <c r="L842" s="189"/>
      <c r="M842" s="1"/>
      <c r="N842" s="1"/>
      <c r="O842" s="1"/>
      <c r="R842" s="1"/>
      <c r="T842" s="1"/>
    </row>
    <row r="843" spans="2:20" x14ac:dyDescent="0.25">
      <c r="B843" s="168">
        <v>8</v>
      </c>
      <c r="C843" s="169" t="s">
        <v>465</v>
      </c>
      <c r="D843" s="18">
        <f>(VLOOKUP(D833,'[6]1. LBG GROUP'!$C:$BC,53,0)/1000000)</f>
        <v>1101.7695419300001</v>
      </c>
      <c r="E843" s="18">
        <f>(VLOOKUP(E833,'[6]1. LBG GROUP'!$C:$BC,53,0)/1000000)</f>
        <v>853.20515290999992</v>
      </c>
      <c r="F843" s="18">
        <f>(VLOOKUP(F833,'[6]1. LBG GROUP'!$C:$BC,53,0)/1000000)</f>
        <v>754.57222609000007</v>
      </c>
      <c r="G843" s="18">
        <f>(VLOOKUP(G833,'[6]1. LBG GROUP'!$C:$BC,53,0)/1000000)</f>
        <v>738.9358474899999</v>
      </c>
      <c r="H843" s="154"/>
      <c r="I843" s="154"/>
      <c r="J843" s="102"/>
      <c r="K843" s="102"/>
      <c r="L843" s="102"/>
      <c r="M843" s="1"/>
      <c r="N843" s="1"/>
      <c r="O843" s="1"/>
      <c r="R843" s="1"/>
      <c r="T843" s="1"/>
    </row>
    <row r="844" spans="2:20" x14ac:dyDescent="0.25">
      <c r="B844" s="172">
        <v>9</v>
      </c>
      <c r="C844" s="173" t="s">
        <v>178</v>
      </c>
      <c r="D844" s="19" t="e">
        <f>VLOOKUP(D835,#REF!,5,0)</f>
        <v>#REF!</v>
      </c>
      <c r="E844" s="19" t="e">
        <f>VLOOKUP(E835,#REF!,5,0)</f>
        <v>#REF!</v>
      </c>
      <c r="F844" s="19" t="e">
        <f>VLOOKUP(F835,#REF!,5,0)</f>
        <v>#REF!</v>
      </c>
      <c r="G844" s="19" t="e">
        <f>VLOOKUP(G835,#REF!,5,0)</f>
        <v>#REF!</v>
      </c>
      <c r="H844" s="154"/>
      <c r="I844" s="154"/>
      <c r="J844" s="103"/>
      <c r="K844" s="103"/>
      <c r="L844" s="103"/>
      <c r="M844" s="1"/>
      <c r="N844" s="1"/>
      <c r="O844" s="1"/>
      <c r="R844" s="1"/>
      <c r="T844" s="1"/>
    </row>
    <row r="845" spans="2:20" x14ac:dyDescent="0.25">
      <c r="B845" s="174"/>
      <c r="C845" s="175" t="s">
        <v>179</v>
      </c>
      <c r="D845" s="59" t="e">
        <f>VLOOKUP(D835,#REF!,6,0)</f>
        <v>#REF!</v>
      </c>
      <c r="E845" s="59" t="e">
        <f>VLOOKUP(E835,#REF!,6,0)</f>
        <v>#REF!</v>
      </c>
      <c r="F845" s="59" t="e">
        <f>VLOOKUP(F835,#REF!,6,0)</f>
        <v>#REF!</v>
      </c>
      <c r="G845" s="59" t="e">
        <f>VLOOKUP(G835,#REF!,6,0)</f>
        <v>#REF!</v>
      </c>
      <c r="H845" s="154"/>
      <c r="I845" s="154"/>
      <c r="J845" s="103"/>
      <c r="K845" s="103"/>
      <c r="L845" s="103"/>
      <c r="M845" s="1"/>
      <c r="N845" s="1"/>
      <c r="O845" s="1"/>
      <c r="R845" s="1"/>
      <c r="T845" s="1"/>
    </row>
    <row r="846" spans="2:20" x14ac:dyDescent="0.25">
      <c r="B846" s="168" t="s">
        <v>8</v>
      </c>
      <c r="C846" s="169" t="s">
        <v>4</v>
      </c>
      <c r="D846" s="211">
        <v>0.99850000000000005</v>
      </c>
      <c r="E846" s="221">
        <v>0.99434999999999996</v>
      </c>
      <c r="F846" s="221">
        <v>0.99805999999999995</v>
      </c>
      <c r="G846" s="221">
        <v>1</v>
      </c>
      <c r="H846" s="154"/>
      <c r="I846" s="154"/>
      <c r="J846" s="199"/>
      <c r="K846" s="199"/>
      <c r="L846" s="199"/>
      <c r="M846" s="1"/>
      <c r="N846" s="1"/>
      <c r="O846" s="1"/>
      <c r="R846" s="1"/>
      <c r="T846" s="1"/>
    </row>
    <row r="847" spans="2:20" x14ac:dyDescent="0.25">
      <c r="B847" s="168" t="s">
        <v>9</v>
      </c>
      <c r="C847" s="169" t="s">
        <v>5</v>
      </c>
      <c r="D847" s="181">
        <v>100</v>
      </c>
      <c r="E847" s="218">
        <v>100</v>
      </c>
      <c r="F847" s="218">
        <v>100</v>
      </c>
      <c r="G847" s="218">
        <v>100</v>
      </c>
      <c r="H847" s="154"/>
      <c r="I847" s="154"/>
      <c r="J847" s="199"/>
      <c r="K847" s="199"/>
      <c r="L847" s="199"/>
      <c r="M847" s="1"/>
      <c r="N847" s="1"/>
      <c r="O847" s="1"/>
      <c r="R847" s="1"/>
      <c r="T847" s="1"/>
    </row>
    <row r="848" spans="2:20" x14ac:dyDescent="0.25">
      <c r="B848" s="168">
        <v>10</v>
      </c>
      <c r="C848" s="169" t="s">
        <v>6</v>
      </c>
      <c r="D848" s="179" t="s">
        <v>444</v>
      </c>
      <c r="E848" s="216" t="s">
        <v>444</v>
      </c>
      <c r="F848" s="216" t="s">
        <v>444</v>
      </c>
      <c r="G848" s="216" t="s">
        <v>444</v>
      </c>
      <c r="H848" s="154"/>
      <c r="I848" s="154"/>
      <c r="J848" s="189"/>
      <c r="K848" s="189"/>
      <c r="L848" s="189"/>
      <c r="M848" s="1"/>
      <c r="N848" s="1"/>
      <c r="O848" s="1"/>
      <c r="R848" s="1"/>
      <c r="T848" s="1"/>
    </row>
    <row r="849" spans="2:20" x14ac:dyDescent="0.25">
      <c r="B849" s="168">
        <v>11</v>
      </c>
      <c r="C849" s="169" t="s">
        <v>7</v>
      </c>
      <c r="D849" s="179">
        <v>43725</v>
      </c>
      <c r="E849" s="216">
        <v>43781</v>
      </c>
      <c r="F849" s="216">
        <v>43845</v>
      </c>
      <c r="G849" s="216">
        <v>43866</v>
      </c>
      <c r="H849" s="154"/>
      <c r="I849" s="154"/>
      <c r="J849" s="189"/>
      <c r="K849" s="189"/>
      <c r="L849" s="189"/>
      <c r="M849" s="1"/>
      <c r="N849" s="1"/>
      <c r="O849" s="1"/>
      <c r="R849" s="1"/>
      <c r="T849" s="1"/>
    </row>
    <row r="850" spans="2:20" x14ac:dyDescent="0.25">
      <c r="B850" s="168">
        <v>12</v>
      </c>
      <c r="C850" s="169" t="s">
        <v>44</v>
      </c>
      <c r="D850" s="179" t="s">
        <v>31</v>
      </c>
      <c r="E850" s="216" t="s">
        <v>31</v>
      </c>
      <c r="F850" s="216" t="s">
        <v>31</v>
      </c>
      <c r="G850" s="216" t="s">
        <v>31</v>
      </c>
      <c r="H850" s="154"/>
      <c r="I850" s="154"/>
      <c r="J850" s="189"/>
      <c r="K850" s="189"/>
      <c r="L850" s="189"/>
      <c r="M850" s="1"/>
      <c r="N850" s="1"/>
      <c r="O850" s="1"/>
      <c r="R850" s="1"/>
      <c r="T850" s="1"/>
    </row>
    <row r="851" spans="2:20" x14ac:dyDescent="0.25">
      <c r="B851" s="168">
        <v>13</v>
      </c>
      <c r="C851" s="169" t="s">
        <v>55</v>
      </c>
      <c r="D851" s="179">
        <v>45002</v>
      </c>
      <c r="E851" s="216">
        <v>45973</v>
      </c>
      <c r="F851" s="216">
        <v>46037</v>
      </c>
      <c r="G851" s="216">
        <v>46058</v>
      </c>
      <c r="H851" s="154"/>
      <c r="I851" s="154"/>
      <c r="J851" s="189"/>
      <c r="K851" s="189"/>
      <c r="L851" s="189"/>
      <c r="M851" s="1"/>
      <c r="N851" s="1"/>
      <c r="O851" s="1"/>
      <c r="R851" s="1"/>
      <c r="T851" s="1"/>
    </row>
    <row r="852" spans="2:20" x14ac:dyDescent="0.25">
      <c r="B852" s="168">
        <v>14</v>
      </c>
      <c r="C852" s="169" t="s">
        <v>506</v>
      </c>
      <c r="D852" s="179" t="s">
        <v>411</v>
      </c>
      <c r="E852" s="216" t="s">
        <v>411</v>
      </c>
      <c r="F852" s="216" t="s">
        <v>32</v>
      </c>
      <c r="G852" s="216" t="s">
        <v>32</v>
      </c>
      <c r="H852" s="154"/>
      <c r="I852" s="154"/>
      <c r="J852" s="189"/>
      <c r="K852" s="189"/>
      <c r="L852" s="189"/>
      <c r="M852" s="1"/>
      <c r="N852" s="1"/>
      <c r="O852" s="1"/>
      <c r="R852" s="1"/>
      <c r="T852" s="1"/>
    </row>
    <row r="853" spans="2:20" ht="38.25" x14ac:dyDescent="0.25">
      <c r="B853" s="168">
        <v>15</v>
      </c>
      <c r="C853" s="176" t="s">
        <v>56</v>
      </c>
      <c r="D853" s="179" t="s">
        <v>485</v>
      </c>
      <c r="E853" s="216" t="s">
        <v>515</v>
      </c>
      <c r="F853" s="216" t="s">
        <v>564</v>
      </c>
      <c r="G853" s="216" t="s">
        <v>566</v>
      </c>
      <c r="H853" s="154"/>
      <c r="I853" s="154"/>
      <c r="J853" s="189"/>
      <c r="K853" s="189"/>
      <c r="L853" s="189"/>
      <c r="M853" s="1"/>
      <c r="N853" s="1"/>
      <c r="O853" s="1"/>
      <c r="R853" s="1"/>
      <c r="T853" s="1"/>
    </row>
    <row r="854" spans="2:20" x14ac:dyDescent="0.25">
      <c r="B854" s="168">
        <v>16</v>
      </c>
      <c r="C854" s="169" t="s">
        <v>57</v>
      </c>
      <c r="D854" s="179" t="s">
        <v>388</v>
      </c>
      <c r="E854" s="216" t="s">
        <v>388</v>
      </c>
      <c r="F854" s="216" t="s">
        <v>388</v>
      </c>
      <c r="G854" s="216" t="s">
        <v>388</v>
      </c>
      <c r="H854" s="154"/>
      <c r="I854" s="154"/>
      <c r="J854" s="189"/>
      <c r="K854" s="189"/>
      <c r="L854" s="189"/>
      <c r="M854" s="1"/>
      <c r="N854" s="1"/>
      <c r="O854" s="1"/>
      <c r="R854" s="1"/>
      <c r="T854" s="1"/>
    </row>
    <row r="855" spans="2:20" x14ac:dyDescent="0.25">
      <c r="B855" s="162"/>
      <c r="C855" s="156"/>
      <c r="D855" s="164"/>
      <c r="E855" s="164"/>
      <c r="F855" s="189"/>
      <c r="G855" s="189"/>
      <c r="H855" s="154"/>
      <c r="I855" s="154"/>
      <c r="J855" s="189"/>
      <c r="K855" s="189"/>
      <c r="L855" s="189"/>
      <c r="M855" s="1"/>
      <c r="N855" s="1"/>
      <c r="O855" s="1"/>
      <c r="R855" s="1"/>
      <c r="T855" s="1"/>
    </row>
    <row r="856" spans="2:20" x14ac:dyDescent="0.25">
      <c r="B856" s="180" t="s">
        <v>58</v>
      </c>
      <c r="C856" s="167"/>
      <c r="D856" s="163"/>
      <c r="E856" s="163"/>
      <c r="F856" s="104"/>
      <c r="G856" s="104"/>
      <c r="H856" s="154"/>
      <c r="I856" s="154"/>
      <c r="J856" s="189"/>
      <c r="K856" s="104"/>
      <c r="L856" s="104"/>
      <c r="M856" s="1"/>
      <c r="N856" s="1"/>
      <c r="O856" s="1"/>
      <c r="R856" s="1"/>
      <c r="T856" s="1"/>
    </row>
    <row r="857" spans="2:20" ht="20.100000000000001" customHeight="1" x14ac:dyDescent="0.25">
      <c r="B857" s="168">
        <v>17</v>
      </c>
      <c r="C857" s="169" t="s">
        <v>59</v>
      </c>
      <c r="D857" s="179" t="s">
        <v>34</v>
      </c>
      <c r="E857" s="216" t="s">
        <v>34</v>
      </c>
      <c r="F857" s="216" t="s">
        <v>34</v>
      </c>
      <c r="G857" s="216" t="s">
        <v>34</v>
      </c>
      <c r="H857" s="154"/>
      <c r="I857" s="154"/>
      <c r="J857" s="189"/>
      <c r="K857" s="189"/>
      <c r="L857" s="189"/>
      <c r="M857" s="1"/>
      <c r="N857" s="1"/>
      <c r="O857" s="1"/>
      <c r="R857" s="1"/>
      <c r="T857" s="1"/>
    </row>
    <row r="858" spans="2:20" ht="20.100000000000001" customHeight="1" x14ac:dyDescent="0.25">
      <c r="B858" s="168">
        <v>18</v>
      </c>
      <c r="C858" s="177" t="s">
        <v>12</v>
      </c>
      <c r="D858" s="158">
        <v>2.8580000000000001E-2</v>
      </c>
      <c r="E858" s="219">
        <v>5.0000000000000001E-3</v>
      </c>
      <c r="F858" s="219">
        <v>1.8749999999999999E-2</v>
      </c>
      <c r="G858" s="219">
        <v>2.4379999999999999E-2</v>
      </c>
      <c r="H858" s="154"/>
      <c r="I858" s="154"/>
      <c r="J858" s="201"/>
      <c r="K858" s="200"/>
      <c r="L858" s="200"/>
      <c r="M858" s="1"/>
      <c r="N858" s="1"/>
      <c r="O858" s="1"/>
      <c r="R858" s="1"/>
      <c r="T858" s="1"/>
    </row>
    <row r="859" spans="2:20" ht="20.100000000000001" customHeight="1" x14ac:dyDescent="0.25">
      <c r="B859" s="168">
        <v>19</v>
      </c>
      <c r="C859" s="169" t="s">
        <v>43</v>
      </c>
      <c r="D859" s="179" t="s">
        <v>33</v>
      </c>
      <c r="E859" s="216" t="s">
        <v>33</v>
      </c>
      <c r="F859" s="216" t="s">
        <v>33</v>
      </c>
      <c r="G859" s="216" t="s">
        <v>33</v>
      </c>
      <c r="H859" s="154"/>
      <c r="I859" s="154"/>
      <c r="J859" s="189"/>
      <c r="K859" s="189"/>
      <c r="L859" s="189"/>
      <c r="M859" s="1"/>
      <c r="N859" s="1"/>
      <c r="O859" s="1"/>
      <c r="R859" s="1"/>
      <c r="T859" s="1"/>
    </row>
    <row r="860" spans="2:20" ht="20.100000000000001" customHeight="1" x14ac:dyDescent="0.25">
      <c r="B860" s="168" t="s">
        <v>10</v>
      </c>
      <c r="C860" s="176" t="s">
        <v>13</v>
      </c>
      <c r="D860" s="179" t="s">
        <v>36</v>
      </c>
      <c r="E860" s="216" t="s">
        <v>36</v>
      </c>
      <c r="F860" s="216" t="s">
        <v>36</v>
      </c>
      <c r="G860" s="216" t="s">
        <v>36</v>
      </c>
      <c r="H860" s="154"/>
      <c r="I860" s="154"/>
      <c r="J860" s="189"/>
      <c r="K860" s="189"/>
      <c r="L860" s="189"/>
      <c r="M860" s="1"/>
      <c r="N860" s="1"/>
      <c r="O860" s="1"/>
      <c r="R860" s="1"/>
      <c r="T860" s="1"/>
    </row>
    <row r="861" spans="2:20" ht="27.75" customHeight="1" x14ac:dyDescent="0.25">
      <c r="B861" s="168" t="s">
        <v>11</v>
      </c>
      <c r="C861" s="176" t="s">
        <v>14</v>
      </c>
      <c r="D861" s="179" t="s">
        <v>36</v>
      </c>
      <c r="E861" s="216" t="s">
        <v>36</v>
      </c>
      <c r="F861" s="216" t="s">
        <v>36</v>
      </c>
      <c r="G861" s="216" t="s">
        <v>36</v>
      </c>
      <c r="H861" s="154"/>
      <c r="I861" s="154"/>
      <c r="J861" s="189"/>
      <c r="K861" s="189"/>
      <c r="L861" s="189"/>
      <c r="M861" s="1"/>
      <c r="N861" s="1"/>
      <c r="O861" s="1"/>
      <c r="R861" s="1"/>
      <c r="T861" s="1"/>
    </row>
    <row r="862" spans="2:20" ht="20.100000000000001" customHeight="1" x14ac:dyDescent="0.25">
      <c r="B862" s="168">
        <v>21</v>
      </c>
      <c r="C862" s="176" t="s">
        <v>15</v>
      </c>
      <c r="D862" s="179" t="s">
        <v>33</v>
      </c>
      <c r="E862" s="216" t="s">
        <v>33</v>
      </c>
      <c r="F862" s="216" t="s">
        <v>33</v>
      </c>
      <c r="G862" s="216" t="s">
        <v>33</v>
      </c>
      <c r="H862" s="154"/>
      <c r="I862" s="154"/>
      <c r="J862" s="189"/>
      <c r="K862" s="189"/>
      <c r="L862" s="189"/>
      <c r="M862" s="1"/>
      <c r="N862" s="1"/>
      <c r="O862" s="1"/>
      <c r="R862" s="1"/>
      <c r="T862" s="1"/>
    </row>
    <row r="863" spans="2:20" ht="20.100000000000001" customHeight="1" x14ac:dyDescent="0.25">
      <c r="B863" s="168">
        <v>22</v>
      </c>
      <c r="C863" s="169" t="s">
        <v>60</v>
      </c>
      <c r="D863" s="179" t="s">
        <v>67</v>
      </c>
      <c r="E863" s="230" t="s">
        <v>67</v>
      </c>
      <c r="F863" s="230" t="s">
        <v>67</v>
      </c>
      <c r="G863" s="216" t="s">
        <v>67</v>
      </c>
      <c r="H863" s="154"/>
      <c r="I863" s="154"/>
      <c r="J863" s="189"/>
      <c r="K863" s="189"/>
      <c r="L863" s="189"/>
      <c r="M863" s="1"/>
      <c r="N863" s="1"/>
      <c r="O863" s="1"/>
      <c r="R863" s="1"/>
      <c r="T863" s="1"/>
    </row>
    <row r="864" spans="2:20" ht="20.100000000000001" customHeight="1" x14ac:dyDescent="0.25">
      <c r="B864" s="168">
        <v>23</v>
      </c>
      <c r="C864" s="169" t="s">
        <v>16</v>
      </c>
      <c r="D864" s="179" t="s">
        <v>40</v>
      </c>
      <c r="E864" s="216" t="s">
        <v>40</v>
      </c>
      <c r="F864" s="216" t="s">
        <v>40</v>
      </c>
      <c r="G864" s="216" t="s">
        <v>40</v>
      </c>
      <c r="H864" s="154"/>
      <c r="I864" s="154"/>
      <c r="J864" s="189"/>
      <c r="K864" s="189"/>
      <c r="L864" s="189"/>
      <c r="M864" s="1"/>
      <c r="N864" s="1"/>
      <c r="O864" s="1"/>
      <c r="R864" s="1"/>
      <c r="T864" s="1"/>
    </row>
    <row r="865" spans="2:20" ht="119.25" customHeight="1" x14ac:dyDescent="0.25">
      <c r="B865" s="168">
        <v>24</v>
      </c>
      <c r="C865" s="169" t="s">
        <v>17</v>
      </c>
      <c r="D865" s="170" t="s">
        <v>473</v>
      </c>
      <c r="E865" s="204" t="s">
        <v>470</v>
      </c>
      <c r="F865" s="204" t="s">
        <v>470</v>
      </c>
      <c r="G865" s="204" t="s">
        <v>473</v>
      </c>
      <c r="H865" s="154"/>
      <c r="I865" s="154"/>
      <c r="J865" s="100"/>
      <c r="K865" s="100"/>
      <c r="L865" s="100"/>
      <c r="M865" s="1"/>
      <c r="N865" s="1"/>
      <c r="O865" s="1"/>
      <c r="R865" s="1"/>
      <c r="T865" s="1"/>
    </row>
    <row r="866" spans="2:20" ht="20.100000000000001" customHeight="1" x14ac:dyDescent="0.25">
      <c r="B866" s="168">
        <v>25</v>
      </c>
      <c r="C866" s="169" t="s">
        <v>45</v>
      </c>
      <c r="D866" s="179" t="s">
        <v>466</v>
      </c>
      <c r="E866" s="230" t="s">
        <v>466</v>
      </c>
      <c r="F866" s="230" t="s">
        <v>466</v>
      </c>
      <c r="G866" s="230" t="s">
        <v>466</v>
      </c>
      <c r="H866" s="154"/>
      <c r="I866" s="154"/>
      <c r="J866" s="189"/>
      <c r="K866" s="189"/>
      <c r="L866" s="189"/>
      <c r="M866" s="1"/>
      <c r="N866" s="1"/>
      <c r="O866" s="1"/>
      <c r="R866" s="1"/>
      <c r="T866" s="1"/>
    </row>
    <row r="867" spans="2:20" ht="25.5" x14ac:dyDescent="0.25">
      <c r="B867" s="168">
        <v>26</v>
      </c>
      <c r="C867" s="169" t="s">
        <v>46</v>
      </c>
      <c r="D867" s="179" t="s">
        <v>467</v>
      </c>
      <c r="E867" s="230" t="s">
        <v>467</v>
      </c>
      <c r="F867" s="230" t="s">
        <v>467</v>
      </c>
      <c r="G867" s="230" t="s">
        <v>467</v>
      </c>
      <c r="H867" s="154"/>
      <c r="I867" s="154"/>
      <c r="J867" s="189"/>
      <c r="K867" s="189"/>
      <c r="L867" s="189"/>
      <c r="M867" s="1"/>
      <c r="N867" s="1"/>
      <c r="O867" s="1"/>
      <c r="R867" s="1"/>
      <c r="T867" s="1"/>
    </row>
    <row r="868" spans="2:20" ht="25.5" x14ac:dyDescent="0.25">
      <c r="B868" s="168">
        <v>27</v>
      </c>
      <c r="C868" s="176" t="s">
        <v>18</v>
      </c>
      <c r="D868" s="179" t="s">
        <v>468</v>
      </c>
      <c r="E868" s="230" t="s">
        <v>468</v>
      </c>
      <c r="F868" s="230" t="s">
        <v>468</v>
      </c>
      <c r="G868" s="230" t="s">
        <v>468</v>
      </c>
      <c r="H868" s="154"/>
      <c r="I868" s="154"/>
      <c r="J868" s="189"/>
      <c r="K868" s="189"/>
      <c r="L868" s="189"/>
      <c r="M868" s="1"/>
      <c r="N868" s="1"/>
      <c r="O868" s="1"/>
      <c r="R868" s="1"/>
      <c r="T868" s="1"/>
    </row>
    <row r="869" spans="2:20" x14ac:dyDescent="0.25">
      <c r="B869" s="168">
        <v>28</v>
      </c>
      <c r="C869" s="176" t="s">
        <v>61</v>
      </c>
      <c r="D869" s="179" t="s">
        <v>26</v>
      </c>
      <c r="E869" s="230" t="s">
        <v>26</v>
      </c>
      <c r="F869" s="230" t="s">
        <v>26</v>
      </c>
      <c r="G869" s="230" t="s">
        <v>26</v>
      </c>
      <c r="H869" s="154"/>
      <c r="I869" s="154"/>
      <c r="J869" s="189"/>
      <c r="K869" s="189"/>
      <c r="L869" s="189"/>
      <c r="M869" s="1"/>
      <c r="N869" s="1"/>
      <c r="O869" s="1"/>
      <c r="R869" s="1"/>
      <c r="T869" s="1"/>
    </row>
    <row r="870" spans="2:20" ht="32.25" customHeight="1" x14ac:dyDescent="0.25">
      <c r="B870" s="168">
        <v>29</v>
      </c>
      <c r="C870" s="176" t="s">
        <v>62</v>
      </c>
      <c r="D870" s="179" t="s">
        <v>396</v>
      </c>
      <c r="E870" s="230" t="s">
        <v>396</v>
      </c>
      <c r="F870" s="230" t="s">
        <v>396</v>
      </c>
      <c r="G870" s="230" t="s">
        <v>396</v>
      </c>
      <c r="H870" s="154"/>
      <c r="I870" s="154"/>
      <c r="J870" s="189"/>
      <c r="K870" s="189"/>
      <c r="L870" s="189"/>
      <c r="M870" s="1"/>
      <c r="N870" s="1"/>
      <c r="O870" s="1"/>
      <c r="R870" s="1"/>
      <c r="T870" s="1"/>
    </row>
    <row r="871" spans="2:20" ht="20.100000000000001" customHeight="1" x14ac:dyDescent="0.25">
      <c r="B871" s="168">
        <v>30</v>
      </c>
      <c r="C871" s="169" t="s">
        <v>19</v>
      </c>
      <c r="D871" s="179" t="s">
        <v>469</v>
      </c>
      <c r="E871" s="230" t="s">
        <v>469</v>
      </c>
      <c r="F871" s="230" t="s">
        <v>469</v>
      </c>
      <c r="G871" s="230" t="s">
        <v>469</v>
      </c>
      <c r="H871" s="154"/>
      <c r="I871" s="154"/>
      <c r="J871" s="189"/>
      <c r="K871" s="189"/>
      <c r="L871" s="189"/>
      <c r="M871" s="1"/>
      <c r="N871" s="1"/>
      <c r="O871" s="1"/>
      <c r="R871" s="1"/>
      <c r="T871" s="1"/>
    </row>
    <row r="872" spans="2:20" ht="51" x14ac:dyDescent="0.25">
      <c r="B872" s="168">
        <v>31</v>
      </c>
      <c r="C872" s="169" t="s">
        <v>63</v>
      </c>
      <c r="D872" s="170" t="s">
        <v>473</v>
      </c>
      <c r="E872" s="204" t="s">
        <v>470</v>
      </c>
      <c r="F872" s="204" t="s">
        <v>470</v>
      </c>
      <c r="G872" s="204" t="s">
        <v>473</v>
      </c>
      <c r="H872" s="154"/>
      <c r="I872" s="154"/>
      <c r="J872" s="100"/>
      <c r="K872" s="100"/>
      <c r="L872" s="100"/>
      <c r="M872" s="1"/>
      <c r="N872" s="1"/>
      <c r="O872" s="1"/>
      <c r="R872" s="1"/>
      <c r="T872" s="1"/>
    </row>
    <row r="873" spans="2:20" ht="20.100000000000001" customHeight="1" x14ac:dyDescent="0.25">
      <c r="B873" s="168">
        <v>32</v>
      </c>
      <c r="C873" s="169" t="s">
        <v>20</v>
      </c>
      <c r="D873" s="179" t="s">
        <v>466</v>
      </c>
      <c r="E873" s="230" t="s">
        <v>466</v>
      </c>
      <c r="F873" s="230" t="s">
        <v>466</v>
      </c>
      <c r="G873" s="230" t="s">
        <v>466</v>
      </c>
      <c r="H873" s="154"/>
      <c r="I873" s="154"/>
      <c r="J873" s="189"/>
      <c r="K873" s="189"/>
      <c r="L873" s="189"/>
      <c r="M873" s="1"/>
      <c r="N873" s="1"/>
      <c r="O873" s="1"/>
      <c r="R873" s="1"/>
      <c r="T873" s="1"/>
    </row>
    <row r="874" spans="2:20" ht="20.100000000000001" customHeight="1" x14ac:dyDescent="0.25">
      <c r="B874" s="168">
        <v>33</v>
      </c>
      <c r="C874" s="169" t="s">
        <v>21</v>
      </c>
      <c r="D874" s="179" t="s">
        <v>263</v>
      </c>
      <c r="E874" s="230" t="s">
        <v>263</v>
      </c>
      <c r="F874" s="230" t="s">
        <v>263</v>
      </c>
      <c r="G874" s="230" t="s">
        <v>263</v>
      </c>
      <c r="H874" s="154"/>
      <c r="I874" s="154"/>
      <c r="J874" s="189"/>
      <c r="K874" s="189"/>
      <c r="L874" s="189"/>
      <c r="M874" s="1"/>
      <c r="N874" s="1"/>
      <c r="O874" s="1"/>
      <c r="R874" s="1"/>
      <c r="T874" s="1"/>
    </row>
    <row r="875" spans="2:20" ht="33" customHeight="1" x14ac:dyDescent="0.25">
      <c r="B875" s="168">
        <v>34</v>
      </c>
      <c r="C875" s="176" t="s">
        <v>22</v>
      </c>
      <c r="D875" s="179" t="s">
        <v>388</v>
      </c>
      <c r="E875" s="216" t="s">
        <v>388</v>
      </c>
      <c r="F875" s="216" t="s">
        <v>388</v>
      </c>
      <c r="G875" s="216" t="s">
        <v>388</v>
      </c>
      <c r="H875" s="154"/>
      <c r="I875" s="154"/>
      <c r="J875" s="189"/>
      <c r="K875" s="189"/>
      <c r="L875" s="189"/>
      <c r="M875" s="1"/>
      <c r="N875" s="1"/>
      <c r="O875" s="1"/>
      <c r="R875" s="1"/>
      <c r="T875" s="1"/>
    </row>
    <row r="876" spans="2:20" ht="20.100000000000001" customHeight="1" x14ac:dyDescent="0.25">
      <c r="B876" s="168" t="s">
        <v>389</v>
      </c>
      <c r="C876" s="176" t="s">
        <v>390</v>
      </c>
      <c r="D876" s="179" t="s">
        <v>391</v>
      </c>
      <c r="E876" s="216" t="s">
        <v>391</v>
      </c>
      <c r="F876" s="216" t="s">
        <v>391</v>
      </c>
      <c r="G876" s="216" t="s">
        <v>391</v>
      </c>
      <c r="H876" s="154"/>
      <c r="I876" s="154"/>
      <c r="J876" s="189"/>
      <c r="K876" s="189"/>
      <c r="L876" s="189"/>
      <c r="M876" s="1"/>
      <c r="N876" s="1"/>
      <c r="O876" s="1"/>
      <c r="R876" s="1"/>
      <c r="T876" s="1"/>
    </row>
    <row r="877" spans="2:20" ht="20.100000000000001" customHeight="1" x14ac:dyDescent="0.25">
      <c r="B877" s="168">
        <v>35</v>
      </c>
      <c r="C877" s="169" t="s">
        <v>23</v>
      </c>
      <c r="D877" s="179" t="s">
        <v>388</v>
      </c>
      <c r="E877" s="216" t="s">
        <v>388</v>
      </c>
      <c r="F877" s="216" t="s">
        <v>388</v>
      </c>
      <c r="G877" s="216" t="s">
        <v>388</v>
      </c>
      <c r="H877" s="154"/>
      <c r="I877" s="154"/>
      <c r="J877" s="189"/>
      <c r="K877" s="189"/>
      <c r="L877" s="189"/>
      <c r="M877" s="1"/>
      <c r="N877" s="1"/>
      <c r="O877" s="1"/>
      <c r="R877" s="1"/>
      <c r="T877" s="1"/>
    </row>
    <row r="878" spans="2:20" ht="20.100000000000001" customHeight="1" x14ac:dyDescent="0.25">
      <c r="B878" s="168">
        <v>36</v>
      </c>
      <c r="C878" s="169" t="s">
        <v>64</v>
      </c>
      <c r="D878" s="179" t="s">
        <v>33</v>
      </c>
      <c r="E878" s="216" t="s">
        <v>33</v>
      </c>
      <c r="F878" s="216" t="s">
        <v>33</v>
      </c>
      <c r="G878" s="216" t="s">
        <v>33</v>
      </c>
      <c r="H878" s="154"/>
      <c r="I878" s="154"/>
      <c r="J878" s="189"/>
      <c r="K878" s="189"/>
      <c r="L878" s="189"/>
      <c r="M878" s="1"/>
      <c r="N878" s="1"/>
      <c r="O878" s="1"/>
      <c r="R878" s="1"/>
      <c r="T878" s="1"/>
    </row>
    <row r="879" spans="2:20" ht="20.100000000000001" customHeight="1" x14ac:dyDescent="0.25">
      <c r="B879" s="168">
        <v>37</v>
      </c>
      <c r="C879" s="169" t="s">
        <v>65</v>
      </c>
      <c r="D879" s="179" t="s">
        <v>388</v>
      </c>
      <c r="E879" s="216" t="s">
        <v>388</v>
      </c>
      <c r="F879" s="216" t="s">
        <v>388</v>
      </c>
      <c r="G879" s="216" t="s">
        <v>388</v>
      </c>
      <c r="H879" s="154"/>
      <c r="I879" s="154"/>
      <c r="J879" s="189"/>
      <c r="K879" s="189"/>
      <c r="L879" s="189"/>
      <c r="M879" s="1"/>
      <c r="N879" s="1"/>
      <c r="O879" s="1"/>
      <c r="R879" s="1"/>
      <c r="T879" s="1"/>
    </row>
    <row r="880" spans="2:20" ht="20.100000000000001" customHeight="1" x14ac:dyDescent="0.25">
      <c r="B880" s="188"/>
      <c r="C880" s="156"/>
      <c r="D880" s="189"/>
      <c r="E880" s="189"/>
      <c r="F880" s="189"/>
      <c r="G880" s="189"/>
      <c r="H880" s="189"/>
      <c r="I880" s="189"/>
      <c r="J880" s="189"/>
      <c r="K880" s="189"/>
      <c r="L880" s="189"/>
      <c r="M880" s="1"/>
      <c r="N880" s="1"/>
      <c r="O880" s="1"/>
      <c r="R880" s="1"/>
      <c r="T880" s="1"/>
    </row>
    <row r="881" spans="2:20" ht="18" x14ac:dyDescent="0.25">
      <c r="B881" s="159" t="s">
        <v>450</v>
      </c>
      <c r="C881" s="154"/>
      <c r="D881" s="74" t="e">
        <f>HLOOKUP(D882,'1. March 2021 Report'!$D933:$K933,1,0)</f>
        <v>#N/A</v>
      </c>
      <c r="E881" s="74" t="e">
        <f>HLOOKUP(E882,'1. March 2021 Report'!$D933:$K933,1,0)</f>
        <v>#N/A</v>
      </c>
      <c r="F881" s="74" t="e">
        <f>HLOOKUP(F882,'1. March 2021 Report'!$D933:$K933,1,0)</f>
        <v>#N/A</v>
      </c>
      <c r="G881" s="74" t="e">
        <f>HLOOKUP(G882,'1. March 2021 Report'!$D933:$K933,1,0)</f>
        <v>#N/A</v>
      </c>
      <c r="H881" s="74" t="e">
        <f>HLOOKUP(H882,'1. March 2021 Report'!$D933:$K933,1,0)</f>
        <v>#N/A</v>
      </c>
      <c r="I881" s="74" t="e">
        <f>HLOOKUP(I882,'1. March 2021 Report'!$D933:$K933,1,0)</f>
        <v>#N/A</v>
      </c>
      <c r="J881" s="74" t="e">
        <f>HLOOKUP(J882,'1. March 2021 Report'!$D933:$K933,1,0)</f>
        <v>#N/A</v>
      </c>
      <c r="K881" s="74" t="e">
        <f>HLOOKUP(K882,'1. March 2021 Report'!$D933:$K933,1,0)</f>
        <v>#N/A</v>
      </c>
      <c r="L881" s="154"/>
      <c r="M881" s="154"/>
    </row>
    <row r="882" spans="2:20" x14ac:dyDescent="0.25">
      <c r="B882" s="26" t="s">
        <v>51</v>
      </c>
      <c r="C882" s="27"/>
      <c r="D882" s="165" t="s">
        <v>497</v>
      </c>
      <c r="E882" s="165" t="s">
        <v>496</v>
      </c>
      <c r="F882" s="165" t="s">
        <v>499</v>
      </c>
      <c r="G882" s="165" t="s">
        <v>500</v>
      </c>
      <c r="H882" s="165" t="s">
        <v>501</v>
      </c>
      <c r="I882" s="165" t="s">
        <v>502</v>
      </c>
      <c r="J882" s="165" t="s">
        <v>503</v>
      </c>
      <c r="K882" s="165" t="s">
        <v>504</v>
      </c>
      <c r="L882" s="154"/>
      <c r="N882" s="27">
        <f>COUNTA($D882:$L882)</f>
        <v>8</v>
      </c>
      <c r="O882" s="1"/>
      <c r="Q882" s="68"/>
      <c r="R882" s="1"/>
      <c r="S882" s="73"/>
      <c r="T882" s="1"/>
    </row>
    <row r="883" spans="2:20" x14ac:dyDescent="0.25">
      <c r="B883" s="168">
        <v>1</v>
      </c>
      <c r="C883" s="169" t="s">
        <v>0</v>
      </c>
      <c r="D883" s="170" t="s">
        <v>451</v>
      </c>
      <c r="E883" s="170" t="s">
        <v>451</v>
      </c>
      <c r="F883" s="170" t="s">
        <v>451</v>
      </c>
      <c r="G883" s="170" t="s">
        <v>451</v>
      </c>
      <c r="H883" s="170" t="s">
        <v>451</v>
      </c>
      <c r="I883" s="170" t="s">
        <v>451</v>
      </c>
      <c r="J883" s="170" t="s">
        <v>451</v>
      </c>
      <c r="K883" s="170" t="s">
        <v>451</v>
      </c>
      <c r="L883" s="154"/>
      <c r="N883" s="77"/>
      <c r="O883" s="1"/>
      <c r="Q883" s="68"/>
      <c r="R883" s="1"/>
      <c r="S883" s="73"/>
      <c r="T883" s="1"/>
    </row>
    <row r="884" spans="2:20" x14ac:dyDescent="0.25">
      <c r="B884" s="168">
        <v>2</v>
      </c>
      <c r="C884" s="169" t="s">
        <v>1</v>
      </c>
      <c r="D884" s="170" t="s">
        <v>462</v>
      </c>
      <c r="E884" s="170" t="s">
        <v>388</v>
      </c>
      <c r="F884" s="170" t="s">
        <v>388</v>
      </c>
      <c r="G884" s="170" t="s">
        <v>388</v>
      </c>
      <c r="H884" s="170" t="s">
        <v>388</v>
      </c>
      <c r="I884" s="170" t="s">
        <v>388</v>
      </c>
      <c r="J884" s="170" t="s">
        <v>388</v>
      </c>
      <c r="K884" s="170" t="s">
        <v>388</v>
      </c>
      <c r="L884" s="154"/>
      <c r="N884" s="77"/>
      <c r="O884" s="1"/>
      <c r="Q884" s="68"/>
      <c r="R884" s="1"/>
      <c r="S884" s="73"/>
      <c r="T884" s="1"/>
    </row>
    <row r="885" spans="2:20" x14ac:dyDescent="0.25">
      <c r="B885" s="168">
        <v>3</v>
      </c>
      <c r="C885" s="169" t="s">
        <v>52</v>
      </c>
      <c r="D885" s="170" t="s">
        <v>24</v>
      </c>
      <c r="E885" s="170" t="s">
        <v>24</v>
      </c>
      <c r="F885" s="170" t="s">
        <v>24</v>
      </c>
      <c r="G885" s="170" t="s">
        <v>24</v>
      </c>
      <c r="H885" s="170" t="s">
        <v>24</v>
      </c>
      <c r="I885" s="170" t="s">
        <v>24</v>
      </c>
      <c r="J885" s="170" t="s">
        <v>24</v>
      </c>
      <c r="K885" s="170" t="s">
        <v>24</v>
      </c>
      <c r="L885" s="154"/>
      <c r="N885" s="77"/>
      <c r="O885" s="1"/>
      <c r="Q885" s="68"/>
      <c r="R885" s="1"/>
      <c r="S885" s="73"/>
      <c r="T885" s="1"/>
    </row>
    <row r="886" spans="2:20" ht="38.25" x14ac:dyDescent="0.25">
      <c r="B886" s="168" t="s">
        <v>384</v>
      </c>
      <c r="C886" s="176" t="s">
        <v>409</v>
      </c>
      <c r="D886" s="178" t="s">
        <v>388</v>
      </c>
      <c r="E886" s="178" t="s">
        <v>388</v>
      </c>
      <c r="F886" s="178" t="s">
        <v>388</v>
      </c>
      <c r="G886" s="178" t="s">
        <v>388</v>
      </c>
      <c r="H886" s="178" t="s">
        <v>388</v>
      </c>
      <c r="I886" s="178" t="s">
        <v>388</v>
      </c>
      <c r="J886" s="178" t="s">
        <v>388</v>
      </c>
      <c r="K886" s="178" t="s">
        <v>388</v>
      </c>
      <c r="L886" s="154"/>
      <c r="N886" s="77"/>
      <c r="O886" s="1"/>
      <c r="Q886" s="68"/>
      <c r="R886" s="1"/>
      <c r="S886" s="73"/>
      <c r="T886" s="1"/>
    </row>
    <row r="887" spans="2:20" x14ac:dyDescent="0.25">
      <c r="B887" s="171" t="s">
        <v>166</v>
      </c>
      <c r="C887" s="167"/>
      <c r="D887" s="178"/>
      <c r="E887" s="178"/>
      <c r="F887" s="178"/>
      <c r="G887" s="178"/>
      <c r="H887" s="178"/>
      <c r="I887" s="178"/>
      <c r="J887" s="178"/>
      <c r="K887" s="178"/>
      <c r="L887" s="154"/>
      <c r="N887" s="77"/>
      <c r="O887" s="1"/>
      <c r="Q887" s="68"/>
      <c r="R887" s="1"/>
      <c r="S887" s="73"/>
      <c r="T887" s="1"/>
    </row>
    <row r="888" spans="2:20" x14ac:dyDescent="0.25">
      <c r="B888" s="168">
        <v>4</v>
      </c>
      <c r="C888" s="169" t="s">
        <v>2</v>
      </c>
      <c r="D888" s="178" t="s">
        <v>388</v>
      </c>
      <c r="E888" s="178" t="s">
        <v>388</v>
      </c>
      <c r="F888" s="178" t="s">
        <v>388</v>
      </c>
      <c r="G888" s="178" t="s">
        <v>388</v>
      </c>
      <c r="H888" s="178" t="s">
        <v>388</v>
      </c>
      <c r="I888" s="178" t="s">
        <v>388</v>
      </c>
      <c r="J888" s="178" t="s">
        <v>388</v>
      </c>
      <c r="K888" s="178" t="s">
        <v>388</v>
      </c>
      <c r="L888" s="154"/>
      <c r="N888" s="77"/>
      <c r="O888" s="1"/>
      <c r="Q888" s="68"/>
      <c r="R888" s="1"/>
      <c r="S888" s="73"/>
      <c r="T888" s="1"/>
    </row>
    <row r="889" spans="2:20" x14ac:dyDescent="0.25">
      <c r="B889" s="168">
        <v>5</v>
      </c>
      <c r="C889" s="169" t="s">
        <v>3</v>
      </c>
      <c r="D889" s="178" t="s">
        <v>388</v>
      </c>
      <c r="E889" s="178" t="s">
        <v>388</v>
      </c>
      <c r="F889" s="178" t="s">
        <v>388</v>
      </c>
      <c r="G889" s="178" t="s">
        <v>388</v>
      </c>
      <c r="H889" s="178" t="s">
        <v>388</v>
      </c>
      <c r="I889" s="178" t="s">
        <v>388</v>
      </c>
      <c r="J889" s="178" t="s">
        <v>388</v>
      </c>
      <c r="K889" s="178" t="s">
        <v>388</v>
      </c>
      <c r="L889" s="154"/>
      <c r="N889" s="77"/>
      <c r="O889" s="1"/>
      <c r="Q889" s="68"/>
      <c r="R889" s="1"/>
      <c r="S889" s="73"/>
      <c r="T889" s="1"/>
    </row>
    <row r="890" spans="2:20" ht="36.75" customHeight="1" x14ac:dyDescent="0.25">
      <c r="B890" s="168">
        <v>6</v>
      </c>
      <c r="C890" s="169" t="s">
        <v>53</v>
      </c>
      <c r="D890" s="179" t="s">
        <v>49</v>
      </c>
      <c r="E890" s="179" t="s">
        <v>49</v>
      </c>
      <c r="F890" s="179" t="s">
        <v>49</v>
      </c>
      <c r="G890" s="178" t="s">
        <v>49</v>
      </c>
      <c r="H890" s="178" t="s">
        <v>49</v>
      </c>
      <c r="I890" s="178" t="s">
        <v>49</v>
      </c>
      <c r="J890" s="178" t="s">
        <v>49</v>
      </c>
      <c r="K890" s="178" t="s">
        <v>49</v>
      </c>
      <c r="L890" s="154"/>
      <c r="N890" s="77"/>
      <c r="O890" s="1"/>
      <c r="Q890" s="68"/>
      <c r="R890" s="1"/>
      <c r="S890" s="73"/>
      <c r="T890" s="1"/>
    </row>
    <row r="891" spans="2:20" x14ac:dyDescent="0.25">
      <c r="B891" s="168">
        <v>7</v>
      </c>
      <c r="C891" s="169" t="s">
        <v>54</v>
      </c>
      <c r="D891" s="179" t="s">
        <v>452</v>
      </c>
      <c r="E891" s="179" t="s">
        <v>452</v>
      </c>
      <c r="F891" s="179" t="s">
        <v>452</v>
      </c>
      <c r="G891" s="179" t="s">
        <v>452</v>
      </c>
      <c r="H891" s="179" t="s">
        <v>452</v>
      </c>
      <c r="I891" s="179" t="s">
        <v>452</v>
      </c>
      <c r="J891" s="179" t="s">
        <v>452</v>
      </c>
      <c r="K891" s="179" t="s">
        <v>452</v>
      </c>
      <c r="L891" s="154"/>
      <c r="N891" s="77"/>
      <c r="O891" s="1"/>
      <c r="Q891" s="68"/>
      <c r="R891" s="1"/>
      <c r="S891" s="73"/>
      <c r="T891" s="1"/>
    </row>
    <row r="892" spans="2:20" x14ac:dyDescent="0.25">
      <c r="B892" s="168">
        <v>8</v>
      </c>
      <c r="C892" s="169" t="s">
        <v>465</v>
      </c>
      <c r="D892" s="18">
        <f>VLOOKUP(D882,'[6]2. Lloyds Solo'!$C$7:$BC$100,53,FALSE)/1000000</f>
        <v>608.93347862479732</v>
      </c>
      <c r="E892" s="18">
        <f>VLOOKUP(E882,'[6]2. Lloyds Solo'!$C$7:$BC$100,53,FALSE)/1000000</f>
        <v>766.15160110066188</v>
      </c>
      <c r="F892" s="18">
        <f>VLOOKUP(F882,'[6]2. Lloyds Solo'!$C$7:$BC$100,53,FALSE)/1000000</f>
        <v>1007.8525489968604</v>
      </c>
      <c r="G892" s="18" t="e">
        <f>VLOOKUP(G882,'[6]2. Lloyds Solo'!$C$7:$BC$100,53,FALSE)/1000000</f>
        <v>#N/A</v>
      </c>
      <c r="H892" s="18">
        <f>VLOOKUP(H882,'[6]2. Lloyds Solo'!$C$7:$BC$100,53,FALSE)/1000000</f>
        <v>865.24143450338806</v>
      </c>
      <c r="I892" s="18">
        <f>VLOOKUP(I882,'[6]2. Lloyds Solo'!$C$7:$BC$100,53,FALSE)/1000000</f>
        <v>0</v>
      </c>
      <c r="J892" s="18">
        <f>VLOOKUP(J882,'[6]2. Lloyds Solo'!$C$7:$BC$100,53,FALSE)/1000000</f>
        <v>138.02927324827047</v>
      </c>
      <c r="K892" s="18">
        <f>VLOOKUP(K882,'[6]2. Lloyds Solo'!$C$7:$BC$100,53,FALSE)/1000000</f>
        <v>220.84683719723279</v>
      </c>
      <c r="L892" s="154"/>
      <c r="N892" s="77"/>
      <c r="O892" s="1"/>
      <c r="Q892" s="68"/>
      <c r="R892" s="1"/>
      <c r="S892" s="73"/>
      <c r="T892" s="1"/>
    </row>
    <row r="893" spans="2:20" x14ac:dyDescent="0.25">
      <c r="B893" s="172">
        <v>9</v>
      </c>
      <c r="C893" s="173" t="s">
        <v>178</v>
      </c>
      <c r="D893" s="19" t="e">
        <f>VLOOKUP(D882,#REF!,5,0)</f>
        <v>#REF!</v>
      </c>
      <c r="E893" s="19" t="e">
        <f>VLOOKUP(E882,#REF!,5,0)</f>
        <v>#REF!</v>
      </c>
      <c r="F893" s="19" t="e">
        <f>VLOOKUP(F882,#REF!,5,0)</f>
        <v>#REF!</v>
      </c>
      <c r="G893" s="19" t="e">
        <f>VLOOKUP(G882,#REF!,5,0)</f>
        <v>#REF!</v>
      </c>
      <c r="H893" s="19" t="e">
        <f>VLOOKUP(H882,#REF!,5,0)</f>
        <v>#REF!</v>
      </c>
      <c r="I893" s="19" t="e">
        <f>VLOOKUP(I882,#REF!,5,0)</f>
        <v>#REF!</v>
      </c>
      <c r="J893" s="19" t="e">
        <f>VLOOKUP(J882,#REF!,5,0)</f>
        <v>#REF!</v>
      </c>
      <c r="K893" s="19" t="e">
        <f>VLOOKUP(K882,#REF!,5,0)</f>
        <v>#REF!</v>
      </c>
      <c r="L893" s="154"/>
      <c r="N893" s="77"/>
      <c r="O893" s="1"/>
      <c r="Q893" s="68"/>
      <c r="R893" s="1"/>
      <c r="S893" s="73"/>
      <c r="T893" s="1"/>
    </row>
    <row r="894" spans="2:20" x14ac:dyDescent="0.25">
      <c r="B894" s="174"/>
      <c r="C894" s="175" t="s">
        <v>179</v>
      </c>
      <c r="D894" s="20" t="e">
        <f>VLOOKUP(D882,#REF!,6,0)</f>
        <v>#REF!</v>
      </c>
      <c r="E894" s="20" t="e">
        <f>VLOOKUP(E882,#REF!,6,0)</f>
        <v>#REF!</v>
      </c>
      <c r="F894" s="20" t="e">
        <f>VLOOKUP(F882,#REF!,6,0)</f>
        <v>#REF!</v>
      </c>
      <c r="G894" s="20" t="e">
        <f>VLOOKUP(G882,#REF!,6,0)</f>
        <v>#REF!</v>
      </c>
      <c r="H894" s="20" t="e">
        <f>VLOOKUP(H882,#REF!,6,0)</f>
        <v>#REF!</v>
      </c>
      <c r="I894" s="20" t="e">
        <f>VLOOKUP(I882,#REF!,6,0)</f>
        <v>#REF!</v>
      </c>
      <c r="J894" s="20" t="e">
        <f>VLOOKUP(J882,#REF!,6,0)</f>
        <v>#REF!</v>
      </c>
      <c r="K894" s="20" t="e">
        <f>VLOOKUP(K882,#REF!,6,0)</f>
        <v>#REF!</v>
      </c>
      <c r="L894" s="154"/>
      <c r="N894" s="77"/>
      <c r="O894" s="1"/>
      <c r="Q894" s="68"/>
      <c r="R894" s="1"/>
      <c r="S894" s="73"/>
      <c r="T894" s="1"/>
    </row>
    <row r="895" spans="2:20" x14ac:dyDescent="0.25">
      <c r="B895" s="168" t="s">
        <v>8</v>
      </c>
      <c r="C895" s="169" t="s">
        <v>4</v>
      </c>
      <c r="D895" s="181">
        <v>100</v>
      </c>
      <c r="E895" s="181">
        <v>103</v>
      </c>
      <c r="F895" s="181">
        <v>100</v>
      </c>
      <c r="G895" s="181">
        <v>100</v>
      </c>
      <c r="H895" s="181">
        <v>100</v>
      </c>
      <c r="I895" s="181">
        <v>100</v>
      </c>
      <c r="J895" s="181">
        <v>100</v>
      </c>
      <c r="K895" s="181">
        <v>100</v>
      </c>
      <c r="L895" s="154"/>
      <c r="N895" s="77"/>
      <c r="O895" s="1"/>
      <c r="Q895" s="68"/>
      <c r="R895" s="1"/>
      <c r="S895" s="73"/>
      <c r="T895" s="1"/>
    </row>
    <row r="896" spans="2:20" x14ac:dyDescent="0.25">
      <c r="B896" s="168" t="s">
        <v>9</v>
      </c>
      <c r="C896" s="169" t="s">
        <v>5</v>
      </c>
      <c r="D896" s="181">
        <v>100</v>
      </c>
      <c r="E896" s="181">
        <v>100</v>
      </c>
      <c r="F896" s="181">
        <v>100</v>
      </c>
      <c r="G896" s="181">
        <v>100</v>
      </c>
      <c r="H896" s="181">
        <v>100</v>
      </c>
      <c r="I896" s="181">
        <v>100</v>
      </c>
      <c r="J896" s="181">
        <v>100</v>
      </c>
      <c r="K896" s="181">
        <v>100</v>
      </c>
      <c r="L896" s="154"/>
      <c r="N896" s="77"/>
      <c r="O896" s="1"/>
      <c r="Q896" s="68"/>
      <c r="R896" s="1"/>
      <c r="S896" s="73"/>
      <c r="T896" s="1"/>
    </row>
    <row r="897" spans="2:20" x14ac:dyDescent="0.25">
      <c r="B897" s="168">
        <v>10</v>
      </c>
      <c r="C897" s="169" t="s">
        <v>6</v>
      </c>
      <c r="D897" s="179" t="s">
        <v>29</v>
      </c>
      <c r="E897" s="179" t="s">
        <v>29</v>
      </c>
      <c r="F897" s="179" t="s">
        <v>29</v>
      </c>
      <c r="G897" s="179" t="s">
        <v>29</v>
      </c>
      <c r="H897" s="179" t="s">
        <v>29</v>
      </c>
      <c r="I897" s="179" t="s">
        <v>29</v>
      </c>
      <c r="J897" s="179" t="s">
        <v>29</v>
      </c>
      <c r="K897" s="179" t="s">
        <v>29</v>
      </c>
      <c r="L897" s="154"/>
      <c r="N897" s="77"/>
      <c r="O897" s="1"/>
      <c r="Q897" s="68"/>
      <c r="R897" s="1"/>
      <c r="S897" s="73"/>
      <c r="T897" s="1"/>
    </row>
    <row r="898" spans="2:20" x14ac:dyDescent="0.25">
      <c r="B898" s="168">
        <v>11</v>
      </c>
      <c r="C898" s="169" t="s">
        <v>7</v>
      </c>
      <c r="D898" s="179">
        <v>43615</v>
      </c>
      <c r="E898" s="179">
        <v>43636</v>
      </c>
      <c r="F898" s="179">
        <v>43721</v>
      </c>
      <c r="G898" s="179">
        <v>43725</v>
      </c>
      <c r="H898" s="179">
        <v>43726</v>
      </c>
      <c r="I898" s="179">
        <v>43726</v>
      </c>
      <c r="J898" s="179">
        <v>43731</v>
      </c>
      <c r="K898" s="179">
        <v>43732</v>
      </c>
      <c r="L898" s="154"/>
      <c r="N898" s="77"/>
      <c r="O898" s="1"/>
      <c r="Q898" s="68"/>
      <c r="R898" s="1"/>
      <c r="S898" s="73"/>
      <c r="T898" s="1"/>
    </row>
    <row r="899" spans="2:20" x14ac:dyDescent="0.25">
      <c r="B899" s="168">
        <v>12</v>
      </c>
      <c r="C899" s="169" t="s">
        <v>44</v>
      </c>
      <c r="D899" s="179" t="s">
        <v>31</v>
      </c>
      <c r="E899" s="179" t="s">
        <v>31</v>
      </c>
      <c r="F899" s="179" t="s">
        <v>31</v>
      </c>
      <c r="G899" s="179" t="s">
        <v>31</v>
      </c>
      <c r="H899" s="179" t="s">
        <v>31</v>
      </c>
      <c r="I899" s="179" t="s">
        <v>31</v>
      </c>
      <c r="J899" s="179" t="s">
        <v>31</v>
      </c>
      <c r="K899" s="179" t="s">
        <v>31</v>
      </c>
      <c r="L899" s="154"/>
      <c r="N899" s="77"/>
      <c r="O899" s="1"/>
      <c r="Q899" s="68"/>
      <c r="R899" s="1"/>
      <c r="S899" s="73"/>
      <c r="T899" s="1"/>
    </row>
    <row r="900" spans="2:20" x14ac:dyDescent="0.25">
      <c r="B900" s="168">
        <v>13</v>
      </c>
      <c r="C900" s="169" t="s">
        <v>55</v>
      </c>
      <c r="D900" s="179">
        <v>45807</v>
      </c>
      <c r="E900" s="179">
        <v>45363</v>
      </c>
      <c r="F900" s="179">
        <v>45154</v>
      </c>
      <c r="G900" s="179">
        <v>45002</v>
      </c>
      <c r="H900" s="179">
        <v>45076</v>
      </c>
      <c r="I900" s="179">
        <v>44545</v>
      </c>
      <c r="J900" s="179">
        <v>45005</v>
      </c>
      <c r="K900" s="179">
        <v>45005</v>
      </c>
      <c r="L900" s="154"/>
      <c r="N900" s="77"/>
      <c r="O900" s="1"/>
      <c r="Q900" s="68"/>
      <c r="R900" s="1"/>
      <c r="S900" s="73"/>
      <c r="T900" s="1"/>
    </row>
    <row r="901" spans="2:20" x14ac:dyDescent="0.25">
      <c r="B901" s="168">
        <v>14</v>
      </c>
      <c r="C901" s="169" t="s">
        <v>506</v>
      </c>
      <c r="D901" s="179" t="s">
        <v>411</v>
      </c>
      <c r="E901" s="179" t="s">
        <v>410</v>
      </c>
      <c r="F901" s="179" t="s">
        <v>410</v>
      </c>
      <c r="G901" s="179" t="s">
        <v>411</v>
      </c>
      <c r="H901" s="179" t="s">
        <v>410</v>
      </c>
      <c r="I901" s="179" t="s">
        <v>410</v>
      </c>
      <c r="J901" s="179" t="s">
        <v>410</v>
      </c>
      <c r="K901" s="179" t="s">
        <v>410</v>
      </c>
      <c r="L901" s="154"/>
      <c r="N901" s="77"/>
      <c r="O901" s="1"/>
      <c r="Q901" s="68"/>
      <c r="R901" s="1"/>
      <c r="S901" s="73"/>
      <c r="T901" s="1"/>
    </row>
    <row r="902" spans="2:20" ht="38.25" x14ac:dyDescent="0.25">
      <c r="B902" s="168">
        <v>15</v>
      </c>
      <c r="C902" s="176" t="s">
        <v>56</v>
      </c>
      <c r="D902" s="179" t="s">
        <v>445</v>
      </c>
      <c r="E902" s="179" t="s">
        <v>388</v>
      </c>
      <c r="F902" s="179" t="s">
        <v>388</v>
      </c>
      <c r="G902" s="179" t="s">
        <v>485</v>
      </c>
      <c r="H902" s="179" t="s">
        <v>388</v>
      </c>
      <c r="I902" s="179" t="s">
        <v>388</v>
      </c>
      <c r="J902" s="179" t="s">
        <v>388</v>
      </c>
      <c r="K902" s="179" t="s">
        <v>388</v>
      </c>
      <c r="L902" s="154"/>
      <c r="N902" s="77"/>
      <c r="O902" s="1"/>
      <c r="Q902" s="68"/>
      <c r="R902" s="1"/>
      <c r="S902" s="73"/>
      <c r="T902" s="1"/>
    </row>
    <row r="903" spans="2:20" x14ac:dyDescent="0.25">
      <c r="B903" s="168">
        <v>16</v>
      </c>
      <c r="C903" s="169" t="s">
        <v>57</v>
      </c>
      <c r="D903" s="179" t="s">
        <v>388</v>
      </c>
      <c r="E903" s="179" t="s">
        <v>388</v>
      </c>
      <c r="F903" s="179" t="s">
        <v>388</v>
      </c>
      <c r="G903" s="179" t="s">
        <v>388</v>
      </c>
      <c r="H903" s="179" t="s">
        <v>388</v>
      </c>
      <c r="I903" s="179" t="s">
        <v>388</v>
      </c>
      <c r="J903" s="179" t="s">
        <v>388</v>
      </c>
      <c r="K903" s="179" t="s">
        <v>388</v>
      </c>
      <c r="L903" s="154"/>
      <c r="N903" s="77"/>
      <c r="O903" s="1"/>
      <c r="Q903" s="68"/>
      <c r="R903" s="1"/>
      <c r="S903" s="73"/>
      <c r="T903" s="1"/>
    </row>
    <row r="904" spans="2:20" x14ac:dyDescent="0.25">
      <c r="B904" s="180" t="s">
        <v>58</v>
      </c>
      <c r="C904" s="167"/>
      <c r="D904" s="160"/>
      <c r="E904" s="160"/>
      <c r="F904" s="163"/>
      <c r="G904" s="163"/>
      <c r="H904" s="163"/>
      <c r="I904" s="163"/>
      <c r="J904" s="163"/>
      <c r="K904" s="163"/>
      <c r="L904" s="154"/>
      <c r="N904" s="77"/>
      <c r="O904" s="1"/>
      <c r="Q904" s="68"/>
      <c r="R904" s="1"/>
      <c r="S904" s="73"/>
      <c r="T904" s="1"/>
    </row>
    <row r="905" spans="2:20" ht="20.100000000000001" customHeight="1" x14ac:dyDescent="0.25">
      <c r="B905" s="168">
        <v>17</v>
      </c>
      <c r="C905" s="169" t="s">
        <v>59</v>
      </c>
      <c r="D905" s="179" t="s">
        <v>34</v>
      </c>
      <c r="E905" s="179" t="s">
        <v>34</v>
      </c>
      <c r="F905" s="179" t="s">
        <v>35</v>
      </c>
      <c r="G905" s="179" t="s">
        <v>34</v>
      </c>
      <c r="H905" s="179" t="s">
        <v>35</v>
      </c>
      <c r="I905" s="179" t="s">
        <v>35</v>
      </c>
      <c r="J905" s="179" t="s">
        <v>35</v>
      </c>
      <c r="K905" s="179" t="s">
        <v>35</v>
      </c>
      <c r="L905" s="154"/>
      <c r="N905" s="77"/>
      <c r="O905" s="1"/>
      <c r="Q905" s="68"/>
      <c r="R905" s="1"/>
      <c r="S905" s="73"/>
      <c r="T905" s="1"/>
    </row>
    <row r="906" spans="2:20" ht="20.100000000000001" customHeight="1" x14ac:dyDescent="0.25">
      <c r="B906" s="168">
        <v>18</v>
      </c>
      <c r="C906" s="177" t="s">
        <v>12</v>
      </c>
      <c r="D906" s="157">
        <v>9.7000000000000003E-3</v>
      </c>
      <c r="E906" s="157">
        <v>4.0500000000000001E-2</v>
      </c>
      <c r="F906" s="158" t="s">
        <v>486</v>
      </c>
      <c r="G906" s="158">
        <v>3.0079999999999999E-2</v>
      </c>
      <c r="H906" s="158" t="s">
        <v>487</v>
      </c>
      <c r="I906" s="158" t="s">
        <v>488</v>
      </c>
      <c r="J906" s="158" t="s">
        <v>489</v>
      </c>
      <c r="K906" s="158" t="s">
        <v>489</v>
      </c>
      <c r="L906" s="154"/>
      <c r="N906" s="77"/>
      <c r="O906" s="1"/>
      <c r="Q906" s="68"/>
      <c r="R906" s="1"/>
      <c r="S906" s="73"/>
      <c r="T906" s="1"/>
    </row>
    <row r="907" spans="2:20" ht="20.100000000000001" customHeight="1" x14ac:dyDescent="0.25">
      <c r="B907" s="168">
        <v>19</v>
      </c>
      <c r="C907" s="169" t="s">
        <v>43</v>
      </c>
      <c r="D907" s="179" t="s">
        <v>33</v>
      </c>
      <c r="E907" s="179" t="s">
        <v>33</v>
      </c>
      <c r="F907" s="179" t="s">
        <v>33</v>
      </c>
      <c r="G907" s="179" t="s">
        <v>33</v>
      </c>
      <c r="H907" s="179" t="s">
        <v>33</v>
      </c>
      <c r="I907" s="179" t="s">
        <v>33</v>
      </c>
      <c r="J907" s="179" t="s">
        <v>33</v>
      </c>
      <c r="K907" s="179" t="s">
        <v>33</v>
      </c>
      <c r="L907" s="154"/>
      <c r="N907" s="77"/>
      <c r="O907" s="1"/>
      <c r="Q907" s="68"/>
      <c r="R907" s="1"/>
      <c r="S907" s="73"/>
      <c r="T907" s="1"/>
    </row>
    <row r="908" spans="2:20" ht="31.5" customHeight="1" x14ac:dyDescent="0.25">
      <c r="B908" s="168" t="s">
        <v>10</v>
      </c>
      <c r="C908" s="176" t="s">
        <v>13</v>
      </c>
      <c r="D908" s="179" t="s">
        <v>36</v>
      </c>
      <c r="E908" s="179" t="s">
        <v>36</v>
      </c>
      <c r="F908" s="179" t="s">
        <v>36</v>
      </c>
      <c r="G908" s="179" t="s">
        <v>36</v>
      </c>
      <c r="H908" s="179" t="s">
        <v>36</v>
      </c>
      <c r="I908" s="179" t="s">
        <v>36</v>
      </c>
      <c r="J908" s="179" t="s">
        <v>36</v>
      </c>
      <c r="K908" s="179" t="s">
        <v>36</v>
      </c>
      <c r="L908" s="154"/>
      <c r="N908" s="77"/>
      <c r="O908" s="1"/>
      <c r="Q908" s="68"/>
      <c r="R908" s="1"/>
      <c r="S908" s="73"/>
      <c r="T908" s="1"/>
    </row>
    <row r="909" spans="2:20" ht="27.75" customHeight="1" x14ac:dyDescent="0.25">
      <c r="B909" s="168" t="s">
        <v>11</v>
      </c>
      <c r="C909" s="176" t="s">
        <v>14</v>
      </c>
      <c r="D909" s="179" t="s">
        <v>36</v>
      </c>
      <c r="E909" s="179" t="s">
        <v>36</v>
      </c>
      <c r="F909" s="179" t="s">
        <v>36</v>
      </c>
      <c r="G909" s="179" t="s">
        <v>36</v>
      </c>
      <c r="H909" s="179" t="s">
        <v>36</v>
      </c>
      <c r="I909" s="179" t="s">
        <v>36</v>
      </c>
      <c r="J909" s="179" t="s">
        <v>36</v>
      </c>
      <c r="K909" s="179" t="s">
        <v>36</v>
      </c>
      <c r="L909" s="154"/>
      <c r="N909" s="77"/>
      <c r="O909" s="1"/>
      <c r="Q909" s="68"/>
      <c r="R909" s="1"/>
      <c r="S909" s="73"/>
      <c r="T909" s="1"/>
    </row>
    <row r="910" spans="2:20" ht="20.100000000000001" customHeight="1" x14ac:dyDescent="0.25">
      <c r="B910" s="168">
        <v>21</v>
      </c>
      <c r="C910" s="176" t="s">
        <v>15</v>
      </c>
      <c r="D910" s="179" t="s">
        <v>33</v>
      </c>
      <c r="E910" s="179" t="s">
        <v>33</v>
      </c>
      <c r="F910" s="179" t="s">
        <v>33</v>
      </c>
      <c r="G910" s="179" t="s">
        <v>33</v>
      </c>
      <c r="H910" s="179" t="s">
        <v>33</v>
      </c>
      <c r="I910" s="179" t="s">
        <v>33</v>
      </c>
      <c r="J910" s="179" t="s">
        <v>33</v>
      </c>
      <c r="K910" s="179" t="s">
        <v>33</v>
      </c>
      <c r="L910" s="154"/>
      <c r="N910" s="77"/>
      <c r="O910" s="1"/>
      <c r="Q910" s="68"/>
      <c r="R910" s="1"/>
      <c r="S910" s="73"/>
      <c r="T910" s="1"/>
    </row>
    <row r="911" spans="2:20" ht="20.100000000000001" customHeight="1" x14ac:dyDescent="0.25">
      <c r="B911" s="168">
        <v>22</v>
      </c>
      <c r="C911" s="169" t="s">
        <v>60</v>
      </c>
      <c r="D911" s="179" t="s">
        <v>67</v>
      </c>
      <c r="E911" s="179" t="s">
        <v>67</v>
      </c>
      <c r="F911" s="179" t="s">
        <v>67</v>
      </c>
      <c r="G911" s="179" t="s">
        <v>67</v>
      </c>
      <c r="H911" s="179" t="s">
        <v>67</v>
      </c>
      <c r="I911" s="179" t="s">
        <v>67</v>
      </c>
      <c r="J911" s="179" t="s">
        <v>67</v>
      </c>
      <c r="K911" s="179" t="s">
        <v>67</v>
      </c>
      <c r="L911" s="154"/>
      <c r="N911" s="77"/>
      <c r="O911" s="1"/>
      <c r="Q911" s="68"/>
      <c r="R911" s="1"/>
      <c r="S911" s="73"/>
      <c r="T911" s="1"/>
    </row>
    <row r="912" spans="2:20" ht="20.100000000000001" customHeight="1" x14ac:dyDescent="0.25">
      <c r="B912" s="168">
        <v>23</v>
      </c>
      <c r="C912" s="169" t="s">
        <v>16</v>
      </c>
      <c r="D912" s="179" t="s">
        <v>50</v>
      </c>
      <c r="E912" s="179" t="s">
        <v>50</v>
      </c>
      <c r="F912" s="179" t="s">
        <v>50</v>
      </c>
      <c r="G912" s="179" t="s">
        <v>50</v>
      </c>
      <c r="H912" s="179" t="s">
        <v>50</v>
      </c>
      <c r="I912" s="179" t="s">
        <v>50</v>
      </c>
      <c r="J912" s="179" t="s">
        <v>50</v>
      </c>
      <c r="K912" s="179" t="s">
        <v>50</v>
      </c>
      <c r="L912" s="154"/>
      <c r="N912" s="77"/>
      <c r="O912" s="1"/>
      <c r="Q912" s="68"/>
      <c r="R912" s="1"/>
      <c r="S912" s="73"/>
      <c r="T912" s="1"/>
    </row>
    <row r="913" spans="2:20" ht="119.25" customHeight="1" x14ac:dyDescent="0.25">
      <c r="B913" s="168">
        <v>24</v>
      </c>
      <c r="C913" s="169" t="s">
        <v>17</v>
      </c>
      <c r="D913" s="179" t="s">
        <v>388</v>
      </c>
      <c r="E913" s="179" t="s">
        <v>388</v>
      </c>
      <c r="F913" s="179" t="s">
        <v>388</v>
      </c>
      <c r="G913" s="170" t="s">
        <v>388</v>
      </c>
      <c r="H913" s="170" t="s">
        <v>388</v>
      </c>
      <c r="I913" s="170" t="s">
        <v>388</v>
      </c>
      <c r="J913" s="170" t="s">
        <v>388</v>
      </c>
      <c r="K913" s="170" t="s">
        <v>388</v>
      </c>
      <c r="L913" s="154"/>
      <c r="N913" s="77"/>
      <c r="O913" s="1"/>
      <c r="Q913" s="68"/>
      <c r="R913" s="1"/>
      <c r="S913" s="73"/>
      <c r="T913" s="1"/>
    </row>
    <row r="914" spans="2:20" ht="20.100000000000001" customHeight="1" x14ac:dyDescent="0.25">
      <c r="B914" s="168">
        <v>25</v>
      </c>
      <c r="C914" s="169" t="s">
        <v>45</v>
      </c>
      <c r="D914" s="179" t="s">
        <v>388</v>
      </c>
      <c r="E914" s="179" t="s">
        <v>388</v>
      </c>
      <c r="F914" s="179" t="s">
        <v>388</v>
      </c>
      <c r="G914" s="179" t="s">
        <v>388</v>
      </c>
      <c r="H914" s="179" t="s">
        <v>388</v>
      </c>
      <c r="I914" s="179" t="s">
        <v>388</v>
      </c>
      <c r="J914" s="179" t="s">
        <v>388</v>
      </c>
      <c r="K914" s="179" t="s">
        <v>388</v>
      </c>
      <c r="L914" s="154"/>
      <c r="N914" s="77"/>
      <c r="O914" s="1"/>
      <c r="Q914" s="68"/>
      <c r="R914" s="1"/>
      <c r="S914" s="73"/>
      <c r="T914" s="1"/>
    </row>
    <row r="915" spans="2:20" x14ac:dyDescent="0.25">
      <c r="B915" s="168">
        <v>26</v>
      </c>
      <c r="C915" s="169" t="s">
        <v>46</v>
      </c>
      <c r="D915" s="179" t="s">
        <v>388</v>
      </c>
      <c r="E915" s="179" t="s">
        <v>388</v>
      </c>
      <c r="F915" s="179" t="s">
        <v>388</v>
      </c>
      <c r="G915" s="179" t="s">
        <v>388</v>
      </c>
      <c r="H915" s="179" t="s">
        <v>388</v>
      </c>
      <c r="I915" s="179" t="s">
        <v>388</v>
      </c>
      <c r="J915" s="179" t="s">
        <v>388</v>
      </c>
      <c r="K915" s="179" t="s">
        <v>388</v>
      </c>
      <c r="L915" s="154"/>
      <c r="N915" s="77"/>
      <c r="O915" s="1"/>
      <c r="Q915" s="68"/>
      <c r="R915" s="1"/>
      <c r="S915" s="73"/>
      <c r="T915" s="1"/>
    </row>
    <row r="916" spans="2:20" x14ac:dyDescent="0.25">
      <c r="B916" s="168">
        <v>27</v>
      </c>
      <c r="C916" s="176" t="s">
        <v>18</v>
      </c>
      <c r="D916" s="179" t="s">
        <v>388</v>
      </c>
      <c r="E916" s="179" t="s">
        <v>388</v>
      </c>
      <c r="F916" s="179" t="s">
        <v>388</v>
      </c>
      <c r="G916" s="179" t="s">
        <v>388</v>
      </c>
      <c r="H916" s="179" t="s">
        <v>388</v>
      </c>
      <c r="I916" s="179" t="s">
        <v>388</v>
      </c>
      <c r="J916" s="179" t="s">
        <v>388</v>
      </c>
      <c r="K916" s="179" t="s">
        <v>388</v>
      </c>
      <c r="L916" s="154"/>
      <c r="N916" s="77"/>
      <c r="O916" s="1"/>
      <c r="Q916" s="68"/>
      <c r="R916" s="1"/>
      <c r="S916" s="73"/>
      <c r="T916" s="1"/>
    </row>
    <row r="917" spans="2:20" x14ac:dyDescent="0.25">
      <c r="B917" s="168">
        <v>28</v>
      </c>
      <c r="C917" s="176" t="s">
        <v>61</v>
      </c>
      <c r="D917" s="179" t="s">
        <v>388</v>
      </c>
      <c r="E917" s="179" t="s">
        <v>388</v>
      </c>
      <c r="F917" s="179" t="s">
        <v>388</v>
      </c>
      <c r="G917" s="179" t="s">
        <v>388</v>
      </c>
      <c r="H917" s="179" t="s">
        <v>388</v>
      </c>
      <c r="I917" s="179" t="s">
        <v>388</v>
      </c>
      <c r="J917" s="179" t="s">
        <v>388</v>
      </c>
      <c r="K917" s="179" t="s">
        <v>388</v>
      </c>
      <c r="L917" s="154"/>
      <c r="N917" s="77"/>
      <c r="O917" s="1"/>
      <c r="Q917" s="68"/>
      <c r="R917" s="1"/>
      <c r="S917" s="73"/>
      <c r="T917" s="1"/>
    </row>
    <row r="918" spans="2:20" ht="20.100000000000001" customHeight="1" x14ac:dyDescent="0.25">
      <c r="B918" s="168">
        <v>29</v>
      </c>
      <c r="C918" s="176" t="s">
        <v>62</v>
      </c>
      <c r="D918" s="179" t="s">
        <v>388</v>
      </c>
      <c r="E918" s="179" t="s">
        <v>388</v>
      </c>
      <c r="F918" s="179" t="s">
        <v>388</v>
      </c>
      <c r="G918" s="179" t="s">
        <v>388</v>
      </c>
      <c r="H918" s="179" t="s">
        <v>388</v>
      </c>
      <c r="I918" s="179" t="s">
        <v>388</v>
      </c>
      <c r="J918" s="179" t="s">
        <v>388</v>
      </c>
      <c r="K918" s="179" t="s">
        <v>388</v>
      </c>
      <c r="L918" s="154"/>
      <c r="N918" s="77"/>
      <c r="O918" s="1"/>
      <c r="Q918" s="68"/>
      <c r="R918" s="1"/>
      <c r="S918" s="73"/>
      <c r="T918" s="1"/>
    </row>
    <row r="919" spans="2:20" ht="20.100000000000001" customHeight="1" x14ac:dyDescent="0.25">
      <c r="B919" s="168">
        <v>30</v>
      </c>
      <c r="C919" s="169" t="s">
        <v>19</v>
      </c>
      <c r="D919" s="179" t="s">
        <v>32</v>
      </c>
      <c r="E919" s="179" t="s">
        <v>32</v>
      </c>
      <c r="F919" s="179" t="s">
        <v>32</v>
      </c>
      <c r="G919" s="179" t="s">
        <v>32</v>
      </c>
      <c r="H919" s="179" t="s">
        <v>32</v>
      </c>
      <c r="I919" s="179" t="s">
        <v>32</v>
      </c>
      <c r="J919" s="179" t="s">
        <v>32</v>
      </c>
      <c r="K919" s="179" t="s">
        <v>32</v>
      </c>
      <c r="L919" s="154"/>
      <c r="N919" s="77"/>
      <c r="O919" s="1"/>
      <c r="Q919" s="68"/>
      <c r="R919" s="1"/>
      <c r="S919" s="73"/>
      <c r="T919" s="1"/>
    </row>
    <row r="920" spans="2:20" ht="38.25" x14ac:dyDescent="0.25">
      <c r="B920" s="168">
        <v>31</v>
      </c>
      <c r="C920" s="169" t="s">
        <v>63</v>
      </c>
      <c r="D920" s="179" t="s">
        <v>471</v>
      </c>
      <c r="E920" s="179" t="s">
        <v>471</v>
      </c>
      <c r="F920" s="179" t="s">
        <v>471</v>
      </c>
      <c r="G920" s="170" t="s">
        <v>471</v>
      </c>
      <c r="H920" s="170" t="s">
        <v>471</v>
      </c>
      <c r="I920" s="170" t="s">
        <v>471</v>
      </c>
      <c r="J920" s="170" t="s">
        <v>471</v>
      </c>
      <c r="K920" s="170" t="s">
        <v>471</v>
      </c>
      <c r="L920" s="154"/>
      <c r="N920" s="77"/>
      <c r="O920" s="1"/>
      <c r="Q920" s="68"/>
      <c r="R920" s="1"/>
      <c r="S920" s="73"/>
      <c r="T920" s="1"/>
    </row>
    <row r="921" spans="2:20" ht="20.100000000000001" customHeight="1" x14ac:dyDescent="0.25">
      <c r="B921" s="168">
        <v>32</v>
      </c>
      <c r="C921" s="169" t="s">
        <v>20</v>
      </c>
      <c r="D921" s="179" t="s">
        <v>466</v>
      </c>
      <c r="E921" s="179" t="s">
        <v>466</v>
      </c>
      <c r="F921" s="179" t="s">
        <v>466</v>
      </c>
      <c r="G921" s="179" t="s">
        <v>466</v>
      </c>
      <c r="H921" s="179" t="s">
        <v>466</v>
      </c>
      <c r="I921" s="179" t="s">
        <v>466</v>
      </c>
      <c r="J921" s="179" t="s">
        <v>466</v>
      </c>
      <c r="K921" s="179" t="s">
        <v>466</v>
      </c>
      <c r="L921" s="154"/>
      <c r="N921" s="77"/>
      <c r="O921" s="1"/>
      <c r="Q921" s="68"/>
      <c r="R921" s="1"/>
      <c r="S921" s="73"/>
      <c r="T921" s="1"/>
    </row>
    <row r="922" spans="2:20" ht="20.100000000000001" customHeight="1" x14ac:dyDescent="0.25">
      <c r="B922" s="168">
        <v>33</v>
      </c>
      <c r="C922" s="169" t="s">
        <v>21</v>
      </c>
      <c r="D922" s="179" t="s">
        <v>263</v>
      </c>
      <c r="E922" s="179" t="s">
        <v>263</v>
      </c>
      <c r="F922" s="179" t="s">
        <v>263</v>
      </c>
      <c r="G922" s="179" t="s">
        <v>263</v>
      </c>
      <c r="H922" s="179" t="s">
        <v>263</v>
      </c>
      <c r="I922" s="179" t="s">
        <v>263</v>
      </c>
      <c r="J922" s="179" t="s">
        <v>263</v>
      </c>
      <c r="K922" s="179" t="s">
        <v>263</v>
      </c>
      <c r="L922" s="154"/>
      <c r="N922" s="77"/>
      <c r="O922" s="1"/>
      <c r="Q922" s="68"/>
      <c r="R922" s="1"/>
      <c r="S922" s="73"/>
      <c r="T922" s="1"/>
    </row>
    <row r="923" spans="2:20" ht="30.75" customHeight="1" x14ac:dyDescent="0.25">
      <c r="B923" s="168">
        <v>34</v>
      </c>
      <c r="C923" s="176" t="s">
        <v>22</v>
      </c>
      <c r="D923" s="179" t="s">
        <v>388</v>
      </c>
      <c r="E923" s="179" t="s">
        <v>388</v>
      </c>
      <c r="F923" s="179" t="s">
        <v>388</v>
      </c>
      <c r="G923" s="179" t="s">
        <v>388</v>
      </c>
      <c r="H923" s="179" t="s">
        <v>388</v>
      </c>
      <c r="I923" s="179" t="s">
        <v>388</v>
      </c>
      <c r="J923" s="179" t="s">
        <v>388</v>
      </c>
      <c r="K923" s="179" t="s">
        <v>388</v>
      </c>
      <c r="L923" s="154"/>
      <c r="N923" s="77"/>
      <c r="O923" s="1"/>
      <c r="Q923" s="68"/>
      <c r="R923" s="1"/>
      <c r="S923" s="73"/>
      <c r="T923" s="1"/>
    </row>
    <row r="924" spans="2:20" ht="20.100000000000001" customHeight="1" x14ac:dyDescent="0.25">
      <c r="B924" s="168" t="s">
        <v>389</v>
      </c>
      <c r="C924" s="176" t="s">
        <v>390</v>
      </c>
      <c r="D924" s="179" t="s">
        <v>386</v>
      </c>
      <c r="E924" s="179" t="s">
        <v>386</v>
      </c>
      <c r="F924" s="179" t="s">
        <v>386</v>
      </c>
      <c r="G924" s="179" t="s">
        <v>386</v>
      </c>
      <c r="H924" s="179" t="s">
        <v>386</v>
      </c>
      <c r="I924" s="179" t="s">
        <v>386</v>
      </c>
      <c r="J924" s="179" t="s">
        <v>386</v>
      </c>
      <c r="K924" s="179" t="s">
        <v>386</v>
      </c>
      <c r="L924" s="154"/>
      <c r="N924" s="77"/>
      <c r="O924" s="1"/>
      <c r="Q924" s="68"/>
      <c r="R924" s="1"/>
      <c r="S924" s="73"/>
      <c r="T924" s="1"/>
    </row>
    <row r="925" spans="2:20" ht="20.100000000000001" customHeight="1" x14ac:dyDescent="0.25">
      <c r="B925" s="168">
        <v>35</v>
      </c>
      <c r="C925" s="169" t="s">
        <v>23</v>
      </c>
      <c r="D925" s="179" t="s">
        <v>453</v>
      </c>
      <c r="E925" s="179" t="s">
        <v>453</v>
      </c>
      <c r="F925" s="179" t="s">
        <v>453</v>
      </c>
      <c r="G925" s="179" t="s">
        <v>453</v>
      </c>
      <c r="H925" s="179" t="s">
        <v>453</v>
      </c>
      <c r="I925" s="179" t="s">
        <v>453</v>
      </c>
      <c r="J925" s="179" t="s">
        <v>453</v>
      </c>
      <c r="K925" s="179" t="s">
        <v>453</v>
      </c>
      <c r="L925" s="154"/>
      <c r="N925" s="77"/>
      <c r="O925" s="1"/>
      <c r="Q925" s="68"/>
      <c r="R925" s="1"/>
      <c r="S925" s="73"/>
      <c r="T925" s="1"/>
    </row>
    <row r="926" spans="2:20" ht="20.100000000000001" customHeight="1" x14ac:dyDescent="0.25">
      <c r="B926" s="168">
        <v>36</v>
      </c>
      <c r="C926" s="169" t="s">
        <v>64</v>
      </c>
      <c r="D926" s="179" t="s">
        <v>33</v>
      </c>
      <c r="E926" s="179" t="s">
        <v>33</v>
      </c>
      <c r="F926" s="179" t="s">
        <v>33</v>
      </c>
      <c r="G926" s="179" t="s">
        <v>33</v>
      </c>
      <c r="H926" s="179" t="s">
        <v>33</v>
      </c>
      <c r="I926" s="179" t="s">
        <v>33</v>
      </c>
      <c r="J926" s="179" t="s">
        <v>33</v>
      </c>
      <c r="K926" s="179" t="s">
        <v>33</v>
      </c>
      <c r="L926" s="154"/>
      <c r="N926" s="77"/>
      <c r="O926" s="1"/>
      <c r="Q926" s="68"/>
      <c r="R926" s="1"/>
      <c r="S926" s="73"/>
      <c r="T926" s="1"/>
    </row>
    <row r="927" spans="2:20" ht="20.100000000000001" customHeight="1" x14ac:dyDescent="0.25">
      <c r="B927" s="168">
        <v>37</v>
      </c>
      <c r="C927" s="169" t="s">
        <v>65</v>
      </c>
      <c r="D927" s="179" t="s">
        <v>388</v>
      </c>
      <c r="E927" s="179" t="s">
        <v>388</v>
      </c>
      <c r="F927" s="179" t="s">
        <v>388</v>
      </c>
      <c r="G927" s="179" t="s">
        <v>388</v>
      </c>
      <c r="H927" s="179" t="s">
        <v>388</v>
      </c>
      <c r="I927" s="179" t="s">
        <v>388</v>
      </c>
      <c r="J927" s="179" t="s">
        <v>388</v>
      </c>
      <c r="K927" s="179" t="s">
        <v>388</v>
      </c>
      <c r="L927" s="154"/>
      <c r="N927" s="77"/>
      <c r="O927" s="1"/>
      <c r="Q927" s="68"/>
      <c r="R927" s="1"/>
      <c r="S927" s="73"/>
      <c r="T927" s="1"/>
    </row>
    <row r="930" spans="2:12" x14ac:dyDescent="0.25">
      <c r="D930" s="74" t="e">
        <f>HLOOKUP(D931,'1. March 2021 Report'!$D982:$K982,1,0)</f>
        <v>#N/A</v>
      </c>
      <c r="E930" s="74" t="e">
        <f>HLOOKUP(E931,'1. March 2021 Report'!$D982:$K982,1,0)</f>
        <v>#N/A</v>
      </c>
      <c r="F930" s="74" t="e">
        <f>HLOOKUP(F931,'1. March 2021 Report'!$D982:$K982,1,0)</f>
        <v>#N/A</v>
      </c>
      <c r="G930" s="74" t="e">
        <f>HLOOKUP(G931,'1. March 2021 Report'!$D982:$K982,1,0)</f>
        <v>#N/A</v>
      </c>
      <c r="H930" s="74" t="e">
        <f>HLOOKUP(H931,'1. March 2021 Report'!$D982:$K982,1,0)</f>
        <v>#N/A</v>
      </c>
      <c r="I930" s="74" t="e">
        <f>HLOOKUP(I931,'1. March 2021 Report'!$D982:$K982,1,0)</f>
        <v>#N/A</v>
      </c>
      <c r="J930" s="74" t="e">
        <f>HLOOKUP(J931,'1. March 2021 Report'!$D982:$K982,1,0)</f>
        <v>#N/A</v>
      </c>
      <c r="K930" s="74" t="e">
        <f>HLOOKUP(K931,'1. March 2021 Report'!$D982:$K982,1,0)</f>
        <v>#N/A</v>
      </c>
      <c r="L930" s="74" t="e">
        <f>HLOOKUP(L931,'1. March 2021 Report'!$D982:$K982,1,0)</f>
        <v>#N/A</v>
      </c>
    </row>
    <row r="931" spans="2:12" x14ac:dyDescent="0.25">
      <c r="B931" s="26" t="s">
        <v>51</v>
      </c>
      <c r="C931" s="27"/>
      <c r="D931" s="227" t="s">
        <v>547</v>
      </c>
      <c r="E931" s="227" t="s">
        <v>546</v>
      </c>
      <c r="F931" s="227" t="s">
        <v>545</v>
      </c>
      <c r="G931" s="227" t="s">
        <v>543</v>
      </c>
      <c r="H931" s="227" t="s">
        <v>544</v>
      </c>
      <c r="I931" s="227" t="s">
        <v>517</v>
      </c>
      <c r="J931" s="227" t="s">
        <v>518</v>
      </c>
      <c r="K931" s="227" t="s">
        <v>519</v>
      </c>
      <c r="L931" s="227" t="s">
        <v>520</v>
      </c>
    </row>
    <row r="932" spans="2:12" x14ac:dyDescent="0.25">
      <c r="B932" s="195">
        <v>1</v>
      </c>
      <c r="C932" s="198" t="s">
        <v>0</v>
      </c>
      <c r="D932" s="204" t="s">
        <v>451</v>
      </c>
      <c r="E932" s="204" t="s">
        <v>451</v>
      </c>
      <c r="F932" s="204" t="s">
        <v>451</v>
      </c>
      <c r="G932" s="204" t="s">
        <v>451</v>
      </c>
      <c r="H932" s="204" t="s">
        <v>451</v>
      </c>
      <c r="I932" s="204" t="s">
        <v>451</v>
      </c>
      <c r="J932" s="204" t="s">
        <v>451</v>
      </c>
      <c r="K932" s="204" t="s">
        <v>451</v>
      </c>
      <c r="L932" s="204" t="s">
        <v>451</v>
      </c>
    </row>
    <row r="933" spans="2:12" x14ac:dyDescent="0.25">
      <c r="B933" s="195">
        <v>2</v>
      </c>
      <c r="C933" s="198" t="s">
        <v>1</v>
      </c>
      <c r="D933" s="225" t="s">
        <v>41</v>
      </c>
      <c r="E933" s="225" t="s">
        <v>41</v>
      </c>
      <c r="F933" s="225" t="s">
        <v>41</v>
      </c>
      <c r="G933" s="225" t="s">
        <v>41</v>
      </c>
      <c r="H933" s="225" t="s">
        <v>41</v>
      </c>
      <c r="I933" s="225" t="s">
        <v>41</v>
      </c>
      <c r="J933" s="225" t="s">
        <v>41</v>
      </c>
      <c r="K933" s="225" t="s">
        <v>41</v>
      </c>
      <c r="L933" s="225" t="s">
        <v>41</v>
      </c>
    </row>
    <row r="934" spans="2:12" x14ac:dyDescent="0.25">
      <c r="B934" s="195">
        <v>3</v>
      </c>
      <c r="C934" s="198" t="s">
        <v>52</v>
      </c>
      <c r="D934" s="204" t="s">
        <v>24</v>
      </c>
      <c r="E934" s="204" t="s">
        <v>24</v>
      </c>
      <c r="F934" s="204" t="s">
        <v>24</v>
      </c>
      <c r="G934" s="204" t="s">
        <v>24</v>
      </c>
      <c r="H934" s="204" t="s">
        <v>24</v>
      </c>
      <c r="I934" s="204" t="s">
        <v>24</v>
      </c>
      <c r="J934" s="204" t="s">
        <v>24</v>
      </c>
      <c r="K934" s="204" t="s">
        <v>24</v>
      </c>
      <c r="L934" s="204" t="s">
        <v>24</v>
      </c>
    </row>
    <row r="935" spans="2:12" ht="38.25" x14ac:dyDescent="0.25">
      <c r="B935" s="195" t="s">
        <v>384</v>
      </c>
      <c r="C935" s="196" t="s">
        <v>409</v>
      </c>
      <c r="D935" s="197" t="s">
        <v>388</v>
      </c>
      <c r="E935" s="197" t="s">
        <v>388</v>
      </c>
      <c r="F935" s="197" t="s">
        <v>388</v>
      </c>
      <c r="G935" s="197" t="s">
        <v>388</v>
      </c>
      <c r="H935" s="197" t="s">
        <v>388</v>
      </c>
      <c r="I935" s="197" t="s">
        <v>388</v>
      </c>
      <c r="J935" s="197" t="s">
        <v>388</v>
      </c>
      <c r="K935" s="197" t="s">
        <v>388</v>
      </c>
      <c r="L935" s="197" t="s">
        <v>388</v>
      </c>
    </row>
    <row r="936" spans="2:12" x14ac:dyDescent="0.25">
      <c r="B936" s="171" t="s">
        <v>166</v>
      </c>
      <c r="C936" s="167"/>
      <c r="D936" s="197"/>
      <c r="E936" s="197"/>
      <c r="F936" s="197"/>
      <c r="G936" s="197"/>
      <c r="H936" s="197"/>
      <c r="I936" s="197"/>
      <c r="J936" s="197"/>
      <c r="K936" s="197"/>
      <c r="L936" s="197"/>
    </row>
    <row r="937" spans="2:12" x14ac:dyDescent="0.25">
      <c r="B937" s="195">
        <v>4</v>
      </c>
      <c r="C937" s="198" t="s">
        <v>2</v>
      </c>
      <c r="D937" s="197" t="s">
        <v>388</v>
      </c>
      <c r="E937" s="197" t="s">
        <v>388</v>
      </c>
      <c r="F937" s="197" t="s">
        <v>388</v>
      </c>
      <c r="G937" s="197" t="s">
        <v>388</v>
      </c>
      <c r="H937" s="197" t="s">
        <v>388</v>
      </c>
      <c r="I937" s="197" t="s">
        <v>388</v>
      </c>
      <c r="J937" s="197" t="s">
        <v>388</v>
      </c>
      <c r="K937" s="197" t="s">
        <v>388</v>
      </c>
      <c r="L937" s="197" t="s">
        <v>388</v>
      </c>
    </row>
    <row r="938" spans="2:12" x14ac:dyDescent="0.25">
      <c r="B938" s="195">
        <v>5</v>
      </c>
      <c r="C938" s="198" t="s">
        <v>3</v>
      </c>
      <c r="D938" s="197" t="s">
        <v>388</v>
      </c>
      <c r="E938" s="197" t="s">
        <v>388</v>
      </c>
      <c r="F938" s="197" t="s">
        <v>388</v>
      </c>
      <c r="G938" s="197" t="s">
        <v>388</v>
      </c>
      <c r="H938" s="197" t="s">
        <v>388</v>
      </c>
      <c r="I938" s="197" t="s">
        <v>388</v>
      </c>
      <c r="J938" s="197" t="s">
        <v>388</v>
      </c>
      <c r="K938" s="197" t="s">
        <v>388</v>
      </c>
      <c r="L938" s="197" t="s">
        <v>388</v>
      </c>
    </row>
    <row r="939" spans="2:12" x14ac:dyDescent="0.25">
      <c r="B939" s="195">
        <v>6</v>
      </c>
      <c r="C939" s="198" t="s">
        <v>53</v>
      </c>
      <c r="D939" s="197" t="s">
        <v>49</v>
      </c>
      <c r="E939" s="197" t="s">
        <v>49</v>
      </c>
      <c r="F939" s="197" t="s">
        <v>49</v>
      </c>
      <c r="G939" s="197" t="s">
        <v>49</v>
      </c>
      <c r="H939" s="197" t="s">
        <v>49</v>
      </c>
      <c r="I939" s="197" t="s">
        <v>49</v>
      </c>
      <c r="J939" s="197" t="s">
        <v>49</v>
      </c>
      <c r="K939" s="197" t="s">
        <v>49</v>
      </c>
      <c r="L939" s="197" t="s">
        <v>49</v>
      </c>
    </row>
    <row r="940" spans="2:12" x14ac:dyDescent="0.25">
      <c r="B940" s="195">
        <v>7</v>
      </c>
      <c r="C940" s="198" t="s">
        <v>54</v>
      </c>
      <c r="D940" s="216" t="s">
        <v>452</v>
      </c>
      <c r="E940" s="216" t="s">
        <v>452</v>
      </c>
      <c r="F940" s="216" t="s">
        <v>452</v>
      </c>
      <c r="G940" s="216" t="s">
        <v>452</v>
      </c>
      <c r="H940" s="216" t="s">
        <v>452</v>
      </c>
      <c r="I940" s="216" t="s">
        <v>452</v>
      </c>
      <c r="J940" s="216" t="s">
        <v>452</v>
      </c>
      <c r="K940" s="216" t="s">
        <v>452</v>
      </c>
      <c r="L940" s="216" t="s">
        <v>452</v>
      </c>
    </row>
    <row r="941" spans="2:12" x14ac:dyDescent="0.25">
      <c r="B941" s="195">
        <v>8</v>
      </c>
      <c r="C941" s="198" t="s">
        <v>465</v>
      </c>
      <c r="D941" s="18">
        <f>VLOOKUP(D931,'[6]2. Lloyds Solo'!$H$7:$BC$100,48,FALSE)/1000000</f>
        <v>38.047007734038296</v>
      </c>
      <c r="E941" s="18">
        <f>VLOOKUP(E931,'[6]2. Lloyds Solo'!$H$7:$BC$100,48,FALSE)/1000000</f>
        <v>1268.8791084492848</v>
      </c>
      <c r="F941" s="18">
        <f>VLOOKUP(F931,'[6]2. Lloyds Solo'!$H$7:$BC$100,48,FALSE)/1000000</f>
        <v>50.510682681395664</v>
      </c>
      <c r="G941" s="18">
        <f>VLOOKUP(G931,'[6]2. Lloyds Solo'!$H$7:$BC$100,48,FALSE)/1000000</f>
        <v>248.45269184688689</v>
      </c>
      <c r="H941" s="18">
        <f>VLOOKUP(H931,'[6]2. Lloyds Solo'!$H$7:$BC$100,48,FALSE)/1000000</f>
        <v>125.29273236553989</v>
      </c>
      <c r="I941" s="18">
        <f>VLOOKUP(I931,'[6]2. Lloyds Solo'!$H$7:$BC$100,48,FALSE)/1000000</f>
        <v>853.38140842419079</v>
      </c>
      <c r="J941" s="18">
        <f>VLOOKUP(J931,'[6]2. Lloyds Solo'!$H$7:$BC$100,48,FALSE)/1000000</f>
        <v>0</v>
      </c>
      <c r="K941" s="18">
        <f>VLOOKUP(K931,'[6]2. Lloyds Solo'!$H$7:$BC$100,48,FALSE)/1000000</f>
        <v>511.07325383304942</v>
      </c>
      <c r="L941" s="18">
        <f>VLOOKUP(L931,'[6]2. Lloyds Solo'!$H$7:$BC$100,48,FALSE)/1000000</f>
        <v>255.53662691652471</v>
      </c>
    </row>
    <row r="942" spans="2:12" x14ac:dyDescent="0.25">
      <c r="B942" s="172">
        <v>9</v>
      </c>
      <c r="C942" s="173" t="s">
        <v>178</v>
      </c>
      <c r="D942" s="19" t="e">
        <f>VLOOKUP(D931,#REF!,5,0)</f>
        <v>#REF!</v>
      </c>
      <c r="E942" s="19" t="e">
        <f>VLOOKUP(E931,#REF!,5,0)</f>
        <v>#REF!</v>
      </c>
      <c r="F942" s="19" t="e">
        <f>VLOOKUP(F931,#REF!,5,0)</f>
        <v>#REF!</v>
      </c>
      <c r="G942" s="19" t="e">
        <f>VLOOKUP(G931,#REF!,5,0)</f>
        <v>#REF!</v>
      </c>
      <c r="H942" s="19" t="e">
        <f>VLOOKUP(H931,#REF!,5,0)</f>
        <v>#REF!</v>
      </c>
      <c r="I942" s="19" t="e">
        <f>VLOOKUP(I931,#REF!,5,0)</f>
        <v>#REF!</v>
      </c>
      <c r="J942" s="19" t="e">
        <f>VLOOKUP(J931,#REF!,5,0)</f>
        <v>#REF!</v>
      </c>
      <c r="K942" s="19" t="e">
        <f>VLOOKUP(K931,#REF!,5,0)</f>
        <v>#REF!</v>
      </c>
      <c r="L942" s="19" t="e">
        <f>VLOOKUP(L931,#REF!,5,0)</f>
        <v>#REF!</v>
      </c>
    </row>
    <row r="943" spans="2:12" x14ac:dyDescent="0.25">
      <c r="B943" s="174"/>
      <c r="C943" s="175" t="s">
        <v>179</v>
      </c>
      <c r="D943" s="59" t="e">
        <f>VLOOKUP(D931,#REF!,6,0)</f>
        <v>#REF!</v>
      </c>
      <c r="E943" s="59" t="e">
        <f>VLOOKUP(E931,#REF!,6,0)</f>
        <v>#REF!</v>
      </c>
      <c r="F943" s="59" t="e">
        <f>VLOOKUP(F931,#REF!,6,0)</f>
        <v>#REF!</v>
      </c>
      <c r="G943" s="59" t="e">
        <f>VLOOKUP(G931,#REF!,6,0)</f>
        <v>#REF!</v>
      </c>
      <c r="H943" s="59" t="e">
        <f>VLOOKUP(H931,#REF!,6,0)</f>
        <v>#REF!</v>
      </c>
      <c r="I943" s="59" t="e">
        <f>VLOOKUP(I931,#REF!,6,0)</f>
        <v>#REF!</v>
      </c>
      <c r="J943" s="59" t="e">
        <f>VLOOKUP(J931,#REF!,6,0)</f>
        <v>#REF!</v>
      </c>
      <c r="K943" s="59" t="e">
        <f>VLOOKUP(K931,#REF!,6,0)</f>
        <v>#REF!</v>
      </c>
      <c r="L943" s="59" t="e">
        <f>VLOOKUP(L931,#REF!,6,0)</f>
        <v>#REF!</v>
      </c>
    </row>
    <row r="944" spans="2:12" x14ac:dyDescent="0.25">
      <c r="B944" s="195" t="s">
        <v>8</v>
      </c>
      <c r="C944" s="198" t="s">
        <v>4</v>
      </c>
      <c r="D944" s="218">
        <v>100</v>
      </c>
      <c r="E944" s="218">
        <v>100</v>
      </c>
      <c r="F944" s="218">
        <v>100</v>
      </c>
      <c r="G944" s="218">
        <v>100</v>
      </c>
      <c r="H944" s="218">
        <v>100</v>
      </c>
      <c r="I944" s="218">
        <v>99.435000000000002</v>
      </c>
      <c r="J944" s="218">
        <v>100</v>
      </c>
      <c r="K944" s="218">
        <v>100</v>
      </c>
      <c r="L944" s="218">
        <v>100</v>
      </c>
    </row>
    <row r="945" spans="2:12" x14ac:dyDescent="0.25">
      <c r="B945" s="195" t="s">
        <v>9</v>
      </c>
      <c r="C945" s="198" t="s">
        <v>5</v>
      </c>
      <c r="D945" s="218">
        <v>100</v>
      </c>
      <c r="E945" s="218">
        <v>100</v>
      </c>
      <c r="F945" s="218">
        <v>100</v>
      </c>
      <c r="G945" s="218">
        <v>100</v>
      </c>
      <c r="H945" s="218">
        <v>100</v>
      </c>
      <c r="I945" s="218">
        <v>100</v>
      </c>
      <c r="J945" s="218">
        <v>100</v>
      </c>
      <c r="K945" s="218">
        <v>100</v>
      </c>
      <c r="L945" s="218">
        <v>100</v>
      </c>
    </row>
    <row r="946" spans="2:12" x14ac:dyDescent="0.25">
      <c r="B946" s="195">
        <v>10</v>
      </c>
      <c r="C946" s="198" t="s">
        <v>6</v>
      </c>
      <c r="D946" s="216" t="s">
        <v>29</v>
      </c>
      <c r="E946" s="216" t="s">
        <v>29</v>
      </c>
      <c r="F946" s="216" t="s">
        <v>29</v>
      </c>
      <c r="G946" s="216" t="s">
        <v>29</v>
      </c>
      <c r="H946" s="216" t="s">
        <v>29</v>
      </c>
      <c r="I946" s="216" t="s">
        <v>29</v>
      </c>
      <c r="J946" s="216" t="s">
        <v>29</v>
      </c>
      <c r="K946" s="216" t="s">
        <v>29</v>
      </c>
      <c r="L946" s="216" t="s">
        <v>29</v>
      </c>
    </row>
    <row r="947" spans="2:12" x14ac:dyDescent="0.25">
      <c r="B947" s="195">
        <v>11</v>
      </c>
      <c r="C947" s="198" t="s">
        <v>7</v>
      </c>
      <c r="D947" s="216">
        <v>43761</v>
      </c>
      <c r="E947" s="216">
        <v>43761</v>
      </c>
      <c r="F947" s="216">
        <v>43761</v>
      </c>
      <c r="G947" s="216">
        <v>43761</v>
      </c>
      <c r="H947" s="216">
        <v>43761</v>
      </c>
      <c r="I947" s="216">
        <v>43781</v>
      </c>
      <c r="J947" s="216">
        <v>43782</v>
      </c>
      <c r="K947" s="216">
        <v>43782</v>
      </c>
      <c r="L947" s="216">
        <v>43782</v>
      </c>
    </row>
    <row r="948" spans="2:12" x14ac:dyDescent="0.25">
      <c r="B948" s="195">
        <v>12</v>
      </c>
      <c r="C948" s="198" t="s">
        <v>44</v>
      </c>
      <c r="D948" s="216" t="s">
        <v>31</v>
      </c>
      <c r="E948" s="216" t="s">
        <v>31</v>
      </c>
      <c r="F948" s="216" t="s">
        <v>31</v>
      </c>
      <c r="G948" s="216" t="s">
        <v>31</v>
      </c>
      <c r="H948" s="216" t="s">
        <v>31</v>
      </c>
      <c r="I948" s="216" t="s">
        <v>31</v>
      </c>
      <c r="J948" s="216" t="s">
        <v>31</v>
      </c>
      <c r="K948" s="216" t="s">
        <v>31</v>
      </c>
      <c r="L948" s="216" t="s">
        <v>31</v>
      </c>
    </row>
    <row r="949" spans="2:12" x14ac:dyDescent="0.25">
      <c r="B949" s="195">
        <v>13</v>
      </c>
      <c r="C949" s="198" t="s">
        <v>55</v>
      </c>
      <c r="D949" s="216">
        <v>48729</v>
      </c>
      <c r="E949" s="216">
        <v>45237</v>
      </c>
      <c r="F949" s="216">
        <v>46735</v>
      </c>
      <c r="G949" s="216">
        <v>46713</v>
      </c>
      <c r="H949" s="216">
        <v>46371</v>
      </c>
      <c r="I949" s="216">
        <v>45973</v>
      </c>
      <c r="J949" s="216">
        <v>44374</v>
      </c>
      <c r="K949" s="216">
        <v>45464</v>
      </c>
      <c r="L949" s="216">
        <v>45306</v>
      </c>
    </row>
    <row r="950" spans="2:12" x14ac:dyDescent="0.25">
      <c r="B950" s="195">
        <v>14</v>
      </c>
      <c r="C950" s="198" t="s">
        <v>506</v>
      </c>
      <c r="D950" s="216" t="s">
        <v>410</v>
      </c>
      <c r="E950" s="216" t="s">
        <v>410</v>
      </c>
      <c r="F950" s="216" t="s">
        <v>410</v>
      </c>
      <c r="G950" s="216" t="s">
        <v>410</v>
      </c>
      <c r="H950" s="216" t="s">
        <v>410</v>
      </c>
      <c r="I950" s="216" t="s">
        <v>411</v>
      </c>
      <c r="J950" s="216" t="s">
        <v>411</v>
      </c>
      <c r="K950" s="216" t="s">
        <v>521</v>
      </c>
      <c r="L950" s="216" t="s">
        <v>411</v>
      </c>
    </row>
    <row r="951" spans="2:12" ht="25.5" x14ac:dyDescent="0.25">
      <c r="B951" s="195">
        <v>15</v>
      </c>
      <c r="C951" s="196" t="s">
        <v>56</v>
      </c>
      <c r="D951" s="216" t="s">
        <v>388</v>
      </c>
      <c r="E951" s="216" t="s">
        <v>388</v>
      </c>
      <c r="F951" s="216" t="s">
        <v>388</v>
      </c>
      <c r="G951" s="216" t="s">
        <v>388</v>
      </c>
      <c r="H951" s="216" t="s">
        <v>388</v>
      </c>
      <c r="I951" s="216" t="s">
        <v>522</v>
      </c>
      <c r="J951" s="216" t="s">
        <v>523</v>
      </c>
      <c r="K951" s="216" t="s">
        <v>492</v>
      </c>
      <c r="L951" s="216" t="s">
        <v>524</v>
      </c>
    </row>
    <row r="952" spans="2:12" x14ac:dyDescent="0.25">
      <c r="B952" s="195">
        <v>16</v>
      </c>
      <c r="C952" s="198" t="s">
        <v>57</v>
      </c>
      <c r="D952" s="216" t="s">
        <v>388</v>
      </c>
      <c r="E952" s="216" t="s">
        <v>388</v>
      </c>
      <c r="F952" s="216" t="s">
        <v>388</v>
      </c>
      <c r="G952" s="216" t="s">
        <v>388</v>
      </c>
      <c r="H952" s="216" t="s">
        <v>388</v>
      </c>
      <c r="I952" s="216" t="s">
        <v>388</v>
      </c>
      <c r="J952" s="216" t="s">
        <v>388</v>
      </c>
      <c r="K952" s="216" t="s">
        <v>388</v>
      </c>
      <c r="L952" s="216" t="s">
        <v>388</v>
      </c>
    </row>
    <row r="953" spans="2:12" x14ac:dyDescent="0.25">
      <c r="B953" s="162"/>
      <c r="C953" s="156"/>
      <c r="D953" s="1"/>
      <c r="E953" s="1"/>
      <c r="F953" s="1"/>
      <c r="G953" s="1"/>
      <c r="H953" s="1"/>
      <c r="I953" s="1"/>
      <c r="J953" s="1"/>
      <c r="K953" s="1"/>
      <c r="L953" s="1"/>
    </row>
    <row r="954" spans="2:12" x14ac:dyDescent="0.25">
      <c r="B954" s="180" t="s">
        <v>58</v>
      </c>
      <c r="C954" s="167"/>
      <c r="D954" s="1"/>
      <c r="E954" s="1"/>
      <c r="F954" s="1"/>
      <c r="G954" s="1"/>
      <c r="H954" s="1"/>
      <c r="I954" s="1"/>
      <c r="J954" s="1"/>
      <c r="K954" s="1"/>
      <c r="L954" s="1"/>
    </row>
    <row r="955" spans="2:12" x14ac:dyDescent="0.25">
      <c r="B955" s="195">
        <v>17</v>
      </c>
      <c r="C955" s="198" t="s">
        <v>59</v>
      </c>
      <c r="D955" s="216" t="s">
        <v>35</v>
      </c>
      <c r="E955" s="216" t="s">
        <v>35</v>
      </c>
      <c r="F955" s="216" t="s">
        <v>35</v>
      </c>
      <c r="G955" s="216" t="s">
        <v>35</v>
      </c>
      <c r="H955" s="216" t="s">
        <v>35</v>
      </c>
      <c r="I955" s="216" t="s">
        <v>34</v>
      </c>
      <c r="J955" s="216" t="s">
        <v>34</v>
      </c>
      <c r="K955" s="216" t="s">
        <v>35</v>
      </c>
      <c r="L955" s="216" t="s">
        <v>35</v>
      </c>
    </row>
    <row r="956" spans="2:12" x14ac:dyDescent="0.25">
      <c r="B956" s="195">
        <v>18</v>
      </c>
      <c r="C956" s="212" t="s">
        <v>12</v>
      </c>
      <c r="D956" s="219" t="s">
        <v>525</v>
      </c>
      <c r="E956" s="219" t="s">
        <v>526</v>
      </c>
      <c r="F956" s="219" t="s">
        <v>527</v>
      </c>
      <c r="G956" s="219" t="s">
        <v>528</v>
      </c>
      <c r="H956" s="219" t="s">
        <v>529</v>
      </c>
      <c r="I956" s="219">
        <v>6.4999999999999997E-3</v>
      </c>
      <c r="J956" s="219">
        <v>3.8E-3</v>
      </c>
      <c r="K956" s="219" t="s">
        <v>530</v>
      </c>
      <c r="L956" s="219" t="s">
        <v>531</v>
      </c>
    </row>
    <row r="957" spans="2:12" x14ac:dyDescent="0.25">
      <c r="B957" s="195">
        <v>19</v>
      </c>
      <c r="C957" s="198" t="s">
        <v>43</v>
      </c>
      <c r="D957" s="216" t="s">
        <v>33</v>
      </c>
      <c r="E957" s="216" t="s">
        <v>33</v>
      </c>
      <c r="F957" s="216" t="s">
        <v>33</v>
      </c>
      <c r="G957" s="216" t="s">
        <v>33</v>
      </c>
      <c r="H957" s="216" t="s">
        <v>33</v>
      </c>
      <c r="I957" s="216" t="s">
        <v>33</v>
      </c>
      <c r="J957" s="216" t="s">
        <v>33</v>
      </c>
      <c r="K957" s="216" t="s">
        <v>33</v>
      </c>
      <c r="L957" s="216" t="s">
        <v>33</v>
      </c>
    </row>
    <row r="958" spans="2:12" x14ac:dyDescent="0.25">
      <c r="B958" s="195" t="s">
        <v>10</v>
      </c>
      <c r="C958" s="196" t="s">
        <v>13</v>
      </c>
      <c r="D958" s="216" t="s">
        <v>36</v>
      </c>
      <c r="E958" s="216" t="s">
        <v>36</v>
      </c>
      <c r="F958" s="216" t="s">
        <v>36</v>
      </c>
      <c r="G958" s="216" t="s">
        <v>36</v>
      </c>
      <c r="H958" s="216" t="s">
        <v>36</v>
      </c>
      <c r="I958" s="216" t="s">
        <v>36</v>
      </c>
      <c r="J958" s="216" t="s">
        <v>36</v>
      </c>
      <c r="K958" s="216" t="s">
        <v>36</v>
      </c>
      <c r="L958" s="216" t="s">
        <v>36</v>
      </c>
    </row>
    <row r="959" spans="2:12" ht="25.5" x14ac:dyDescent="0.25">
      <c r="B959" s="195" t="s">
        <v>11</v>
      </c>
      <c r="C959" s="196" t="s">
        <v>14</v>
      </c>
      <c r="D959" s="216" t="s">
        <v>36</v>
      </c>
      <c r="E959" s="216" t="s">
        <v>36</v>
      </c>
      <c r="F959" s="216" t="s">
        <v>36</v>
      </c>
      <c r="G959" s="216" t="s">
        <v>36</v>
      </c>
      <c r="H959" s="216" t="s">
        <v>36</v>
      </c>
      <c r="I959" s="216" t="s">
        <v>36</v>
      </c>
      <c r="J959" s="216" t="s">
        <v>36</v>
      </c>
      <c r="K959" s="216" t="s">
        <v>36</v>
      </c>
      <c r="L959" s="216" t="s">
        <v>36</v>
      </c>
    </row>
    <row r="960" spans="2:12" x14ac:dyDescent="0.25">
      <c r="B960" s="195">
        <v>21</v>
      </c>
      <c r="C960" s="196" t="s">
        <v>15</v>
      </c>
      <c r="D960" s="216" t="s">
        <v>33</v>
      </c>
      <c r="E960" s="216" t="s">
        <v>33</v>
      </c>
      <c r="F960" s="216" t="s">
        <v>33</v>
      </c>
      <c r="G960" s="216" t="s">
        <v>33</v>
      </c>
      <c r="H960" s="216" t="s">
        <v>33</v>
      </c>
      <c r="I960" s="216" t="s">
        <v>33</v>
      </c>
      <c r="J960" s="216" t="s">
        <v>33</v>
      </c>
      <c r="K960" s="216" t="s">
        <v>33</v>
      </c>
      <c r="L960" s="216" t="s">
        <v>33</v>
      </c>
    </row>
    <row r="961" spans="2:12" x14ac:dyDescent="0.25">
      <c r="B961" s="195">
        <v>22</v>
      </c>
      <c r="C961" s="198" t="s">
        <v>60</v>
      </c>
      <c r="D961" s="216" t="s">
        <v>67</v>
      </c>
      <c r="E961" s="216" t="s">
        <v>67</v>
      </c>
      <c r="F961" s="216" t="s">
        <v>67</v>
      </c>
      <c r="G961" s="216" t="s">
        <v>67</v>
      </c>
      <c r="H961" s="216" t="s">
        <v>67</v>
      </c>
      <c r="I961" s="216" t="s">
        <v>67</v>
      </c>
      <c r="J961" s="216" t="s">
        <v>67</v>
      </c>
      <c r="K961" s="216" t="s">
        <v>67</v>
      </c>
      <c r="L961" s="216" t="s">
        <v>67</v>
      </c>
    </row>
    <row r="962" spans="2:12" x14ac:dyDescent="0.25">
      <c r="B962" s="195">
        <v>23</v>
      </c>
      <c r="C962" s="198" t="s">
        <v>16</v>
      </c>
      <c r="D962" s="216" t="s">
        <v>50</v>
      </c>
      <c r="E962" s="216" t="s">
        <v>50</v>
      </c>
      <c r="F962" s="216" t="s">
        <v>50</v>
      </c>
      <c r="G962" s="216" t="s">
        <v>50</v>
      </c>
      <c r="H962" s="216" t="s">
        <v>50</v>
      </c>
      <c r="I962" s="216" t="s">
        <v>50</v>
      </c>
      <c r="J962" s="216" t="s">
        <v>50</v>
      </c>
      <c r="K962" s="216" t="s">
        <v>50</v>
      </c>
      <c r="L962" s="216" t="s">
        <v>50</v>
      </c>
    </row>
    <row r="963" spans="2:12" x14ac:dyDescent="0.25">
      <c r="B963" s="195">
        <v>24</v>
      </c>
      <c r="C963" s="198" t="s">
        <v>17</v>
      </c>
      <c r="D963" s="204" t="s">
        <v>388</v>
      </c>
      <c r="E963" s="204" t="s">
        <v>388</v>
      </c>
      <c r="F963" s="204" t="s">
        <v>388</v>
      </c>
      <c r="G963" s="204" t="s">
        <v>388</v>
      </c>
      <c r="H963" s="204" t="s">
        <v>388</v>
      </c>
      <c r="I963" s="204" t="s">
        <v>388</v>
      </c>
      <c r="J963" s="204" t="s">
        <v>388</v>
      </c>
      <c r="K963" s="204" t="s">
        <v>388</v>
      </c>
      <c r="L963" s="204" t="s">
        <v>388</v>
      </c>
    </row>
    <row r="964" spans="2:12" x14ac:dyDescent="0.25">
      <c r="B964" s="195">
        <v>25</v>
      </c>
      <c r="C964" s="198" t="s">
        <v>45</v>
      </c>
      <c r="D964" s="216" t="s">
        <v>388</v>
      </c>
      <c r="E964" s="216" t="s">
        <v>388</v>
      </c>
      <c r="F964" s="216" t="s">
        <v>388</v>
      </c>
      <c r="G964" s="216" t="s">
        <v>388</v>
      </c>
      <c r="H964" s="216" t="s">
        <v>388</v>
      </c>
      <c r="I964" s="216" t="s">
        <v>388</v>
      </c>
      <c r="J964" s="216" t="s">
        <v>388</v>
      </c>
      <c r="K964" s="216" t="s">
        <v>388</v>
      </c>
      <c r="L964" s="216" t="s">
        <v>388</v>
      </c>
    </row>
    <row r="965" spans="2:12" x14ac:dyDescent="0.25">
      <c r="B965" s="195">
        <v>26</v>
      </c>
      <c r="C965" s="198" t="s">
        <v>46</v>
      </c>
      <c r="D965" s="216" t="s">
        <v>388</v>
      </c>
      <c r="E965" s="216" t="s">
        <v>388</v>
      </c>
      <c r="F965" s="216" t="s">
        <v>388</v>
      </c>
      <c r="G965" s="216" t="s">
        <v>388</v>
      </c>
      <c r="H965" s="216" t="s">
        <v>388</v>
      </c>
      <c r="I965" s="216" t="s">
        <v>388</v>
      </c>
      <c r="J965" s="216" t="s">
        <v>388</v>
      </c>
      <c r="K965" s="216" t="s">
        <v>388</v>
      </c>
      <c r="L965" s="216" t="s">
        <v>388</v>
      </c>
    </row>
    <row r="966" spans="2:12" x14ac:dyDescent="0.25">
      <c r="B966" s="195">
        <v>27</v>
      </c>
      <c r="C966" s="196" t="s">
        <v>18</v>
      </c>
      <c r="D966" s="216" t="s">
        <v>388</v>
      </c>
      <c r="E966" s="216" t="s">
        <v>388</v>
      </c>
      <c r="F966" s="216" t="s">
        <v>388</v>
      </c>
      <c r="G966" s="216" t="s">
        <v>388</v>
      </c>
      <c r="H966" s="216" t="s">
        <v>388</v>
      </c>
      <c r="I966" s="216" t="s">
        <v>388</v>
      </c>
      <c r="J966" s="216" t="s">
        <v>388</v>
      </c>
      <c r="K966" s="216" t="s">
        <v>388</v>
      </c>
      <c r="L966" s="216" t="s">
        <v>388</v>
      </c>
    </row>
    <row r="967" spans="2:12" x14ac:dyDescent="0.25">
      <c r="B967" s="195">
        <v>28</v>
      </c>
      <c r="C967" s="196" t="s">
        <v>61</v>
      </c>
      <c r="D967" s="216" t="s">
        <v>388</v>
      </c>
      <c r="E967" s="216" t="s">
        <v>388</v>
      </c>
      <c r="F967" s="216" t="s">
        <v>388</v>
      </c>
      <c r="G967" s="216" t="s">
        <v>388</v>
      </c>
      <c r="H967" s="216" t="s">
        <v>388</v>
      </c>
      <c r="I967" s="216" t="s">
        <v>388</v>
      </c>
      <c r="J967" s="216" t="s">
        <v>388</v>
      </c>
      <c r="K967" s="216" t="s">
        <v>388</v>
      </c>
      <c r="L967" s="216" t="s">
        <v>388</v>
      </c>
    </row>
    <row r="968" spans="2:12" x14ac:dyDescent="0.25">
      <c r="B968" s="195">
        <v>29</v>
      </c>
      <c r="C968" s="196" t="s">
        <v>62</v>
      </c>
      <c r="D968" s="216" t="s">
        <v>388</v>
      </c>
      <c r="E968" s="216" t="s">
        <v>388</v>
      </c>
      <c r="F968" s="216" t="s">
        <v>388</v>
      </c>
      <c r="G968" s="216" t="s">
        <v>388</v>
      </c>
      <c r="H968" s="216" t="s">
        <v>388</v>
      </c>
      <c r="I968" s="216" t="s">
        <v>388</v>
      </c>
      <c r="J968" s="216" t="s">
        <v>388</v>
      </c>
      <c r="K968" s="216" t="s">
        <v>388</v>
      </c>
      <c r="L968" s="216" t="s">
        <v>388</v>
      </c>
    </row>
    <row r="969" spans="2:12" x14ac:dyDescent="0.25">
      <c r="B969" s="195">
        <v>30</v>
      </c>
      <c r="C969" s="198" t="s">
        <v>19</v>
      </c>
      <c r="D969" s="216" t="s">
        <v>32</v>
      </c>
      <c r="E969" s="216" t="s">
        <v>32</v>
      </c>
      <c r="F969" s="216" t="s">
        <v>32</v>
      </c>
      <c r="G969" s="216" t="s">
        <v>32</v>
      </c>
      <c r="H969" s="216" t="s">
        <v>32</v>
      </c>
      <c r="I969" s="216" t="s">
        <v>32</v>
      </c>
      <c r="J969" s="216" t="s">
        <v>32</v>
      </c>
      <c r="K969" s="216" t="s">
        <v>32</v>
      </c>
      <c r="L969" s="216" t="s">
        <v>32</v>
      </c>
    </row>
    <row r="970" spans="2:12" ht="38.25" x14ac:dyDescent="0.25">
      <c r="B970" s="195">
        <v>31</v>
      </c>
      <c r="C970" s="198" t="s">
        <v>63</v>
      </c>
      <c r="D970" s="204" t="s">
        <v>471</v>
      </c>
      <c r="E970" s="204" t="s">
        <v>471</v>
      </c>
      <c r="F970" s="204" t="s">
        <v>471</v>
      </c>
      <c r="G970" s="204" t="s">
        <v>471</v>
      </c>
      <c r="H970" s="204" t="s">
        <v>471</v>
      </c>
      <c r="I970" s="204" t="s">
        <v>471</v>
      </c>
      <c r="J970" s="204" t="s">
        <v>471</v>
      </c>
      <c r="K970" s="204" t="s">
        <v>471</v>
      </c>
      <c r="L970" s="204" t="s">
        <v>471</v>
      </c>
    </row>
    <row r="971" spans="2:12" x14ac:dyDescent="0.25">
      <c r="B971" s="195">
        <v>32</v>
      </c>
      <c r="C971" s="198" t="s">
        <v>20</v>
      </c>
      <c r="D971" s="216" t="s">
        <v>466</v>
      </c>
      <c r="E971" s="216" t="s">
        <v>466</v>
      </c>
      <c r="F971" s="216" t="s">
        <v>466</v>
      </c>
      <c r="G971" s="216" t="s">
        <v>466</v>
      </c>
      <c r="H971" s="216" t="s">
        <v>466</v>
      </c>
      <c r="I971" s="216" t="s">
        <v>466</v>
      </c>
      <c r="J971" s="216" t="s">
        <v>466</v>
      </c>
      <c r="K971" s="216" t="s">
        <v>466</v>
      </c>
      <c r="L971" s="216" t="s">
        <v>466</v>
      </c>
    </row>
    <row r="972" spans="2:12" x14ac:dyDescent="0.25">
      <c r="B972" s="195">
        <v>33</v>
      </c>
      <c r="C972" s="198" t="s">
        <v>21</v>
      </c>
      <c r="D972" s="216" t="s">
        <v>263</v>
      </c>
      <c r="E972" s="216" t="s">
        <v>263</v>
      </c>
      <c r="F972" s="216" t="s">
        <v>263</v>
      </c>
      <c r="G972" s="216" t="s">
        <v>263</v>
      </c>
      <c r="H972" s="216" t="s">
        <v>263</v>
      </c>
      <c r="I972" s="216" t="s">
        <v>263</v>
      </c>
      <c r="J972" s="216" t="s">
        <v>263</v>
      </c>
      <c r="K972" s="216" t="s">
        <v>263</v>
      </c>
      <c r="L972" s="216" t="s">
        <v>263</v>
      </c>
    </row>
    <row r="973" spans="2:12" x14ac:dyDescent="0.25">
      <c r="B973" s="195">
        <v>34</v>
      </c>
      <c r="C973" s="196" t="s">
        <v>22</v>
      </c>
      <c r="D973" s="216" t="s">
        <v>388</v>
      </c>
      <c r="E973" s="216" t="s">
        <v>388</v>
      </c>
      <c r="F973" s="216" t="s">
        <v>388</v>
      </c>
      <c r="G973" s="216" t="s">
        <v>388</v>
      </c>
      <c r="H973" s="216" t="s">
        <v>388</v>
      </c>
      <c r="I973" s="216" t="s">
        <v>388</v>
      </c>
      <c r="J973" s="216" t="s">
        <v>388</v>
      </c>
      <c r="K973" s="216" t="s">
        <v>388</v>
      </c>
      <c r="L973" s="216" t="s">
        <v>388</v>
      </c>
    </row>
    <row r="974" spans="2:12" x14ac:dyDescent="0.25">
      <c r="B974" s="195" t="s">
        <v>389</v>
      </c>
      <c r="C974" s="196" t="s">
        <v>390</v>
      </c>
      <c r="D974" s="216" t="s">
        <v>386</v>
      </c>
      <c r="E974" s="216" t="s">
        <v>386</v>
      </c>
      <c r="F974" s="216" t="s">
        <v>386</v>
      </c>
      <c r="G974" s="216" t="s">
        <v>386</v>
      </c>
      <c r="H974" s="216" t="s">
        <v>386</v>
      </c>
      <c r="I974" s="216" t="s">
        <v>386</v>
      </c>
      <c r="J974" s="216" t="s">
        <v>386</v>
      </c>
      <c r="K974" s="216" t="s">
        <v>386</v>
      </c>
      <c r="L974" s="216" t="s">
        <v>386</v>
      </c>
    </row>
    <row r="975" spans="2:12" x14ac:dyDescent="0.25">
      <c r="B975" s="195">
        <v>35</v>
      </c>
      <c r="C975" s="198" t="s">
        <v>23</v>
      </c>
      <c r="D975" s="216" t="s">
        <v>453</v>
      </c>
      <c r="E975" s="216" t="s">
        <v>453</v>
      </c>
      <c r="F975" s="216" t="s">
        <v>453</v>
      </c>
      <c r="G975" s="216" t="s">
        <v>453</v>
      </c>
      <c r="H975" s="216" t="s">
        <v>453</v>
      </c>
      <c r="I975" s="216" t="s">
        <v>453</v>
      </c>
      <c r="J975" s="216" t="s">
        <v>453</v>
      </c>
      <c r="K975" s="216" t="s">
        <v>453</v>
      </c>
      <c r="L975" s="216" t="s">
        <v>453</v>
      </c>
    </row>
    <row r="976" spans="2:12" x14ac:dyDescent="0.25">
      <c r="B976" s="195">
        <v>36</v>
      </c>
      <c r="C976" s="198" t="s">
        <v>64</v>
      </c>
      <c r="D976" s="216" t="s">
        <v>33</v>
      </c>
      <c r="E976" s="216" t="s">
        <v>33</v>
      </c>
      <c r="F976" s="216" t="s">
        <v>33</v>
      </c>
      <c r="G976" s="216" t="s">
        <v>33</v>
      </c>
      <c r="H976" s="216" t="s">
        <v>33</v>
      </c>
      <c r="I976" s="216" t="s">
        <v>33</v>
      </c>
      <c r="J976" s="216" t="s">
        <v>33</v>
      </c>
      <c r="K976" s="216" t="s">
        <v>33</v>
      </c>
      <c r="L976" s="216" t="s">
        <v>33</v>
      </c>
    </row>
    <row r="977" spans="2:12" x14ac:dyDescent="0.25">
      <c r="B977" s="195">
        <v>37</v>
      </c>
      <c r="C977" s="198" t="s">
        <v>65</v>
      </c>
      <c r="D977" s="216" t="s">
        <v>388</v>
      </c>
      <c r="E977" s="216" t="s">
        <v>388</v>
      </c>
      <c r="F977" s="216" t="s">
        <v>388</v>
      </c>
      <c r="G977" s="216" t="s">
        <v>388</v>
      </c>
      <c r="H977" s="216" t="s">
        <v>388</v>
      </c>
      <c r="I977" s="216" t="s">
        <v>388</v>
      </c>
      <c r="J977" s="216" t="s">
        <v>388</v>
      </c>
      <c r="K977" s="216" t="s">
        <v>388</v>
      </c>
      <c r="L977" s="216" t="s">
        <v>388</v>
      </c>
    </row>
    <row r="979" spans="2:12" x14ac:dyDescent="0.25">
      <c r="D979" s="74" t="e">
        <f>HLOOKUP(D980,'1. March 2021 Report'!$D1031:$J1031,1,0)</f>
        <v>#N/A</v>
      </c>
      <c r="E979" s="74" t="e">
        <f>HLOOKUP(E980,'1. March 2021 Report'!$D1031:$J1031,1,0)</f>
        <v>#N/A</v>
      </c>
      <c r="F979" s="74" t="e">
        <f>HLOOKUP(F980,'1. March 2021 Report'!$D1031:$J1031,1,0)</f>
        <v>#N/A</v>
      </c>
      <c r="G979" s="74" t="e">
        <f>HLOOKUP(G980,'1. March 2021 Report'!$D1031:$J1031,1,0)</f>
        <v>#N/A</v>
      </c>
      <c r="H979" s="74" t="e">
        <f>HLOOKUP(H980,'1. March 2021 Report'!$D1031:$J1031,1,0)</f>
        <v>#N/A</v>
      </c>
      <c r="I979" s="74" t="e">
        <f>HLOOKUP(I980,'1. March 2021 Report'!$D1031:$J1031,1,0)</f>
        <v>#N/A</v>
      </c>
      <c r="J979" s="74" t="e">
        <f>HLOOKUP(J980,'1. March 2021 Report'!$D1031:$J1031,1,0)</f>
        <v>#N/A</v>
      </c>
      <c r="K979" s="74" t="e">
        <f>HLOOKUP(K980,'1. March 2021 Report'!$D1031:$J1031,1,0)</f>
        <v>#N/A</v>
      </c>
      <c r="L979" s="74" t="e">
        <f>HLOOKUP(L980,'1. March 2021 Report'!$D1031:$J1031,1,0)</f>
        <v>#N/A</v>
      </c>
    </row>
    <row r="980" spans="2:12" x14ac:dyDescent="0.25">
      <c r="B980" s="26" t="s">
        <v>51</v>
      </c>
      <c r="C980" s="27"/>
      <c r="D980" s="227" t="s">
        <v>555</v>
      </c>
      <c r="E980" s="227" t="s">
        <v>556</v>
      </c>
      <c r="F980" s="227" t="s">
        <v>557</v>
      </c>
      <c r="G980" s="227" t="s">
        <v>558</v>
      </c>
      <c r="H980" s="227" t="s">
        <v>536</v>
      </c>
      <c r="I980" s="236" t="s">
        <v>583</v>
      </c>
      <c r="J980" s="242" t="s">
        <v>416</v>
      </c>
      <c r="K980" s="242" t="s">
        <v>416</v>
      </c>
      <c r="L980" s="236" t="s">
        <v>584</v>
      </c>
    </row>
    <row r="981" spans="2:12" ht="25.5" x14ac:dyDescent="0.25">
      <c r="B981" s="195">
        <v>1</v>
      </c>
      <c r="C981" s="198" t="s">
        <v>0</v>
      </c>
      <c r="D981" s="204" t="s">
        <v>451</v>
      </c>
      <c r="E981" s="204" t="s">
        <v>451</v>
      </c>
      <c r="F981" s="204" t="s">
        <v>451</v>
      </c>
      <c r="G981" s="204" t="s">
        <v>451</v>
      </c>
      <c r="H981" s="204" t="s">
        <v>516</v>
      </c>
      <c r="I981" s="170" t="s">
        <v>48</v>
      </c>
      <c r="J981" s="170" t="s">
        <v>48</v>
      </c>
      <c r="K981" s="170" t="s">
        <v>68</v>
      </c>
      <c r="L981" s="170" t="s">
        <v>351</v>
      </c>
    </row>
    <row r="982" spans="2:12" x14ac:dyDescent="0.25">
      <c r="B982" s="195">
        <v>2</v>
      </c>
      <c r="C982" s="198" t="s">
        <v>1</v>
      </c>
      <c r="D982" s="225" t="s">
        <v>41</v>
      </c>
      <c r="E982" s="225" t="s">
        <v>41</v>
      </c>
      <c r="F982" s="225" t="s">
        <v>41</v>
      </c>
      <c r="G982" s="225" t="s">
        <v>41</v>
      </c>
      <c r="H982" s="225" t="s">
        <v>41</v>
      </c>
      <c r="I982" s="170" t="s">
        <v>41</v>
      </c>
      <c r="J982" s="170" t="s">
        <v>41</v>
      </c>
      <c r="K982" s="170" t="s">
        <v>41</v>
      </c>
      <c r="L982" s="170" t="s">
        <v>41</v>
      </c>
    </row>
    <row r="983" spans="2:12" x14ac:dyDescent="0.25">
      <c r="B983" s="195">
        <v>3</v>
      </c>
      <c r="C983" s="198" t="s">
        <v>52</v>
      </c>
      <c r="D983" s="204" t="s">
        <v>24</v>
      </c>
      <c r="E983" s="204" t="s">
        <v>24</v>
      </c>
      <c r="F983" s="204" t="s">
        <v>24</v>
      </c>
      <c r="G983" s="204" t="s">
        <v>24</v>
      </c>
      <c r="H983" s="204" t="s">
        <v>24</v>
      </c>
      <c r="I983" s="15" t="s">
        <v>24</v>
      </c>
      <c r="J983" s="15" t="s">
        <v>24</v>
      </c>
      <c r="K983" s="15" t="s">
        <v>24</v>
      </c>
      <c r="L983" s="15" t="s">
        <v>24</v>
      </c>
    </row>
    <row r="984" spans="2:12" ht="38.25" x14ac:dyDescent="0.25">
      <c r="B984" s="195" t="s">
        <v>384</v>
      </c>
      <c r="C984" s="196" t="s">
        <v>409</v>
      </c>
      <c r="D984" s="197" t="s">
        <v>388</v>
      </c>
      <c r="E984" s="197" t="s">
        <v>388</v>
      </c>
      <c r="F984" s="197" t="s">
        <v>388</v>
      </c>
      <c r="G984" s="197" t="s">
        <v>388</v>
      </c>
      <c r="H984" s="197" t="s">
        <v>388</v>
      </c>
      <c r="I984" s="15" t="s">
        <v>388</v>
      </c>
      <c r="J984" s="15" t="s">
        <v>388</v>
      </c>
      <c r="K984" s="15" t="s">
        <v>388</v>
      </c>
      <c r="L984" s="15" t="s">
        <v>388</v>
      </c>
    </row>
    <row r="985" spans="2:12" x14ac:dyDescent="0.25">
      <c r="B985" s="171" t="s">
        <v>166</v>
      </c>
      <c r="C985" s="167"/>
      <c r="D985" s="197"/>
      <c r="E985" s="197"/>
      <c r="F985" s="197"/>
      <c r="G985" s="197"/>
      <c r="H985" s="197"/>
      <c r="I985" s="17"/>
      <c r="J985" s="17"/>
      <c r="K985" s="17"/>
      <c r="L985" s="17"/>
    </row>
    <row r="986" spans="2:12" x14ac:dyDescent="0.25">
      <c r="B986" s="195">
        <v>4</v>
      </c>
      <c r="C986" s="198" t="s">
        <v>2</v>
      </c>
      <c r="D986" s="197" t="s">
        <v>388</v>
      </c>
      <c r="E986" s="197" t="s">
        <v>388</v>
      </c>
      <c r="F986" s="197" t="s">
        <v>388</v>
      </c>
      <c r="G986" s="197" t="s">
        <v>388</v>
      </c>
      <c r="H986" s="197" t="s">
        <v>388</v>
      </c>
      <c r="I986" s="15" t="s">
        <v>388</v>
      </c>
      <c r="J986" s="15" t="s">
        <v>388</v>
      </c>
      <c r="K986" s="15" t="s">
        <v>388</v>
      </c>
      <c r="L986" s="15" t="s">
        <v>388</v>
      </c>
    </row>
    <row r="987" spans="2:12" x14ac:dyDescent="0.25">
      <c r="B987" s="195">
        <v>5</v>
      </c>
      <c r="C987" s="198" t="s">
        <v>3</v>
      </c>
      <c r="D987" s="197" t="s">
        <v>388</v>
      </c>
      <c r="E987" s="197" t="s">
        <v>388</v>
      </c>
      <c r="F987" s="197" t="s">
        <v>388</v>
      </c>
      <c r="G987" s="197" t="s">
        <v>388</v>
      </c>
      <c r="H987" s="197" t="s">
        <v>388</v>
      </c>
      <c r="I987" s="170" t="s">
        <v>388</v>
      </c>
      <c r="J987" s="170" t="s">
        <v>388</v>
      </c>
      <c r="K987" s="170" t="s">
        <v>388</v>
      </c>
      <c r="L987" s="170" t="s">
        <v>388</v>
      </c>
    </row>
    <row r="988" spans="2:12" x14ac:dyDescent="0.25">
      <c r="B988" s="195">
        <v>6</v>
      </c>
      <c r="C988" s="198" t="s">
        <v>53</v>
      </c>
      <c r="D988" s="197" t="s">
        <v>49</v>
      </c>
      <c r="E988" s="197" t="s">
        <v>49</v>
      </c>
      <c r="F988" s="197" t="s">
        <v>49</v>
      </c>
      <c r="G988" s="197" t="s">
        <v>49</v>
      </c>
      <c r="H988" s="197" t="s">
        <v>49</v>
      </c>
      <c r="I988" s="170" t="s">
        <v>49</v>
      </c>
      <c r="J988" s="170" t="s">
        <v>49</v>
      </c>
      <c r="K988" s="170" t="s">
        <v>49</v>
      </c>
      <c r="L988" s="170" t="s">
        <v>49</v>
      </c>
    </row>
    <row r="989" spans="2:12" x14ac:dyDescent="0.25">
      <c r="B989" s="195">
        <v>7</v>
      </c>
      <c r="C989" s="198" t="s">
        <v>54</v>
      </c>
      <c r="D989" s="216" t="s">
        <v>452</v>
      </c>
      <c r="E989" s="216" t="s">
        <v>452</v>
      </c>
      <c r="F989" s="216" t="s">
        <v>452</v>
      </c>
      <c r="G989" s="216" t="s">
        <v>452</v>
      </c>
      <c r="H989" s="216" t="s">
        <v>452</v>
      </c>
      <c r="I989" s="170" t="s">
        <v>452</v>
      </c>
      <c r="J989" s="170" t="s">
        <v>452</v>
      </c>
      <c r="K989" s="170" t="s">
        <v>452</v>
      </c>
      <c r="L989" s="170" t="s">
        <v>452</v>
      </c>
    </row>
    <row r="990" spans="2:12" x14ac:dyDescent="0.25">
      <c r="B990" s="195">
        <v>8</v>
      </c>
      <c r="C990" s="198" t="s">
        <v>465</v>
      </c>
      <c r="D990" s="18">
        <f>VLOOKUP(D980,'[6]2. Lloyds Solo'!$H$7:$BC$100,48,FALSE)/1000000</f>
        <v>247.96153316321508</v>
      </c>
      <c r="E990" s="18">
        <f>VLOOKUP(E980,'[6]2. Lloyds Solo'!$H$7:$BC$100,48,FALSE)/1000000</f>
        <v>84.916314971595483</v>
      </c>
      <c r="F990" s="18">
        <f>VLOOKUP(F980,'[6]2. Lloyds Solo'!$H$7:$BC$100,48,FALSE)/1000000</f>
        <v>288.3888866458642</v>
      </c>
      <c r="G990" s="18">
        <f>VLOOKUP(G980,'[6]2. Lloyds Solo'!$H$7:$BC$100,48,FALSE)/1000000</f>
        <v>319.6536956588717</v>
      </c>
      <c r="H990" s="18">
        <f>VLOOKUP(H980,'[6]7. LBCM'!$C$7:$BC$100,53,FALSE)/1000000</f>
        <v>809.19931856899484</v>
      </c>
      <c r="I990" s="18">
        <f>VLOOKUP(I980,'[6]2. Lloyds Solo'!$C$7:$BC$100,53,FALSE)/1000000</f>
        <v>0</v>
      </c>
      <c r="J990" s="18" t="e">
        <f>VLOOKUP(J980,'[6]2. Lloyds Solo'!$C$7:$BC$100,53,FALSE)/1000000</f>
        <v>#N/A</v>
      </c>
      <c r="K990" s="18" t="e">
        <f>VLOOKUP(K980,'[6]3. BOS Solo'!$C$7:$BC$100,53,FALSE)/1000000</f>
        <v>#N/A</v>
      </c>
      <c r="L990" s="18">
        <f>VLOOKUP(L980,'[6]7. LBCM'!$C$7:$BC$100,53,FALSE)/1000000</f>
        <v>0</v>
      </c>
    </row>
    <row r="991" spans="2:12" x14ac:dyDescent="0.25">
      <c r="B991" s="172">
        <v>9</v>
      </c>
      <c r="C991" s="173" t="s">
        <v>178</v>
      </c>
      <c r="D991" s="19" t="e">
        <f>VLOOKUP(D980,#REF!,5,0)</f>
        <v>#REF!</v>
      </c>
      <c r="E991" s="19" t="e">
        <f>VLOOKUP(E980,#REF!,5,0)</f>
        <v>#REF!</v>
      </c>
      <c r="F991" s="19" t="e">
        <f>VLOOKUP(F980,#REF!,5,0)</f>
        <v>#REF!</v>
      </c>
      <c r="G991" s="19" t="e">
        <f>VLOOKUP(G980,#REF!,5,0)</f>
        <v>#REF!</v>
      </c>
      <c r="H991" s="19" t="e">
        <f>VLOOKUP(H980,#REF!,5,0)</f>
        <v>#REF!</v>
      </c>
      <c r="I991" s="19" t="e">
        <f>VLOOKUP(I980,#REF!,5,0)</f>
        <v>#REF!</v>
      </c>
      <c r="J991" s="239" t="s">
        <v>567</v>
      </c>
      <c r="K991" s="239" t="s">
        <v>570</v>
      </c>
      <c r="L991" s="19" t="e">
        <f>VLOOKUP(L980,#REF!,5,0)</f>
        <v>#REF!</v>
      </c>
    </row>
    <row r="992" spans="2:12" x14ac:dyDescent="0.25">
      <c r="B992" s="174"/>
      <c r="C992" s="175" t="s">
        <v>179</v>
      </c>
      <c r="D992" s="59" t="e">
        <f>VLOOKUP(D980,#REF!,6,0)</f>
        <v>#REF!</v>
      </c>
      <c r="E992" s="59" t="e">
        <f>VLOOKUP(E980,#REF!,6,0)</f>
        <v>#REF!</v>
      </c>
      <c r="F992" s="59" t="e">
        <f>VLOOKUP(F980,#REF!,6,0)</f>
        <v>#REF!</v>
      </c>
      <c r="G992" s="59" t="e">
        <f>VLOOKUP(G980,#REF!,6,0)</f>
        <v>#REF!</v>
      </c>
      <c r="H992" s="59" t="e">
        <f>VLOOKUP(H980,#REF!,6,0)</f>
        <v>#REF!</v>
      </c>
      <c r="I992" s="59" t="s">
        <v>569</v>
      </c>
      <c r="J992" s="240" t="s">
        <v>589</v>
      </c>
      <c r="K992" s="241" t="s">
        <v>570</v>
      </c>
      <c r="L992" s="59" t="s">
        <v>569</v>
      </c>
    </row>
    <row r="993" spans="2:12" x14ac:dyDescent="0.25">
      <c r="B993" s="195" t="s">
        <v>8</v>
      </c>
      <c r="C993" s="198" t="s">
        <v>4</v>
      </c>
      <c r="D993" s="218">
        <v>100</v>
      </c>
      <c r="E993" s="218">
        <v>100</v>
      </c>
      <c r="F993" s="218">
        <v>100</v>
      </c>
      <c r="G993" s="218">
        <v>100</v>
      </c>
      <c r="H993" s="218">
        <v>100</v>
      </c>
      <c r="I993" s="170">
        <v>100</v>
      </c>
      <c r="J993" s="170">
        <v>100</v>
      </c>
      <c r="K993" s="170">
        <v>100</v>
      </c>
      <c r="L993" s="170">
        <v>100</v>
      </c>
    </row>
    <row r="994" spans="2:12" x14ac:dyDescent="0.25">
      <c r="B994" s="195" t="s">
        <v>9</v>
      </c>
      <c r="C994" s="198" t="s">
        <v>5</v>
      </c>
      <c r="D994" s="218">
        <v>100</v>
      </c>
      <c r="E994" s="218">
        <v>100</v>
      </c>
      <c r="F994" s="218">
        <v>100</v>
      </c>
      <c r="G994" s="218">
        <v>100</v>
      </c>
      <c r="H994" s="218">
        <v>100</v>
      </c>
      <c r="I994" s="15">
        <v>100</v>
      </c>
      <c r="J994" s="15">
        <v>100</v>
      </c>
      <c r="K994" s="15">
        <v>100</v>
      </c>
      <c r="L994" s="15">
        <v>100</v>
      </c>
    </row>
    <row r="995" spans="2:12" x14ac:dyDescent="0.25">
      <c r="B995" s="195">
        <v>10</v>
      </c>
      <c r="C995" s="198" t="s">
        <v>6</v>
      </c>
      <c r="D995" s="216" t="s">
        <v>29</v>
      </c>
      <c r="E995" s="216" t="s">
        <v>29</v>
      </c>
      <c r="F995" s="216" t="s">
        <v>29</v>
      </c>
      <c r="G995" s="216" t="s">
        <v>29</v>
      </c>
      <c r="H995" s="216" t="s">
        <v>29</v>
      </c>
      <c r="I995" s="170" t="s">
        <v>29</v>
      </c>
      <c r="J995" s="170" t="s">
        <v>29</v>
      </c>
      <c r="K995" s="170" t="s">
        <v>29</v>
      </c>
      <c r="L995" s="170" t="s">
        <v>29</v>
      </c>
    </row>
    <row r="996" spans="2:12" x14ac:dyDescent="0.25">
      <c r="B996" s="195">
        <v>11</v>
      </c>
      <c r="C996" s="198" t="s">
        <v>7</v>
      </c>
      <c r="D996" s="216">
        <v>43761</v>
      </c>
      <c r="E996" s="216">
        <v>43761</v>
      </c>
      <c r="F996" s="216">
        <v>43761</v>
      </c>
      <c r="G996" s="216">
        <v>43761</v>
      </c>
      <c r="H996" s="216">
        <v>43782</v>
      </c>
      <c r="I996" s="178">
        <v>43866</v>
      </c>
      <c r="J996" s="178">
        <v>43906</v>
      </c>
      <c r="K996" s="178">
        <v>43906</v>
      </c>
      <c r="L996" s="178">
        <v>43921</v>
      </c>
    </row>
    <row r="997" spans="2:12" x14ac:dyDescent="0.25">
      <c r="B997" s="195">
        <v>12</v>
      </c>
      <c r="C997" s="198" t="s">
        <v>44</v>
      </c>
      <c r="D997" s="216" t="s">
        <v>31</v>
      </c>
      <c r="E997" s="216" t="s">
        <v>31</v>
      </c>
      <c r="F997" s="216" t="s">
        <v>31</v>
      </c>
      <c r="G997" s="216" t="s">
        <v>31</v>
      </c>
      <c r="H997" s="216" t="s">
        <v>31</v>
      </c>
      <c r="I997" s="15" t="s">
        <v>31</v>
      </c>
      <c r="J997" s="15" t="s">
        <v>31</v>
      </c>
      <c r="K997" s="15" t="s">
        <v>31</v>
      </c>
      <c r="L997" s="15" t="s">
        <v>31</v>
      </c>
    </row>
    <row r="998" spans="2:12" x14ac:dyDescent="0.25">
      <c r="B998" s="195">
        <v>13</v>
      </c>
      <c r="C998" s="198" t="s">
        <v>55</v>
      </c>
      <c r="D998" s="216">
        <v>45274</v>
      </c>
      <c r="E998" s="216">
        <v>46776</v>
      </c>
      <c r="F998" s="216">
        <v>45691</v>
      </c>
      <c r="G998" s="216">
        <v>45720</v>
      </c>
      <c r="H998" s="216">
        <v>45306</v>
      </c>
      <c r="I998" s="178">
        <v>44572</v>
      </c>
      <c r="J998" s="178">
        <v>45237</v>
      </c>
      <c r="K998" s="178">
        <v>45237</v>
      </c>
      <c r="L998" s="178">
        <v>44383</v>
      </c>
    </row>
    <row r="999" spans="2:12" x14ac:dyDescent="0.25">
      <c r="B999" s="195">
        <v>14</v>
      </c>
      <c r="C999" s="198" t="s">
        <v>506</v>
      </c>
      <c r="D999" s="216" t="s">
        <v>410</v>
      </c>
      <c r="E999" s="216" t="s">
        <v>410</v>
      </c>
      <c r="F999" s="216" t="s">
        <v>410</v>
      </c>
      <c r="G999" s="216" t="s">
        <v>410</v>
      </c>
      <c r="H999" s="216" t="s">
        <v>411</v>
      </c>
      <c r="I999" s="15" t="s">
        <v>33</v>
      </c>
      <c r="J999" s="15" t="s">
        <v>32</v>
      </c>
      <c r="K999" s="15" t="s">
        <v>32</v>
      </c>
      <c r="L999" s="15" t="s">
        <v>32</v>
      </c>
    </row>
    <row r="1000" spans="2:12" ht="38.25" x14ac:dyDescent="0.25">
      <c r="B1000" s="195">
        <v>15</v>
      </c>
      <c r="C1000" s="196" t="s">
        <v>56</v>
      </c>
      <c r="D1000" s="216" t="s">
        <v>388</v>
      </c>
      <c r="E1000" s="216" t="s">
        <v>388</v>
      </c>
      <c r="F1000" s="216" t="s">
        <v>388</v>
      </c>
      <c r="G1000" s="216" t="s">
        <v>388</v>
      </c>
      <c r="H1000" s="216" t="s">
        <v>524</v>
      </c>
      <c r="I1000" s="170" t="s">
        <v>492</v>
      </c>
      <c r="J1000" s="179" t="s">
        <v>425</v>
      </c>
      <c r="K1000" s="179" t="s">
        <v>425</v>
      </c>
      <c r="L1000" s="179" t="s">
        <v>577</v>
      </c>
    </row>
    <row r="1001" spans="2:12" x14ac:dyDescent="0.25">
      <c r="B1001" s="195">
        <v>16</v>
      </c>
      <c r="C1001" s="198" t="s">
        <v>57</v>
      </c>
      <c r="D1001" s="216" t="s">
        <v>388</v>
      </c>
      <c r="E1001" s="216" t="s">
        <v>388</v>
      </c>
      <c r="F1001" s="216" t="s">
        <v>388</v>
      </c>
      <c r="G1001" s="216" t="s">
        <v>388</v>
      </c>
      <c r="H1001" s="216" t="s">
        <v>388</v>
      </c>
      <c r="I1001" s="170" t="s">
        <v>388</v>
      </c>
      <c r="J1001" s="170" t="s">
        <v>388</v>
      </c>
      <c r="K1001" s="170" t="s">
        <v>388</v>
      </c>
      <c r="L1001" s="170" t="s">
        <v>388</v>
      </c>
    </row>
    <row r="1002" spans="2:12" x14ac:dyDescent="0.25">
      <c r="B1002" s="162"/>
      <c r="C1002" s="156"/>
      <c r="D1002" s="1"/>
      <c r="E1002" s="1"/>
      <c r="F1002" s="1"/>
      <c r="G1002" s="1"/>
      <c r="H1002" s="1"/>
      <c r="I1002" s="237"/>
      <c r="J1002" s="237"/>
      <c r="K1002" s="237"/>
      <c r="L1002" s="237"/>
    </row>
    <row r="1003" spans="2:12" x14ac:dyDescent="0.25">
      <c r="B1003" s="180" t="s">
        <v>58</v>
      </c>
      <c r="C1003" s="167"/>
      <c r="D1003" s="1"/>
      <c r="E1003" s="1"/>
      <c r="F1003" s="1"/>
      <c r="G1003" s="1"/>
      <c r="H1003" s="1"/>
      <c r="I1003" s="24"/>
      <c r="J1003" s="24"/>
      <c r="K1003" s="24"/>
      <c r="L1003" s="24"/>
    </row>
    <row r="1004" spans="2:12" x14ac:dyDescent="0.25">
      <c r="B1004" s="195">
        <v>17</v>
      </c>
      <c r="C1004" s="198" t="s">
        <v>59</v>
      </c>
      <c r="D1004" s="216" t="s">
        <v>35</v>
      </c>
      <c r="E1004" s="216" t="s">
        <v>35</v>
      </c>
      <c r="F1004" s="216" t="s">
        <v>35</v>
      </c>
      <c r="G1004" s="216" t="s">
        <v>35</v>
      </c>
      <c r="H1004" s="216" t="s">
        <v>35</v>
      </c>
      <c r="I1004" s="15" t="s">
        <v>35</v>
      </c>
      <c r="J1004" s="15" t="s">
        <v>35</v>
      </c>
      <c r="K1004" s="15" t="s">
        <v>35</v>
      </c>
      <c r="L1004" s="15" t="s">
        <v>35</v>
      </c>
    </row>
    <row r="1005" spans="2:12" ht="25.5" x14ac:dyDescent="0.25">
      <c r="B1005" s="195">
        <v>18</v>
      </c>
      <c r="C1005" s="212" t="s">
        <v>12</v>
      </c>
      <c r="D1005" s="219" t="s">
        <v>550</v>
      </c>
      <c r="E1005" s="219" t="s">
        <v>551</v>
      </c>
      <c r="F1005" s="219" t="s">
        <v>552</v>
      </c>
      <c r="G1005" s="219" t="s">
        <v>553</v>
      </c>
      <c r="H1005" s="219" t="s">
        <v>532</v>
      </c>
      <c r="I1005" s="21" t="s">
        <v>581</v>
      </c>
      <c r="J1005" s="21" t="s">
        <v>579</v>
      </c>
      <c r="K1005" s="21" t="s">
        <v>571</v>
      </c>
      <c r="L1005" s="21" t="s">
        <v>580</v>
      </c>
    </row>
    <row r="1006" spans="2:12" x14ac:dyDescent="0.25">
      <c r="B1006" s="195">
        <v>19</v>
      </c>
      <c r="C1006" s="198" t="s">
        <v>43</v>
      </c>
      <c r="D1006" s="216" t="s">
        <v>33</v>
      </c>
      <c r="E1006" s="216" t="s">
        <v>33</v>
      </c>
      <c r="F1006" s="216" t="s">
        <v>33</v>
      </c>
      <c r="G1006" s="216" t="s">
        <v>33</v>
      </c>
      <c r="H1006" s="216" t="s">
        <v>33</v>
      </c>
      <c r="I1006" s="15" t="s">
        <v>33</v>
      </c>
      <c r="J1006" s="15" t="s">
        <v>33</v>
      </c>
      <c r="K1006" s="15" t="s">
        <v>33</v>
      </c>
      <c r="L1006" s="15" t="s">
        <v>33</v>
      </c>
    </row>
    <row r="1007" spans="2:12" x14ac:dyDescent="0.25">
      <c r="B1007" s="195" t="s">
        <v>10</v>
      </c>
      <c r="C1007" s="196" t="s">
        <v>13</v>
      </c>
      <c r="D1007" s="216" t="s">
        <v>36</v>
      </c>
      <c r="E1007" s="216" t="s">
        <v>36</v>
      </c>
      <c r="F1007" s="216" t="s">
        <v>36</v>
      </c>
      <c r="G1007" s="216" t="s">
        <v>36</v>
      </c>
      <c r="H1007" s="216" t="s">
        <v>36</v>
      </c>
      <c r="I1007" s="15" t="s">
        <v>36</v>
      </c>
      <c r="J1007" s="15" t="s">
        <v>36</v>
      </c>
      <c r="K1007" s="15" t="s">
        <v>36</v>
      </c>
      <c r="L1007" s="15" t="s">
        <v>36</v>
      </c>
    </row>
    <row r="1008" spans="2:12" ht="25.5" x14ac:dyDescent="0.25">
      <c r="B1008" s="195" t="s">
        <v>11</v>
      </c>
      <c r="C1008" s="196" t="s">
        <v>14</v>
      </c>
      <c r="D1008" s="216" t="s">
        <v>36</v>
      </c>
      <c r="E1008" s="216" t="s">
        <v>36</v>
      </c>
      <c r="F1008" s="216" t="s">
        <v>36</v>
      </c>
      <c r="G1008" s="216" t="s">
        <v>36</v>
      </c>
      <c r="H1008" s="216" t="s">
        <v>36</v>
      </c>
      <c r="I1008" s="216" t="s">
        <v>36</v>
      </c>
      <c r="J1008" s="216" t="s">
        <v>36</v>
      </c>
      <c r="K1008" s="216" t="s">
        <v>36</v>
      </c>
      <c r="L1008" s="216" t="s">
        <v>36</v>
      </c>
    </row>
    <row r="1009" spans="2:12" x14ac:dyDescent="0.25">
      <c r="B1009" s="195">
        <v>21</v>
      </c>
      <c r="C1009" s="196" t="s">
        <v>15</v>
      </c>
      <c r="D1009" s="216" t="s">
        <v>33</v>
      </c>
      <c r="E1009" s="216" t="s">
        <v>33</v>
      </c>
      <c r="F1009" s="216" t="s">
        <v>33</v>
      </c>
      <c r="G1009" s="216" t="s">
        <v>33</v>
      </c>
      <c r="H1009" s="216" t="s">
        <v>33</v>
      </c>
      <c r="I1009" s="216" t="s">
        <v>33</v>
      </c>
      <c r="J1009" s="216" t="s">
        <v>33</v>
      </c>
      <c r="K1009" s="216" t="s">
        <v>33</v>
      </c>
      <c r="L1009" s="216" t="s">
        <v>33</v>
      </c>
    </row>
    <row r="1010" spans="2:12" x14ac:dyDescent="0.25">
      <c r="B1010" s="195">
        <v>22</v>
      </c>
      <c r="C1010" s="198" t="s">
        <v>60</v>
      </c>
      <c r="D1010" s="216" t="s">
        <v>67</v>
      </c>
      <c r="E1010" s="216" t="s">
        <v>67</v>
      </c>
      <c r="F1010" s="216" t="s">
        <v>67</v>
      </c>
      <c r="G1010" s="216" t="s">
        <v>67</v>
      </c>
      <c r="H1010" s="216" t="s">
        <v>67</v>
      </c>
      <c r="I1010" s="216" t="s">
        <v>67</v>
      </c>
      <c r="J1010" s="216" t="s">
        <v>67</v>
      </c>
      <c r="K1010" s="216" t="s">
        <v>67</v>
      </c>
      <c r="L1010" s="216" t="s">
        <v>67</v>
      </c>
    </row>
    <row r="1011" spans="2:12" x14ac:dyDescent="0.25">
      <c r="B1011" s="195">
        <v>23</v>
      </c>
      <c r="C1011" s="198" t="s">
        <v>16</v>
      </c>
      <c r="D1011" s="216" t="s">
        <v>50</v>
      </c>
      <c r="E1011" s="216" t="s">
        <v>50</v>
      </c>
      <c r="F1011" s="216" t="s">
        <v>50</v>
      </c>
      <c r="G1011" s="216" t="s">
        <v>50</v>
      </c>
      <c r="H1011" s="216" t="s">
        <v>50</v>
      </c>
      <c r="I1011" s="216" t="s">
        <v>50</v>
      </c>
      <c r="J1011" s="216" t="s">
        <v>50</v>
      </c>
      <c r="K1011" s="216" t="s">
        <v>50</v>
      </c>
      <c r="L1011" s="216" t="s">
        <v>50</v>
      </c>
    </row>
    <row r="1012" spans="2:12" x14ac:dyDescent="0.25">
      <c r="B1012" s="195">
        <v>24</v>
      </c>
      <c r="C1012" s="198" t="s">
        <v>17</v>
      </c>
      <c r="D1012" s="204" t="s">
        <v>388</v>
      </c>
      <c r="E1012" s="204" t="s">
        <v>388</v>
      </c>
      <c r="F1012" s="204" t="s">
        <v>388</v>
      </c>
      <c r="G1012" s="204" t="s">
        <v>388</v>
      </c>
      <c r="H1012" s="204" t="s">
        <v>388</v>
      </c>
      <c r="I1012" s="216" t="s">
        <v>388</v>
      </c>
      <c r="J1012" s="216" t="s">
        <v>388</v>
      </c>
      <c r="K1012" s="216" t="s">
        <v>388</v>
      </c>
      <c r="L1012" s="216" t="s">
        <v>388</v>
      </c>
    </row>
    <row r="1013" spans="2:12" x14ac:dyDescent="0.25">
      <c r="B1013" s="195">
        <v>25</v>
      </c>
      <c r="C1013" s="198" t="s">
        <v>45</v>
      </c>
      <c r="D1013" s="216" t="s">
        <v>388</v>
      </c>
      <c r="E1013" s="216" t="s">
        <v>388</v>
      </c>
      <c r="F1013" s="216" t="s">
        <v>388</v>
      </c>
      <c r="G1013" s="216" t="s">
        <v>388</v>
      </c>
      <c r="H1013" s="216" t="s">
        <v>388</v>
      </c>
      <c r="I1013" s="216" t="s">
        <v>388</v>
      </c>
      <c r="J1013" s="216" t="s">
        <v>388</v>
      </c>
      <c r="K1013" s="216" t="s">
        <v>388</v>
      </c>
      <c r="L1013" s="216" t="s">
        <v>388</v>
      </c>
    </row>
    <row r="1014" spans="2:12" x14ac:dyDescent="0.25">
      <c r="B1014" s="195">
        <v>26</v>
      </c>
      <c r="C1014" s="198" t="s">
        <v>46</v>
      </c>
      <c r="D1014" s="216" t="s">
        <v>388</v>
      </c>
      <c r="E1014" s="216" t="s">
        <v>388</v>
      </c>
      <c r="F1014" s="216" t="s">
        <v>388</v>
      </c>
      <c r="G1014" s="216" t="s">
        <v>388</v>
      </c>
      <c r="H1014" s="216" t="s">
        <v>388</v>
      </c>
      <c r="I1014" s="15" t="s">
        <v>388</v>
      </c>
      <c r="J1014" s="15" t="s">
        <v>388</v>
      </c>
      <c r="K1014" s="15" t="s">
        <v>388</v>
      </c>
      <c r="L1014" s="15" t="s">
        <v>388</v>
      </c>
    </row>
    <row r="1015" spans="2:12" x14ac:dyDescent="0.25">
      <c r="B1015" s="195">
        <v>27</v>
      </c>
      <c r="C1015" s="196" t="s">
        <v>18</v>
      </c>
      <c r="D1015" s="216" t="s">
        <v>388</v>
      </c>
      <c r="E1015" s="216" t="s">
        <v>388</v>
      </c>
      <c r="F1015" s="216" t="s">
        <v>388</v>
      </c>
      <c r="G1015" s="216" t="s">
        <v>388</v>
      </c>
      <c r="H1015" s="216" t="s">
        <v>388</v>
      </c>
      <c r="I1015" s="15" t="s">
        <v>388</v>
      </c>
      <c r="J1015" s="15" t="s">
        <v>388</v>
      </c>
      <c r="K1015" s="15" t="s">
        <v>388</v>
      </c>
      <c r="L1015" s="15" t="s">
        <v>388</v>
      </c>
    </row>
    <row r="1016" spans="2:12" x14ac:dyDescent="0.25">
      <c r="B1016" s="195">
        <v>28</v>
      </c>
      <c r="C1016" s="196" t="s">
        <v>61</v>
      </c>
      <c r="D1016" s="216" t="s">
        <v>388</v>
      </c>
      <c r="E1016" s="216" t="s">
        <v>388</v>
      </c>
      <c r="F1016" s="216" t="s">
        <v>388</v>
      </c>
      <c r="G1016" s="216" t="s">
        <v>388</v>
      </c>
      <c r="H1016" s="216" t="s">
        <v>388</v>
      </c>
      <c r="I1016" s="15" t="s">
        <v>388</v>
      </c>
      <c r="J1016" s="15" t="s">
        <v>388</v>
      </c>
      <c r="K1016" s="15" t="s">
        <v>388</v>
      </c>
      <c r="L1016" s="15" t="s">
        <v>388</v>
      </c>
    </row>
    <row r="1017" spans="2:12" x14ac:dyDescent="0.25">
      <c r="B1017" s="195">
        <v>29</v>
      </c>
      <c r="C1017" s="196" t="s">
        <v>62</v>
      </c>
      <c r="D1017" s="216" t="s">
        <v>388</v>
      </c>
      <c r="E1017" s="216" t="s">
        <v>388</v>
      </c>
      <c r="F1017" s="216" t="s">
        <v>388</v>
      </c>
      <c r="G1017" s="216" t="s">
        <v>388</v>
      </c>
      <c r="H1017" s="216" t="s">
        <v>388</v>
      </c>
      <c r="I1017" s="15" t="s">
        <v>388</v>
      </c>
      <c r="J1017" s="15" t="s">
        <v>388</v>
      </c>
      <c r="K1017" s="15" t="s">
        <v>388</v>
      </c>
      <c r="L1017" s="15" t="s">
        <v>388</v>
      </c>
    </row>
    <row r="1018" spans="2:12" x14ac:dyDescent="0.25">
      <c r="B1018" s="195">
        <v>30</v>
      </c>
      <c r="C1018" s="198" t="s">
        <v>19</v>
      </c>
      <c r="D1018" s="216" t="s">
        <v>32</v>
      </c>
      <c r="E1018" s="216" t="s">
        <v>32</v>
      </c>
      <c r="F1018" s="216" t="s">
        <v>32</v>
      </c>
      <c r="G1018" s="216" t="s">
        <v>32</v>
      </c>
      <c r="H1018" s="216" t="s">
        <v>32</v>
      </c>
      <c r="I1018" s="15" t="s">
        <v>32</v>
      </c>
      <c r="J1018" s="15" t="s">
        <v>32</v>
      </c>
      <c r="K1018" s="15" t="s">
        <v>32</v>
      </c>
      <c r="L1018" s="15" t="s">
        <v>32</v>
      </c>
    </row>
    <row r="1019" spans="2:12" ht="38.25" x14ac:dyDescent="0.25">
      <c r="B1019" s="195">
        <v>31</v>
      </c>
      <c r="C1019" s="198" t="s">
        <v>63</v>
      </c>
      <c r="D1019" s="204" t="s">
        <v>471</v>
      </c>
      <c r="E1019" s="204" t="s">
        <v>471</v>
      </c>
      <c r="F1019" s="204" t="s">
        <v>471</v>
      </c>
      <c r="G1019" s="204" t="s">
        <v>471</v>
      </c>
      <c r="H1019" s="204" t="s">
        <v>471</v>
      </c>
      <c r="I1019" s="216" t="s">
        <v>471</v>
      </c>
      <c r="J1019" s="216" t="s">
        <v>471</v>
      </c>
      <c r="K1019" s="216" t="s">
        <v>471</v>
      </c>
      <c r="L1019" s="216" t="s">
        <v>471</v>
      </c>
    </row>
    <row r="1020" spans="2:12" x14ac:dyDescent="0.25">
      <c r="B1020" s="195">
        <v>32</v>
      </c>
      <c r="C1020" s="198" t="s">
        <v>20</v>
      </c>
      <c r="D1020" s="216" t="s">
        <v>466</v>
      </c>
      <c r="E1020" s="216" t="s">
        <v>466</v>
      </c>
      <c r="F1020" s="216" t="s">
        <v>466</v>
      </c>
      <c r="G1020" s="216" t="s">
        <v>466</v>
      </c>
      <c r="H1020" s="216" t="s">
        <v>466</v>
      </c>
      <c r="I1020" s="204" t="s">
        <v>466</v>
      </c>
      <c r="J1020" s="204" t="s">
        <v>466</v>
      </c>
      <c r="K1020" s="204" t="s">
        <v>466</v>
      </c>
      <c r="L1020" s="204" t="s">
        <v>466</v>
      </c>
    </row>
    <row r="1021" spans="2:12" x14ac:dyDescent="0.25">
      <c r="B1021" s="195">
        <v>33</v>
      </c>
      <c r="C1021" s="198" t="s">
        <v>21</v>
      </c>
      <c r="D1021" s="216" t="s">
        <v>263</v>
      </c>
      <c r="E1021" s="216" t="s">
        <v>263</v>
      </c>
      <c r="F1021" s="216" t="s">
        <v>263</v>
      </c>
      <c r="G1021" s="216" t="s">
        <v>263</v>
      </c>
      <c r="H1021" s="216" t="s">
        <v>263</v>
      </c>
      <c r="I1021" s="216" t="s">
        <v>263</v>
      </c>
      <c r="J1021" s="216" t="s">
        <v>263</v>
      </c>
      <c r="K1021" s="216" t="s">
        <v>263</v>
      </c>
      <c r="L1021" s="216" t="s">
        <v>263</v>
      </c>
    </row>
    <row r="1022" spans="2:12" x14ac:dyDescent="0.25">
      <c r="B1022" s="195">
        <v>34</v>
      </c>
      <c r="C1022" s="196" t="s">
        <v>22</v>
      </c>
      <c r="D1022" s="216" t="s">
        <v>388</v>
      </c>
      <c r="E1022" s="216" t="s">
        <v>388</v>
      </c>
      <c r="F1022" s="216" t="s">
        <v>388</v>
      </c>
      <c r="G1022" s="216" t="s">
        <v>388</v>
      </c>
      <c r="H1022" s="216" t="s">
        <v>388</v>
      </c>
      <c r="I1022" s="216" t="s">
        <v>388</v>
      </c>
      <c r="J1022" s="216" t="s">
        <v>388</v>
      </c>
      <c r="K1022" s="216" t="s">
        <v>388</v>
      </c>
      <c r="L1022" s="216" t="s">
        <v>388</v>
      </c>
    </row>
    <row r="1023" spans="2:12" x14ac:dyDescent="0.25">
      <c r="B1023" s="195" t="s">
        <v>389</v>
      </c>
      <c r="C1023" s="196" t="s">
        <v>390</v>
      </c>
      <c r="D1023" s="216" t="s">
        <v>386</v>
      </c>
      <c r="E1023" s="216" t="s">
        <v>386</v>
      </c>
      <c r="F1023" s="216" t="s">
        <v>386</v>
      </c>
      <c r="G1023" s="216" t="s">
        <v>386</v>
      </c>
      <c r="H1023" s="216" t="s">
        <v>386</v>
      </c>
      <c r="I1023" s="216" t="s">
        <v>386</v>
      </c>
      <c r="J1023" s="216" t="s">
        <v>386</v>
      </c>
      <c r="K1023" s="216" t="s">
        <v>386</v>
      </c>
      <c r="L1023" s="216" t="s">
        <v>386</v>
      </c>
    </row>
    <row r="1024" spans="2:12" x14ac:dyDescent="0.25">
      <c r="B1024" s="195">
        <v>35</v>
      </c>
      <c r="C1024" s="198" t="s">
        <v>23</v>
      </c>
      <c r="D1024" s="216" t="s">
        <v>453</v>
      </c>
      <c r="E1024" s="216" t="s">
        <v>453</v>
      </c>
      <c r="F1024" s="216" t="s">
        <v>453</v>
      </c>
      <c r="G1024" s="216" t="s">
        <v>453</v>
      </c>
      <c r="H1024" s="216" t="s">
        <v>453</v>
      </c>
      <c r="I1024" s="216" t="s">
        <v>453</v>
      </c>
      <c r="J1024" s="216" t="s">
        <v>453</v>
      </c>
      <c r="K1024" s="216" t="s">
        <v>453</v>
      </c>
      <c r="L1024" s="216" t="s">
        <v>453</v>
      </c>
    </row>
    <row r="1025" spans="2:12" x14ac:dyDescent="0.25">
      <c r="B1025" s="195">
        <v>36</v>
      </c>
      <c r="C1025" s="198" t="s">
        <v>64</v>
      </c>
      <c r="D1025" s="216" t="s">
        <v>33</v>
      </c>
      <c r="E1025" s="216" t="s">
        <v>33</v>
      </c>
      <c r="F1025" s="216" t="s">
        <v>33</v>
      </c>
      <c r="G1025" s="216" t="s">
        <v>33</v>
      </c>
      <c r="H1025" s="216" t="s">
        <v>33</v>
      </c>
      <c r="I1025" s="216" t="s">
        <v>33</v>
      </c>
      <c r="J1025" s="216" t="s">
        <v>33</v>
      </c>
      <c r="K1025" s="216" t="s">
        <v>33</v>
      </c>
      <c r="L1025" s="216" t="s">
        <v>33</v>
      </c>
    </row>
    <row r="1026" spans="2:12" x14ac:dyDescent="0.25">
      <c r="B1026" s="195">
        <v>37</v>
      </c>
      <c r="C1026" s="198" t="s">
        <v>65</v>
      </c>
      <c r="D1026" s="216" t="s">
        <v>388</v>
      </c>
      <c r="E1026" s="216" t="s">
        <v>388</v>
      </c>
      <c r="F1026" s="216" t="s">
        <v>388</v>
      </c>
      <c r="G1026" s="216" t="s">
        <v>388</v>
      </c>
      <c r="H1026" s="216" t="s">
        <v>388</v>
      </c>
      <c r="I1026" s="216" t="s">
        <v>388</v>
      </c>
      <c r="J1026" s="216" t="s">
        <v>388</v>
      </c>
      <c r="K1026" s="216" t="s">
        <v>388</v>
      </c>
      <c r="L1026" s="216" t="s">
        <v>388</v>
      </c>
    </row>
  </sheetData>
  <mergeCells count="5">
    <mergeCell ref="O99:P99"/>
    <mergeCell ref="C41:K45"/>
    <mergeCell ref="C46:K46"/>
    <mergeCell ref="C48:K48"/>
    <mergeCell ref="C50:K52"/>
  </mergeCells>
  <dataValidations disablePrompts="1" count="1">
    <dataValidation type="list" allowBlank="1" showInputMessage="1" showErrorMessage="1" sqref="L108 F541 I591 L146 I629 F579">
      <formula1>#REF!</formula1>
    </dataValidation>
  </dataValidations>
  <pageMargins left="0.70866141732283472" right="0.70866141732283472" top="0.74803149606299213" bottom="0.74803149606299213" header="0.31496062992125984" footer="0.31496062992125984"/>
  <pageSetup paperSize="8" scale="53" fitToHeight="11" orientation="landscape" r:id="rId1"/>
  <headerFooter differentOddEven="1" differentFirst="1">
    <oddHeader>&amp;L&amp;"Calibri"&amp;12&amp;K008000Classification: Public&amp;1#</oddHeader>
    <evenHeader>&amp;L&amp;"Calibri"&amp;12&amp;K008000Classification: Public&amp;1#</evenHeader>
    <firstHeader>&amp;L&amp;"Calibri"&amp;12&amp;K008000Classification: Public&amp;1#</firstHeader>
    <firstFooter>&amp;L&amp;Z&amp;F&amp;R&amp;D</firstFooter>
  </headerFooter>
  <rowBreaks count="20" manualBreakCount="20">
    <brk id="53" min="1" max="12" man="1"/>
    <brk id="102" min="1" max="12" man="1"/>
    <brk id="150" min="1" max="12" man="1"/>
    <brk id="198" min="1" max="12" man="1"/>
    <brk id="247" min="1" max="12" man="1"/>
    <brk id="294" min="1" max="12" man="1"/>
    <brk id="343" min="1" max="12" man="1"/>
    <brk id="391" min="1" max="12" man="1"/>
    <brk id="439" min="1" max="12" man="1"/>
    <brk id="487" min="1" max="12" man="1"/>
    <brk id="535" min="1" max="12" man="1"/>
    <brk id="583" min="1" max="12" man="1"/>
    <brk id="633" min="1" max="12" man="1"/>
    <brk id="684" min="1" max="12" man="1"/>
    <brk id="733" min="1" max="12" man="1"/>
    <brk id="782" min="1" max="12" man="1"/>
    <brk id="831" min="1" max="12" man="1"/>
    <brk id="880" min="1" max="12" man="1"/>
    <brk id="929" min="1" max="12" man="1"/>
    <brk id="978" min="1" max="12" man="1"/>
  </rowBreaks>
  <customProperties>
    <customPr name="_pios_id" r:id="rId2"/>
  </customProperties>
  <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'C:\2019\09. September\IRR\Capital+\Subdebt\[Sub debt Reg Value Report Sep-19 incl T2 changes v5 - Final 28.10.19.xlsx]9. List Options'!#REF!</xm:f>
          </x14:formula1>
          <xm:sqref>E252:G252 E290:G290 D579:E579 D541:E541</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 March 2021 Report</vt:lpstr>
      <vt:lpstr>Order</vt:lpstr>
      <vt:lpstr>7. March 20 Working Report</vt:lpstr>
      <vt:lpstr>'1. March 2021 Report'!Print_Area</vt:lpstr>
      <vt:lpstr>'7. March 20 Working Report'!Print_Area</vt:lpstr>
    </vt:vector>
  </TitlesOfParts>
  <Company>LBG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Dunleavey, Gillian (Group Reporting &amp; Cost Management)</dc:creator>
  <cp:lastModifiedBy>Begley, Andrew (Central Finance)</cp:lastModifiedBy>
  <cp:lastPrinted>2020-08-13T08:09:36Z</cp:lastPrinted>
  <dcterms:created xsi:type="dcterms:W3CDTF">2014-11-05T14:44:16Z</dcterms:created>
  <dcterms:modified xsi:type="dcterms:W3CDTF">2021-04-28T08:23:21Z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e1356047-d029-4585-902b-7dc9f4884be1</vt:lpwstr>
  </property>
  <property fmtid="{D5CDD505-2E9C-101B-9397-08002B2CF9AE}" pid="3" name="Classification">
    <vt:lpwstr>HighlyConfidential</vt:lpwstr>
  </property>
  <property fmtid="{D5CDD505-2E9C-101B-9397-08002B2CF9AE}" pid="4" name="HeadersandFooters">
    <vt:lpwstr>None</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SIP_Label_17151eb3-00ab-470c-b25c-644c7691e891_Enabled">
    <vt:lpwstr>true</vt:lpwstr>
  </property>
  <property fmtid="{D5CDD505-2E9C-101B-9397-08002B2CF9AE}" pid="8" name="MSIP_Label_17151eb3-00ab-470c-b25c-644c7691e891_SetDate">
    <vt:lpwstr>2021-04-28T08:22:09Z</vt:lpwstr>
  </property>
  <property fmtid="{D5CDD505-2E9C-101B-9397-08002B2CF9AE}" pid="9" name="MSIP_Label_17151eb3-00ab-470c-b25c-644c7691e891_Method">
    <vt:lpwstr>Privileged</vt:lpwstr>
  </property>
  <property fmtid="{D5CDD505-2E9C-101B-9397-08002B2CF9AE}" pid="10" name="MSIP_Label_17151eb3-00ab-470c-b25c-644c7691e891_Name">
    <vt:lpwstr>17151eb3-00ab-470c-b25c-644c7691e891</vt:lpwstr>
  </property>
  <property fmtid="{D5CDD505-2E9C-101B-9397-08002B2CF9AE}" pid="11" name="MSIP_Label_17151eb3-00ab-470c-b25c-644c7691e891_SiteId">
    <vt:lpwstr>3ded2960-214a-46ff-8cf4-611f125e2398</vt:lpwstr>
  </property>
  <property fmtid="{D5CDD505-2E9C-101B-9397-08002B2CF9AE}" pid="12" name="MSIP_Label_17151eb3-00ab-470c-b25c-644c7691e891_ActionId">
    <vt:lpwstr>e98f74a5-dc9c-45d9-a991-c1d69b1f35e6</vt:lpwstr>
  </property>
  <property fmtid="{D5CDD505-2E9C-101B-9397-08002B2CF9AE}" pid="13" name="MSIP_Label_17151eb3-00ab-470c-b25c-644c7691e891_ContentBits">
    <vt:lpwstr>1</vt:lpwstr>
  </property>
</Properties>
</file>