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24226"/>
  <mc:AlternateContent xmlns:mc="http://schemas.openxmlformats.org/markup-compatibility/2006">
    <mc:Choice Requires="x15">
      <x15ac:absPath xmlns:x15ac="http://schemas.microsoft.com/office/spreadsheetml/2010/11/ac" url="T:\IR_PROTECTED\2022\Website\Gone live - H2\"/>
    </mc:Choice>
  </mc:AlternateContent>
  <xr:revisionPtr revIDLastSave="0" documentId="8_{BFEAA356-A7E0-403E-9422-5264099B986B}" xr6:coauthVersionLast="47" xr6:coauthVersionMax="47" xr10:uidLastSave="{00000000-0000-0000-0000-000000000000}"/>
  <bookViews>
    <workbookView xWindow="-110" yWindow="-110" windowWidth="22780" windowHeight="14660" tabRatio="879"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25" r:id="rId10"/>
    <sheet name="E. Optional ECB-ECAIs data" sheetId="18" r:id="rId11"/>
  </sheets>
  <definedNames>
    <definedName name="_xlnm._FilterDatabase" localSheetId="4" hidden="1">'A. HTT General'!$L$112:$L$126</definedName>
    <definedName name="_xlnm._FilterDatabase" localSheetId="5" hidden="1">'B1. HTT Mortgage Assets'!$A$11:$D$187</definedName>
    <definedName name="A" localSheetId="9">#REF!</definedName>
    <definedName name="A">#REF!</definedName>
    <definedName name="acceptable_use_policy" localSheetId="0">Disclaimer!#REF!</definedName>
    <definedName name="B" localSheetId="9">#REF!</definedName>
    <definedName name="B">#REF!</definedName>
    <definedName name="C." localSheetId="9">#REF!</definedName>
    <definedName name="C.">#REF!</definedName>
    <definedName name="D" localSheetId="9">#REF!</definedName>
    <definedName name="D">#REF!</definedName>
    <definedName name="E" localSheetId="9">#REF!</definedName>
    <definedName name="E">#REF!</definedName>
    <definedName name="F" localSheetId="9">#REF!</definedName>
    <definedName name="F">#REF!</definedName>
    <definedName name="G" localSheetId="9">#REF!</definedName>
    <definedName name="G">#REF!</definedName>
    <definedName name="general_tc" localSheetId="0">Disclaimer!$A$61</definedName>
    <definedName name="pcdsHeader" localSheetId="9">#REF!</definedName>
    <definedName name="pcdsHeader">#REF!</definedName>
    <definedName name="_xlnm.Print_Area" localSheetId="4">'A. HTT General'!$A:$G</definedName>
    <definedName name="_xlnm.Print_Area" localSheetId="5">'B1. HTT Mortgage Assets'!$A:$G</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9">'D. Insert Nat Trans Templ'!$A$1:$M$455</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Introduction!$B$2:$J$39</definedName>
    <definedName name="_xlnm.Print_Titles" localSheetId="9">'D. Insert Nat Trans Templ'!$1:$1</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86" i="18" l="1"/>
  <c r="G86" i="18" s="1"/>
  <c r="C85" i="18"/>
  <c r="G85" i="18" s="1"/>
  <c r="C84" i="18"/>
  <c r="G84" i="18" s="1"/>
  <c r="C83" i="18"/>
  <c r="G83" i="18" s="1"/>
  <c r="C82" i="18"/>
  <c r="G82" i="18" s="1"/>
  <c r="C75" i="18"/>
  <c r="C76" i="18"/>
  <c r="C262" i="9"/>
  <c r="C261" i="9"/>
  <c r="C260" i="9"/>
  <c r="C238" i="9"/>
  <c r="C216" i="9"/>
  <c r="D191" i="9"/>
  <c r="D192" i="9"/>
  <c r="D193" i="9"/>
  <c r="D194" i="9"/>
  <c r="D195" i="9"/>
  <c r="D196" i="9"/>
  <c r="D197" i="9"/>
  <c r="D198" i="9"/>
  <c r="D199" i="9"/>
  <c r="D200" i="9"/>
  <c r="D201" i="9"/>
  <c r="D202" i="9"/>
  <c r="D203" i="9"/>
  <c r="D204" i="9"/>
  <c r="D205" i="9"/>
  <c r="D206" i="9"/>
  <c r="D207" i="9"/>
  <c r="D208" i="9"/>
  <c r="D209" i="9"/>
  <c r="D190" i="9"/>
  <c r="C191" i="9"/>
  <c r="C192" i="9"/>
  <c r="C193" i="9"/>
  <c r="C194" i="9"/>
  <c r="C195" i="9"/>
  <c r="C196" i="9"/>
  <c r="C197" i="9"/>
  <c r="C198" i="9"/>
  <c r="C199" i="9"/>
  <c r="C200" i="9"/>
  <c r="C201" i="9"/>
  <c r="C202" i="9"/>
  <c r="C203" i="9"/>
  <c r="C204" i="9"/>
  <c r="C205" i="9"/>
  <c r="C206" i="9"/>
  <c r="C207" i="9"/>
  <c r="C208" i="9"/>
  <c r="C209" i="9"/>
  <c r="C190" i="9"/>
  <c r="B191" i="9"/>
  <c r="B192" i="9"/>
  <c r="B193" i="9"/>
  <c r="B194" i="9"/>
  <c r="B195" i="9"/>
  <c r="B196" i="9"/>
  <c r="B197" i="9"/>
  <c r="B198" i="9"/>
  <c r="B199" i="9"/>
  <c r="B200" i="9"/>
  <c r="B201" i="9"/>
  <c r="B202" i="9"/>
  <c r="B203" i="9"/>
  <c r="B204" i="9"/>
  <c r="B205" i="9"/>
  <c r="B206" i="9"/>
  <c r="B207" i="9"/>
  <c r="B208" i="9"/>
  <c r="B209" i="9"/>
  <c r="B190" i="9"/>
  <c r="C187" i="9"/>
  <c r="F180" i="9"/>
  <c r="C174" i="9"/>
  <c r="F174" i="9" s="1"/>
  <c r="C173" i="9"/>
  <c r="F173" i="9" s="1"/>
  <c r="C171" i="9"/>
  <c r="F171" i="9" s="1"/>
  <c r="C172" i="9"/>
  <c r="F172" i="9" s="1"/>
  <c r="C170" i="9"/>
  <c r="F170" i="9" s="1"/>
  <c r="F162" i="9"/>
  <c r="C160" i="9"/>
  <c r="F160" i="9" s="1"/>
  <c r="C161" i="9"/>
  <c r="F161" i="9" s="1"/>
  <c r="F152" i="9"/>
  <c r="C151" i="9"/>
  <c r="F151" i="9" s="1"/>
  <c r="C150" i="9"/>
  <c r="F150" i="9" s="1"/>
  <c r="F100" i="9"/>
  <c r="F102" i="9"/>
  <c r="C100" i="9"/>
  <c r="C101" i="9"/>
  <c r="F101" i="9" s="1"/>
  <c r="C102" i="9"/>
  <c r="C103" i="9"/>
  <c r="F103" i="9" s="1"/>
  <c r="C104" i="9"/>
  <c r="F104" i="9" s="1"/>
  <c r="C105" i="9"/>
  <c r="F105" i="9" s="1"/>
  <c r="C106" i="9"/>
  <c r="F106" i="9" s="1"/>
  <c r="C107" i="9"/>
  <c r="F107" i="9" s="1"/>
  <c r="C108" i="9"/>
  <c r="F108" i="9" s="1"/>
  <c r="C109" i="9"/>
  <c r="F109" i="9" s="1"/>
  <c r="C110" i="9"/>
  <c r="F110" i="9" s="1"/>
  <c r="C99" i="9"/>
  <c r="F99" i="9" s="1"/>
  <c r="B100" i="9"/>
  <c r="B101" i="9"/>
  <c r="B102" i="9"/>
  <c r="B103" i="9"/>
  <c r="B104" i="9"/>
  <c r="B105" i="9"/>
  <c r="B106" i="9"/>
  <c r="B107" i="9"/>
  <c r="B108" i="9"/>
  <c r="B109" i="9"/>
  <c r="B110" i="9"/>
  <c r="B99" i="9"/>
  <c r="F36" i="9"/>
  <c r="C28" i="9"/>
  <c r="C12" i="9"/>
  <c r="C231" i="8"/>
  <c r="C57" i="8"/>
  <c r="C219" i="8" s="1"/>
  <c r="C53" i="8"/>
  <c r="D46" i="8"/>
  <c r="C39" i="8"/>
  <c r="C38" i="8"/>
  <c r="F10" i="5"/>
  <c r="F9" i="5"/>
  <c r="C343" i="9" l="1"/>
  <c r="D343" i="9"/>
  <c r="C598" i="9" l="1"/>
  <c r="F580" i="9" s="1"/>
  <c r="D598" i="9"/>
  <c r="G582" i="9" s="1"/>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F44" i="9" l="1"/>
  <c r="D44" i="9"/>
  <c r="C44" i="9"/>
  <c r="C58" i="11"/>
  <c r="C54" i="11"/>
  <c r="C26" i="11"/>
  <c r="C49" i="10"/>
  <c r="C77" i="10"/>
  <c r="C81" i="10"/>
  <c r="D353" i="9"/>
  <c r="G348" i="9" s="1"/>
  <c r="C353" i="9"/>
  <c r="F347" i="9" s="1"/>
  <c r="F352" i="9" l="1"/>
  <c r="F348" i="9"/>
  <c r="F350" i="9"/>
  <c r="F346" i="9"/>
  <c r="G349" i="9"/>
  <c r="G346" i="9"/>
  <c r="F351" i="9"/>
  <c r="F349" i="9"/>
  <c r="G351" i="9"/>
  <c r="G347" i="9"/>
  <c r="G352" i="9"/>
  <c r="G350" i="9"/>
  <c r="D577" i="9"/>
  <c r="C577" i="9"/>
  <c r="F353" i="9" l="1"/>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119" i="8" l="1"/>
  <c r="C119" i="8"/>
  <c r="D570" i="9"/>
  <c r="C570" i="9"/>
  <c r="D532" i="9"/>
  <c r="C532" i="9"/>
  <c r="F28" i="9"/>
  <c r="F338" i="9" l="1"/>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G343" i="9" l="1"/>
  <c r="F570" i="9"/>
  <c r="F343" i="9"/>
  <c r="G570" i="9"/>
  <c r="G532" i="9"/>
  <c r="F532" i="9"/>
  <c r="G227" i="8"/>
  <c r="F227" i="8"/>
  <c r="G226" i="8"/>
  <c r="F226" i="8"/>
  <c r="G225" i="8"/>
  <c r="F225" i="8"/>
  <c r="G224" i="8"/>
  <c r="F224" i="8"/>
  <c r="G223" i="8"/>
  <c r="F223" i="8"/>
  <c r="G222" i="8"/>
  <c r="F222" i="8"/>
  <c r="G221" i="8"/>
  <c r="F221" i="8"/>
  <c r="G219" i="8"/>
  <c r="F219" i="8"/>
  <c r="G218" i="8"/>
  <c r="F218" i="8"/>
  <c r="G217" i="8"/>
  <c r="F217" i="8"/>
  <c r="D293" i="8"/>
  <c r="C290" i="8"/>
  <c r="D300" i="8"/>
  <c r="D292" i="8"/>
  <c r="F292" i="8"/>
  <c r="C300" i="8"/>
  <c r="C293" i="8"/>
  <c r="D290" i="8"/>
  <c r="C292" i="8"/>
  <c r="D45" i="8" l="1"/>
  <c r="F220" i="8" l="1"/>
  <c r="C179" i="8" l="1"/>
  <c r="C288" i="8"/>
  <c r="F177" i="8" l="1"/>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55" i="8"/>
  <c r="C155" i="8"/>
  <c r="F147" i="8" s="1"/>
  <c r="D129" i="8"/>
  <c r="C129" i="8"/>
  <c r="D100" i="8"/>
  <c r="C100" i="8"/>
  <c r="D77" i="8"/>
  <c r="G80" i="8" s="1"/>
  <c r="C77" i="8"/>
  <c r="G147" i="8" l="1"/>
  <c r="D165" i="8"/>
  <c r="D167" i="8" s="1"/>
  <c r="C304" i="9"/>
  <c r="C305" i="9" s="1"/>
  <c r="C359" i="9"/>
  <c r="C360" i="9" s="1"/>
  <c r="C380" i="9"/>
  <c r="C381" i="9" s="1"/>
  <c r="C327" i="9"/>
  <c r="C328" i="9" s="1"/>
  <c r="F310" i="9" s="1"/>
  <c r="F328" i="9" s="1"/>
  <c r="G247" i="9"/>
  <c r="D304" i="9"/>
  <c r="D305" i="9" s="1"/>
  <c r="D359" i="9"/>
  <c r="D360" i="9" s="1"/>
  <c r="D327" i="9"/>
  <c r="D328" i="9" s="1"/>
  <c r="G310" i="9" s="1"/>
  <c r="G328" i="9" s="1"/>
  <c r="D380" i="9"/>
  <c r="D381" i="9" s="1"/>
  <c r="G438" i="9"/>
  <c r="G416" i="9"/>
  <c r="F252" i="9"/>
  <c r="F241" i="9"/>
  <c r="G126" i="11"/>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66" i="8" l="1"/>
  <c r="G165" i="8"/>
  <c r="G164" i="8"/>
  <c r="G167" i="8" s="1"/>
  <c r="G357" i="9"/>
  <c r="G359" i="9"/>
  <c r="G358" i="9"/>
  <c r="G356" i="9"/>
  <c r="G291" i="9"/>
  <c r="G288" i="9"/>
  <c r="G294" i="9"/>
  <c r="G295" i="9"/>
  <c r="G292" i="9"/>
  <c r="G298" i="9"/>
  <c r="G290" i="9"/>
  <c r="G301" i="9"/>
  <c r="G299" i="9"/>
  <c r="G296" i="9"/>
  <c r="G287" i="9"/>
  <c r="G297" i="9"/>
  <c r="G303" i="9"/>
  <c r="G300" i="9"/>
  <c r="G293" i="9"/>
  <c r="G302" i="9"/>
  <c r="G289" i="9"/>
  <c r="G304" i="9"/>
  <c r="F364" i="9"/>
  <c r="F380" i="9"/>
  <c r="F377" i="9"/>
  <c r="F366" i="9"/>
  <c r="F365" i="9"/>
  <c r="F381" i="9"/>
  <c r="F368" i="9"/>
  <c r="F371" i="9"/>
  <c r="F367" i="9"/>
  <c r="F376" i="9"/>
  <c r="F369" i="9"/>
  <c r="F370" i="9"/>
  <c r="F373" i="9"/>
  <c r="F372" i="9"/>
  <c r="F375" i="9"/>
  <c r="F374" i="9"/>
  <c r="F379" i="9"/>
  <c r="F363" i="9"/>
  <c r="F378" i="9"/>
  <c r="F356" i="9"/>
  <c r="F359" i="9"/>
  <c r="F357" i="9"/>
  <c r="F358" i="9"/>
  <c r="G373" i="9"/>
  <c r="G366" i="9"/>
  <c r="G381" i="9"/>
  <c r="G369" i="9"/>
  <c r="G374" i="9"/>
  <c r="G367" i="9"/>
  <c r="G379" i="9"/>
  <c r="G380" i="9"/>
  <c r="G371" i="9"/>
  <c r="G363" i="9"/>
  <c r="G375" i="9"/>
  <c r="G376" i="9"/>
  <c r="G377" i="9"/>
  <c r="G364" i="9"/>
  <c r="G370" i="9"/>
  <c r="G378" i="9"/>
  <c r="G372" i="9"/>
  <c r="G368" i="9"/>
  <c r="G365" i="9"/>
  <c r="F297" i="9"/>
  <c r="F296" i="9"/>
  <c r="F301" i="9"/>
  <c r="F300" i="9"/>
  <c r="F289" i="9"/>
  <c r="F304" i="9"/>
  <c r="F292" i="9"/>
  <c r="F291" i="9"/>
  <c r="F290" i="9"/>
  <c r="F299" i="9"/>
  <c r="F298" i="9"/>
  <c r="F288" i="9"/>
  <c r="F295" i="9"/>
  <c r="F287" i="9"/>
  <c r="F294" i="9"/>
  <c r="F303" i="9"/>
  <c r="F302" i="9"/>
  <c r="F293" i="9"/>
  <c r="G144" i="1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 r="G360" i="9" l="1"/>
  <c r="G305" i="9"/>
  <c r="F360" i="9"/>
  <c r="F305" i="9"/>
</calcChain>
</file>

<file path=xl/sharedStrings.xml><?xml version="1.0" encoding="utf-8"?>
<sst xmlns="http://schemas.openxmlformats.org/spreadsheetml/2006/main" count="4797" uniqueCount="2681">
  <si>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</si>
  <si>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</si>
  <si>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</si>
  <si>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</si>
  <si>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</si>
  <si>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</si>
  <si>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</si>
  <si>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</si>
  <si>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</si>
  <si>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</si>
  <si>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</si>
  <si>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</si>
  <si>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</si>
  <si>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</si>
  <si>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</si>
  <si>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</si>
  <si>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</si>
  <si>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</si>
  <si>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</si>
  <si>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</si>
  <si>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</si>
  <si>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</si>
  <si>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</si>
  <si>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</si>
  <si>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</si>
  <si>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</si>
  <si>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</si>
  <si>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</si>
  <si>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</si>
  <si>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</si>
  <si>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</si>
  <si>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</si>
  <si>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</si>
  <si>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</si>
  <si>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</si>
  <si>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</si>
  <si>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</si>
  <si>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</si>
  <si>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</si>
  <si>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</si>
  <si>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</si>
  <si>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</si>
  <si>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</si>
  <si>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</si>
  <si>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</si>
  <si>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</si>
  <si>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</si>
  <si>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</si>
  <si>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</si>
  <si>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</si>
  <si>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</si>
  <si>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</si>
  <si>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</si>
  <si>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</si>
  <si>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</si>
  <si>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</si>
  <si>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</si>
  <si>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</si>
  <si>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</si>
  <si>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</si>
  <si>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</si>
  <si>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</si>
  <si>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</si>
  <si>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</si>
  <si>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</si>
  <si>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</si>
  <si>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</si>
  <si>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</si>
  <si>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</si>
  <si>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</si>
  <si>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</si>
  <si>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</si>
  <si>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</si>
  <si>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</si>
  <si>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</si>
  <si>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</si>
  <si>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</si>
  <si>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</si>
  <si>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</si>
  <si>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</si>
  <si>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</si>
  <si>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</si>
  <si>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</si>
  <si>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</si>
  <si>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</si>
  <si>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</si>
  <si>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</si>
  <si>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</si>
  <si>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</si>
  <si>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</si>
  <si>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</si>
  <si>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</si>
  <si>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</si>
  <si>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</si>
  <si>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</si>
  <si>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</si>
  <si>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</si>
  <si>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</si>
  <si>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</si>
  <si>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</si>
  <si>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</si>
  <si>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</si>
  <si>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</si>
  <si>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</si>
  <si>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</si>
  <si>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</si>
  <si>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</si>
  <si>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</si>
  <si>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</si>
  <si>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</si>
  <si>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</si>
  <si>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</si>
  <si>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</si>
  <si>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</si>
  <si>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</si>
  <si>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</si>
  <si>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</si>
  <si>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</si>
  <si>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</si>
  <si>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</si>
  <si>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</si>
  <si>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</si>
  <si>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</si>
  <si>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</si>
  <si>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</si>
  <si>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</si>
  <si>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</si>
  <si>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</si>
  <si>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</si>
  <si>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</si>
  <si>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</si>
  <si>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</si>
  <si>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</si>
  <si>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</si>
  <si>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</si>
  <si>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</si>
  <si>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</si>
  <si>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</si>
  <si>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</si>
  <si>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</si>
  <si>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</si>
  <si>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</si>
  <si>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</si>
  <si>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</si>
  <si>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</si>
  <si>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</si>
  <si>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</si>
  <si>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</si>
  <si>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</si>
  <si>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</si>
  <si>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</si>
  <si>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</si>
  <si>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</si>
  <si>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</si>
  <si>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</si>
  <si>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</si>
  <si>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</si>
  <si>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</si>
  <si>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</si>
  <si>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</si>
  <si>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</si>
  <si>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</si>
  <si>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</si>
  <si>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</si>
  <si>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</si>
  <si>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</si>
  <si>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</si>
  <si>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</si>
  <si>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</si>
  <si>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</si>
  <si>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</si>
  <si>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</si>
  <si>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</si>
  <si>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</si>
  <si>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</si>
  <si>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</si>
  <si>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</si>
  <si>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</si>
  <si>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</si>
  <si>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</si>
  <si>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</si>
  <si>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</si>
  <si>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</si>
  <si>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</si>
  <si>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</si>
  <si>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</si>
  <si>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</si>
  <si>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</si>
  <si>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</si>
  <si>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</si>
  <si>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</si>
  <si>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</si>
  <si>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</si>
  <si>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</si>
  <si>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</si>
  <si>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</si>
  <si>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</si>
  <si>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</si>
  <si>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</si>
  <si>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</si>
  <si>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</si>
  <si>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</si>
  <si>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</si>
  <si>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</si>
  <si>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</si>
  <si>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</si>
  <si>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</si>
  <si>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</si>
  <si>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</si>
  <si>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</si>
  <si>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</si>
  <si>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</si>
  <si>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</si>
  <si>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</si>
  <si>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</si>
  <si>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</si>
  <si>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</si>
  <si>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</si>
  <si>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</si>
  <si>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</si>
  <si>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</si>
  <si>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</si>
  <si>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</si>
  <si>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</si>
  <si>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</si>
  <si>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</si>
  <si>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</si>
  <si>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</si>
  <si>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</si>
  <si>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</si>
  <si>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</si>
  <si>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</si>
  <si>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</si>
  <si>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</si>
  <si>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</si>
  <si>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</si>
  <si>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</si>
  <si>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</si>
  <si>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</si>
  <si>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</si>
  <si>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</si>
  <si>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</si>
  <si>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</si>
  <si>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</si>
  <si>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</si>
  <si>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</si>
  <si>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</si>
  <si>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</si>
  <si>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</si>
  <si>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</si>
  <si>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</si>
  <si>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</si>
  <si>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</si>
  <si>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</si>
  <si>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</si>
  <si>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</si>
  <si>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</si>
  <si>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</si>
  <si>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</si>
  <si>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</si>
  <si>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</si>
  <si>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</si>
  <si>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</si>
  <si>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</si>
  <si>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</si>
  <si>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</si>
  <si>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</si>
  <si>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</si>
  <si>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</si>
  <si>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</si>
  <si>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</si>
  <si>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</si>
  <si>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</si>
  <si>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</si>
  <si>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</si>
  <si>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</si>
  <si>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</si>
  <si>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</si>
  <si>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</si>
  <si>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</si>
  <si>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</si>
  <si>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</si>
  <si>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</si>
  <si>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</si>
  <si>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</si>
  <si>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</si>
  <si>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</si>
  <si>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</si>
  <si>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</si>
  <si>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</si>
  <si>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</si>
  <si>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</si>
  <si>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</si>
  <si>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</si>
  <si>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</si>
  <si>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</si>
  <si>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</si>
  <si>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</si>
  <si>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</si>
  <si>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</si>
  <si>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</si>
  <si>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</si>
  <si>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</si>
  <si>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</si>
  <si>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</si>
  <si>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</si>
  <si>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</si>
  <si>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</si>
  <si>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</si>
  <si>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</si>
  <si>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</si>
  <si>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</si>
  <si>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</si>
  <si>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</si>
  <si>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</si>
  <si>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</si>
  <si>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</si>
  <si>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</si>
  <si>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</si>
  <si>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</si>
  <si>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</si>
  <si>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</si>
  <si>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</si>
  <si>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</si>
  <si>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</si>
  <si>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</si>
  <si>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</si>
  <si>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</si>
  <si>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</si>
  <si>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</si>
  <si>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</si>
  <si>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</si>
  <si>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</si>
  <si>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</si>
  <si>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</si>
  <si>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</si>
  <si>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</si>
  <si>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</si>
  <si>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</si>
  <si>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</si>
  <si>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</si>
  <si>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</si>
  <si>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</si>
  <si>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</si>
  <si>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</si>
  <si>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</si>
  <si>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</si>
  <si>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</si>
  <si>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</si>
  <si>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</si>
  <si>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</si>
  <si>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</si>
  <si>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</si>
  <si>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</si>
  <si>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</si>
  <si>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</si>
  <si>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</si>
  <si>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</si>
  <si>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</si>
  <si>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</si>
  <si>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</si>
  <si>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</si>
  <si>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</si>
  <si>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</si>
  <si>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</si>
  <si>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</si>
  <si>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</si>
  <si>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</si>
  <si>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</si>
  <si>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</si>
  <si>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</si>
  <si>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</si>
  <si>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</si>
  <si>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</si>
  <si>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</si>
  <si>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</si>
  <si>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</si>
  <si>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</si>
  <si>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</si>
  <si>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</si>
  <si>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</si>
  <si>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</si>
  <si>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</si>
  <si>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</si>
  <si>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</si>
  <si>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</si>
  <si>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</si>
  <si>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</si>
  <si>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</si>
  <si>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</si>
  <si>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</si>
  <si>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</si>
  <si>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</si>
  <si>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</si>
  <si>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</si>
  <si>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</si>
  <si>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</si>
  <si>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</si>
  <si>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</si>
  <si>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</si>
  <si>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</si>
  <si>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</si>
  <si>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</si>
  <si>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</si>
  <si>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</si>
  <si>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</si>
  <si>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</si>
  <si>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</si>
  <si>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</si>
  <si>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</si>
  <si>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</si>
  <si>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</si>
  <si>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</si>
  <si>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</si>
  <si>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</si>
  <si>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</si>
  <si>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</si>
  <si>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</si>
  <si>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</si>
  <si>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</si>
  <si>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</si>
  <si>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</si>
  <si>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</si>
  <si>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</si>
  <si>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</si>
  <si>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</si>
  <si>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</si>
  <si>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</si>
  <si>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</si>
  <si>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</si>
  <si>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</si>
  <si>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</si>
  <si>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</si>
  <si>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</si>
  <si>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</si>
  <si>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</si>
  <si>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</si>
  <si>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</si>
  <si>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</si>
  <si>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</si>
  <si>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</si>
  <si>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</si>
  <si>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</si>
  <si>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</si>
  <si>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</si>
  <si>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</si>
  <si>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</si>
  <si>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</si>
  <si>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</si>
  <si>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</si>
  <si>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</si>
  <si>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</si>
  <si>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</si>
  <si>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</si>
  <si>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</si>
  <si>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</si>
  <si>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</si>
  <si>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</si>
  <si>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</si>
  <si>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</si>
  <si>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</si>
  <si>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</si>
  <si>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</si>
  <si>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</si>
  <si>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</si>
  <si>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</si>
  <si>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</si>
  <si>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</si>
  <si>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</si>
  <si>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</si>
  <si>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</si>
  <si>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</si>
  <si>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</si>
  <si>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</si>
  <si>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</si>
  <si>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</si>
  <si>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</si>
  <si>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</si>
  <si>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</si>
  <si>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</si>
  <si>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</si>
  <si>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</si>
  <si>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</si>
  <si>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</si>
  <si>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</si>
  <si>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</si>
  <si>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</si>
  <si>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</si>
  <si>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</si>
  <si>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</si>
  <si>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</si>
  <si>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</si>
  <si>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</si>
  <si>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</si>
  <si>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</si>
  <si>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</si>
  <si>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</si>
  <si>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</si>
  <si>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</si>
  <si>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</si>
  <si>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</si>
  <si>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</si>
  <si>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</si>
  <si>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</si>
  <si>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</si>
  <si>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</si>
  <si>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</si>
  <si>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</si>
  <si>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</si>
  <si>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</si>
  <si>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</si>
  <si>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</si>
  <si>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</si>
  <si>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</si>
  <si>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</si>
  <si>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</si>
  <si>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</si>
  <si>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</si>
  <si>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</si>
  <si>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</si>
  <si>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</si>
  <si>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</si>
  <si>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</si>
  <si>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</si>
  <si>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</si>
  <si>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</si>
  <si>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</si>
  <si>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</si>
  <si>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</si>
  <si>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</si>
  <si>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</si>
  <si>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</si>
  <si>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</si>
  <si>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</si>
  <si>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</si>
  <si>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</si>
  <si>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</si>
  <si>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</si>
  <si>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</si>
  <si>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</si>
  <si>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</si>
  <si>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</si>
  <si>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</si>
  <si>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</si>
  <si>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</si>
  <si>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</si>
  <si>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</si>
  <si>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</si>
  <si>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</si>
  <si>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</si>
  <si>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</si>
  <si>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</si>
  <si>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</si>
  <si>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</si>
  <si>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</si>
  <si>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</si>
  <si>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</si>
  <si>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</si>
  <si>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</si>
  <si>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</si>
  <si>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</si>
  <si>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</si>
  <si>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</si>
  <si>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</si>
  <si>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</si>
  <si>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</si>
  <si>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</si>
  <si>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</si>
  <si>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</si>
  <si>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</si>
  <si>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</si>
  <si>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</si>
  <si>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</si>
  <si>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</si>
  <si>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</si>
  <si>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</si>
  <si>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</si>
  <si>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</si>
  <si>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</si>
  <si>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</si>
  <si>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</si>
  <si>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</si>
  <si>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</si>
  <si>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</si>
  <si>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</si>
  <si>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</si>
  <si>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</si>
  <si>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</si>
  <si>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</si>
  <si>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</si>
  <si>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</si>
  <si>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</si>
  <si>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</si>
  <si>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</si>
  <si>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</si>
  <si>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</si>
  <si>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</si>
  <si>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</si>
  <si>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</si>
  <si>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</si>
  <si>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</si>
  <si>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</si>
  <si>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</si>
  <si>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</si>
  <si>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</si>
  <si>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</si>
  <si>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</si>
  <si>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</si>
  <si>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</si>
  <si>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</si>
  <si>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</si>
  <si>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</si>
  <si>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</si>
  <si>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</si>
  <si>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</si>
  <si>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</si>
  <si>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</si>
  <si>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</si>
  <si>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</si>
  <si>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</si>
  <si>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</si>
  <si>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</si>
  <si>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</si>
  <si>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</si>
  <si>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</si>
  <si>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</si>
  <si>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</si>
  <si>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</si>
  <si>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</si>
  <si>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</si>
  <si>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</si>
  <si>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</si>
  <si>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</si>
  <si>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</si>
  <si>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</si>
  <si>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</si>
  <si>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</si>
  <si>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</si>
  <si>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</si>
  <si>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</si>
  <si>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</si>
  <si>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</si>
  <si>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</si>
  <si>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</si>
  <si>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</si>
  <si>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</si>
  <si>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</si>
  <si>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</si>
  <si>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</si>
  <si>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</si>
  <si>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</si>
  <si>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</si>
  <si>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</si>
  <si>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</si>
  <si>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</si>
  <si>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</si>
  <si>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</si>
  <si>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</si>
  <si>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</si>
  <si>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</si>
  <si>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</si>
  <si>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</si>
  <si>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</si>
  <si>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</si>
  <si>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</si>
  <si>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</si>
  <si>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</si>
  <si>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</si>
  <si>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</si>
  <si>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</si>
  <si>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</si>
  <si>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</si>
  <si>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</si>
  <si>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</si>
  <si>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</si>
  <si>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</si>
  <si>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</si>
  <si>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</si>
  <si>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</si>
  <si>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</si>
  <si>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</si>
  <si>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</si>
  <si>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</si>
  <si>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</si>
  <si>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</si>
  <si>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</si>
  <si>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</si>
  <si>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</si>
  <si>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</si>
  <si>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</si>
  <si>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</si>
  <si>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</si>
  <si>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</si>
  <si>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</si>
  <si>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</si>
  <si>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</si>
  <si>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</si>
  <si>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</si>
  <si>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</si>
  <si>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</si>
  <si>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</si>
  <si>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</si>
  <si>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</si>
  <si>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</si>
  <si>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</si>
  <si>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</si>
  <si>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</si>
  <si>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</si>
  <si>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</si>
  <si>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</si>
  <si>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</si>
  <si>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</si>
  <si>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</si>
  <si>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</si>
  <si>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</si>
  <si>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</si>
  <si>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</si>
  <si>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</si>
  <si>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</si>
  <si>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</si>
  <si>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</si>
  <si>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</si>
  <si>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</si>
  <si>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</si>
  <si>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</si>
  <si>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</si>
  <si>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</si>
  <si>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</si>
  <si>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</si>
  <si>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</si>
  <si>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</si>
  <si>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</si>
  <si>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</si>
  <si>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</si>
  <si>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</si>
  <si>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</si>
  <si>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</si>
  <si>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</si>
  <si>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</si>
  <si>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</si>
  <si>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</si>
  <si>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</si>
  <si>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</si>
  <si>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</si>
  <si>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</si>
  <si>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</si>
  <si>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</si>
  <si>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</si>
  <si>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</si>
  <si>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</si>
  <si>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</si>
  <si>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</si>
  <si>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</si>
  <si>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</si>
  <si>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</si>
  <si>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</si>
  <si>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</si>
  <si>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</si>
  <si>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</si>
  <si>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</si>
  <si>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</si>
  <si>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</si>
  <si>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</si>
  <si>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</si>
  <si>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</si>
  <si>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</si>
  <si>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</si>
  <si>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</si>
  <si>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</si>
  <si>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</si>
  <si>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</si>
  <si>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</si>
  <si>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</si>
  <si>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</si>
  <si>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</si>
  <si>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</si>
  <si>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</si>
  <si>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</si>
  <si>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</si>
  <si>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</si>
  <si>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</si>
  <si>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</si>
  <si>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</si>
  <si>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</si>
  <si>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</si>
  <si>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</si>
  <si>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</si>
  <si>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</si>
  <si>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</si>
  <si>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</si>
  <si>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</si>
  <si>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</si>
  <si>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</si>
  <si>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</si>
  <si>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</si>
  <si>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</si>
  <si>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</si>
  <si>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</si>
  <si>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</si>
  <si>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</si>
  <si>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</si>
  <si>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</si>
  <si>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</si>
  <si>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</si>
  <si>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</si>
  <si>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</si>
  <si>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</si>
  <si>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</si>
  <si>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</si>
  <si>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</si>
  <si>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</si>
  <si>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</si>
  <si>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</si>
  <si>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</si>
  <si>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</si>
  <si>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</si>
  <si>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</si>
  <si>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</si>
  <si>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</si>
  <si>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</si>
  <si>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</si>
  <si>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</si>
  <si>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</si>
  <si>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</si>
  <si>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</si>
  <si>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</si>
  <si>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</si>
  <si>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</si>
  <si>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</si>
  <si>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</si>
  <si>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</si>
  <si>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</si>
  <si>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</si>
  <si>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</si>
  <si>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</si>
  <si>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</si>
  <si>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</si>
  <si>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</si>
  <si>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</si>
  <si>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</si>
  <si>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</si>
  <si>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</si>
  <si>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</si>
  <si>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</si>
  <si>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</si>
  <si>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</si>
  <si>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</si>
  <si>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</si>
  <si>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</si>
  <si>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</si>
  <si>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</si>
  <si>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</si>
  <si>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</si>
  <si>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</si>
  <si>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</si>
  <si>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</si>
  <si>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</si>
  <si>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</si>
  <si>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</si>
  <si>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</si>
  <si>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</si>
  <si>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</si>
  <si>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</si>
  <si>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</si>
  <si>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</si>
  <si>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</si>
  <si>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</si>
  <si>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</si>
  <si>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</si>
  <si>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</si>
  <si>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</si>
  <si>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</si>
  <si>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</si>
  <si>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</si>
  <si>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</si>
  <si>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</si>
  <si>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</si>
  <si>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</si>
  <si>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</si>
  <si>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</si>
  <si>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</si>
  <si>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</si>
  <si>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</si>
  <si>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</si>
  <si>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</si>
  <si>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</si>
  <si>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</si>
  <si>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</si>
  <si>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</si>
  <si>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</si>
  <si>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</si>
  <si>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</si>
  <si>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</si>
  <si>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</si>
  <si>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</si>
  <si>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</si>
  <si>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</si>
  <si>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</si>
  <si>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</si>
  <si>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</si>
  <si>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</si>
  <si>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</si>
  <si>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</si>
  <si>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</si>
  <si>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</si>
  <si>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</si>
  <si>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</si>
  <si>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</si>
  <si>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</si>
  <si>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</si>
  <si>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</si>
  <si>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</si>
  <si>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</si>
  <si>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</si>
  <si>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</si>
  <si>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</si>
  <si>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</si>
  <si>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</si>
  <si>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</si>
  <si>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</si>
  <si>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</si>
  <si>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</si>
  <si>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</si>
  <si>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</si>
  <si>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</si>
  <si>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</si>
  <si>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</si>
  <si>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</si>
  <si>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</si>
  <si>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</si>
  <si>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</si>
  <si>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</si>
  <si>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</si>
  <si>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</si>
  <si>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</si>
  <si>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</si>
  <si>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</si>
  <si>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</si>
  <si>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</si>
  <si>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</si>
  <si>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</si>
  <si>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</si>
  <si>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</si>
  <si>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</si>
  <si>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</si>
  <si>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</si>
  <si>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</si>
  <si>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</si>
  <si>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</si>
  <si>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</si>
  <si>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</si>
  <si>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</si>
  <si>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</si>
  <si>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</si>
  <si>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</si>
  <si>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</si>
  <si>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</si>
  <si>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</si>
  <si>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</si>
  <si>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</si>
  <si>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</si>
  <si>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</si>
  <si>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</si>
  <si>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</si>
  <si>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</si>
  <si>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</si>
  <si>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</si>
  <si>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</si>
  <si>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</si>
  <si>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</si>
  <si>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</si>
  <si>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</si>
  <si>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</si>
  <si>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</si>
  <si>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</si>
  <si>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</si>
  <si>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</si>
  <si>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</si>
  <si>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</si>
  <si>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</si>
  <si>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</si>
  <si>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</si>
  <si>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</si>
  <si>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</si>
  <si>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</si>
  <si>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</si>
  <si>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</si>
  <si>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</si>
  <si>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</si>
  <si>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</si>
  <si>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</si>
  <si>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</si>
  <si>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</si>
  <si>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</si>
  <si>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</si>
  <si>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</si>
  <si>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</si>
  <si>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</si>
  <si>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</si>
  <si>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</si>
  <si>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</si>
  <si>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</si>
  <si>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</si>
  <si>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</si>
  <si>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</si>
  <si>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</si>
  <si>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</si>
  <si>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</si>
  <si>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</si>
  <si>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</si>
  <si>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</si>
  <si>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</si>
  <si>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</si>
  <si>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</si>
  <si>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</si>
  <si>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</si>
  <si>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</si>
  <si>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</si>
  <si>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</si>
  <si>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</si>
  <si>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</si>
  <si>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</si>
  <si>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</si>
  <si>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</si>
  <si>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</si>
  <si>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</si>
  <si>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</si>
  <si>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</si>
  <si>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</si>
  <si>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</si>
  <si>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</si>
  <si>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</si>
  <si>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</si>
  <si>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</si>
  <si>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</si>
  <si>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</si>
  <si>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</si>
  <si>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</si>
  <si>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</si>
  <si>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</si>
  <si>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</si>
  <si>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</si>
  <si>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</si>
  <si>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</si>
  <si>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</si>
  <si>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</si>
  <si>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</si>
  <si>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</si>
  <si>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</si>
  <si>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</si>
  <si>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</si>
  <si>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</si>
  <si>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</si>
  <si>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</si>
  <si>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</si>
  <si>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</si>
  <si>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</si>
  <si>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</si>
  <si>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</si>
  <si>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</si>
  <si>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</si>
  <si>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</si>
  <si>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</si>
  <si>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</si>
  <si>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</si>
  <si>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</si>
  <si>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</si>
  <si>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</si>
  <si>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</si>
  <si>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</si>
  <si>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</si>
  <si>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</si>
  <si>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</si>
  <si>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</si>
  <si>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</si>
  <si>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</si>
  <si>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</si>
  <si>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</si>
  <si>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</si>
  <si>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</si>
  <si>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</si>
  <si>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</si>
  <si>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</si>
  <si>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</si>
  <si>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</si>
  <si>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</si>
  <si>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</si>
  <si>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</si>
  <si>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</si>
  <si>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</si>
  <si>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</si>
  <si>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</si>
  <si>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</si>
  <si>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</si>
  <si>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</si>
  <si>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</si>
  <si>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</si>
  <si>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</si>
  <si>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</si>
  <si>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</si>
  <si>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</si>
  <si>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</si>
  <si>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</si>
  <si>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</si>
  <si>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</si>
  <si>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</si>
  <si>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</si>
  <si>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</si>
  <si>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</si>
  <si>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</si>
  <si>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</si>
  <si>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</si>
  <si>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</si>
  <si>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</si>
  <si>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</si>
  <si>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</si>
  <si>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</si>
  <si>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</si>
  <si>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</si>
  <si>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</si>
  <si>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</si>
  <si>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</si>
  <si>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</si>
  <si>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</si>
  <si>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</si>
  <si>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</si>
  <si>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</si>
  <si>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</si>
  <si>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</si>
  <si>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</si>
  <si>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</si>
  <si>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</si>
  <si>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</si>
  <si>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</si>
  <si>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</si>
  <si>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</si>
  <si>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</si>
  <si>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</si>
  <si>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</si>
  <si>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</si>
  <si>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</si>
  <si>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</si>
  <si>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</si>
  <si>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</si>
  <si>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</si>
  <si>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</si>
  <si>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</si>
  <si>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</si>
  <si>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</si>
  <si>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</si>
  <si>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</si>
  <si>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</si>
  <si>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</si>
  <si>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</si>
  <si>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</si>
  <si>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</si>
  <si>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</si>
  <si>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</si>
  <si>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</si>
  <si>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</si>
  <si>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</si>
  <si>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</si>
  <si>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</si>
  <si>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</si>
  <si>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</si>
  <si>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</si>
  <si>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</si>
  <si>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</si>
  <si>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</si>
  <si>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</si>
  <si>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</si>
  <si>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</si>
  <si>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</si>
  <si>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</si>
  <si>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</si>
  <si>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</si>
  <si>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</si>
  <si>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</si>
  <si>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</si>
  <si>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</si>
  <si>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</si>
  <si>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</si>
  <si>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</si>
  <si>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</si>
  <si>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</si>
  <si>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</si>
  <si>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</si>
  <si>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</si>
  <si>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</si>
  <si>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</si>
  <si>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</si>
  <si>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</si>
  <si>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</si>
  <si>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</si>
  <si>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</si>
  <si>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</si>
  <si>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</si>
  <si>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</si>
  <si>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</si>
  <si>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</si>
  <si>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</si>
  <si>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</si>
  <si>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</si>
  <si>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</si>
  <si>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</si>
  <si>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</si>
  <si>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</si>
  <si>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</si>
  <si>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</si>
  <si>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</si>
  <si>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</si>
  <si>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</si>
  <si>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</si>
  <si>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</si>
  <si>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</si>
  <si>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</si>
  <si>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</si>
  <si>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</si>
  <si>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</si>
  <si>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</si>
  <si>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</si>
  <si>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</si>
  <si>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</si>
  <si>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</si>
  <si>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</si>
  <si>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</si>
  <si>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</si>
  <si>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</si>
  <si>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</si>
  <si>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</si>
  <si>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</si>
  <si>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</si>
  <si>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</si>
  <si>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</si>
  <si>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</si>
  <si>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</si>
  <si>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</si>
  <si>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</si>
  <si>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</si>
  <si>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</si>
  <si>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</si>
  <si>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</si>
  <si>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</si>
  <si>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</si>
  <si>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</si>
  <si>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</si>
  <si>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</si>
  <si>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</si>
  <si>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</si>
  <si>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</si>
  <si>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</si>
  <si>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</si>
  <si>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</si>
  <si>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</si>
  <si>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</si>
  <si>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</si>
  <si>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</si>
  <si>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</si>
  <si>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</si>
  <si>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</si>
  <si>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</si>
  <si>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</si>
  <si>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</si>
  <si>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</si>
  <si>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</si>
  <si>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</si>
  <si>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</si>
  <si>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</si>
  <si>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</si>
  <si>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</si>
  <si>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</si>
  <si>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</si>
  <si>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</si>
  <si>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</si>
  <si>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</si>
  <si>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</si>
  <si>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</si>
  <si>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</si>
  <si>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</si>
  <si>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</si>
  <si>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</si>
  <si>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</si>
  <si>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</si>
  <si>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</si>
  <si>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</si>
  <si>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</si>
  <si>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</si>
  <si>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</si>
  <si>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</si>
  <si>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</si>
  <si>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</si>
  <si>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</si>
  <si>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</si>
  <si>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</si>
  <si>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</si>
  <si>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</si>
  <si>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</si>
  <si>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</si>
  <si>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</si>
  <si>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</si>
  <si>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</si>
  <si>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</si>
  <si>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</si>
  <si>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</si>
  <si>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</si>
  <si>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</si>
  <si>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</si>
  <si>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</si>
  <si>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</si>
  <si>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</si>
  <si>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</si>
  <si>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</si>
  <si>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</si>
  <si>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</si>
  <si>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</si>
  <si>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</si>
  <si>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</si>
  <si>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</si>
  <si>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</si>
  <si>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</si>
  <si>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</si>
  <si>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</si>
  <si>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</si>
  <si>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</si>
  <si>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</si>
  <si>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</si>
  <si>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</si>
  <si>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</si>
  <si>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</si>
  <si>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</si>
  <si>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</si>
  <si>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</si>
  <si>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</si>
  <si>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</si>
  <si>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</si>
  <si>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</si>
  <si>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</si>
  <si>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</si>
  <si>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</si>
  <si>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</si>
  <si>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</si>
  <si>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</si>
  <si>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</si>
  <si>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</si>
  <si>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</si>
  <si>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</si>
  <si>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</si>
  <si>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</si>
  <si>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</si>
  <si>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</si>
  <si>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</si>
  <si>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</si>
  <si>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</si>
  <si>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</si>
  <si>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</si>
  <si>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</si>
  <si>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</si>
  <si>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</si>
  <si>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</si>
  <si>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</si>
  <si>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</si>
  <si>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</si>
  <si>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</si>
  <si>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</si>
  <si>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</si>
  <si>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</si>
  <si>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</si>
  <si>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</si>
  <si>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</si>
  <si>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</si>
  <si>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</si>
  <si>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</si>
  <si>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</si>
  <si>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</si>
  <si>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</si>
  <si>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</si>
  <si>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</si>
  <si>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</si>
  <si>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</si>
  <si>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</si>
  <si>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</si>
  <si>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</si>
  <si>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</si>
  <si>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</si>
  <si>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</si>
  <si>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</si>
  <si>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</si>
  <si>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</si>
  <si>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</si>
  <si>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</si>
  <si>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</si>
  <si>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</si>
  <si>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</si>
  <si>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</si>
  <si>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</si>
  <si>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</si>
  <si>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</si>
  <si>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</si>
  <si>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</si>
  <si>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</si>
  <si>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</si>
  <si>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</si>
  <si>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</si>
  <si>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</si>
  <si>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</si>
  <si>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</si>
  <si>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</si>
  <si>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</si>
  <si>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</si>
  <si>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</si>
  <si>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</si>
  <si>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</si>
  <si>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</si>
  <si>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</si>
  <si>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</si>
  <si>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</si>
  <si>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</si>
  <si>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</si>
  <si>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</si>
  <si>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</si>
  <si>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</si>
  <si>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</si>
  <si>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</si>
  <si>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</si>
  <si>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</si>
  <si>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</si>
  <si>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</si>
  <si>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</si>
  <si>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</si>
  <si>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</si>
  <si>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</si>
  <si>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</si>
  <si>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</si>
  <si>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</si>
  <si>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</si>
  <si>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</si>
  <si>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</si>
  <si>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</si>
  <si>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</si>
  <si>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</si>
  <si>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</si>
  <si>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</si>
  <si>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</si>
  <si>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</si>
  <si>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</si>
  <si>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</si>
  <si>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</si>
  <si>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</si>
  <si>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</si>
  <si>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</si>
  <si>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</si>
  <si>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</si>
  <si>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</si>
  <si>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</si>
  <si>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</si>
  <si>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</si>
  <si>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</si>
  <si>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</si>
  <si>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</si>
  <si>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</si>
  <si>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</si>
  <si>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</si>
  <si>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</si>
  <si>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</si>
  <si>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</si>
  <si>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</si>
  <si>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</si>
  <si>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</si>
  <si>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</si>
  <si>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</si>
  <si>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</si>
  <si>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</si>
  <si>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</si>
  <si>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</si>
  <si>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</si>
  <si>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</si>
  <si>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</si>
  <si>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</si>
  <si>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</si>
  <si>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</si>
  <si>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</si>
  <si>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</si>
  <si>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</si>
  <si>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</si>
  <si>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</si>
  <si>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</si>
  <si>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</si>
  <si>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</si>
  <si>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</si>
  <si>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</si>
  <si>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</si>
  <si>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</si>
  <si>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</si>
  <si>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</si>
  <si>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</si>
  <si>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</si>
  <si>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</si>
  <si>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</si>
  <si>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</si>
  <si>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</si>
  <si>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</si>
  <si>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</si>
  <si>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</si>
  <si>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</si>
  <si>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</si>
  <si>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</si>
  <si>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</si>
  <si>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</si>
  <si>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</si>
  <si>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</si>
  <si>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</si>
  <si>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</si>
  <si>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</si>
  <si>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</si>
  <si>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</si>
  <si>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</si>
  <si>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</si>
  <si>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</si>
  <si>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</si>
  <si>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</si>
  <si>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</si>
  <si>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</si>
  <si>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</si>
  <si>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</si>
  <si>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</si>
  <si>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</si>
  <si>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</si>
  <si>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</si>
  <si>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</si>
  <si>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</si>
  <si>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</si>
  <si>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</si>
  <si>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</si>
  <si>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</si>
  <si>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</si>
  <si>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</si>
  <si>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</si>
  <si>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</si>
  <si>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</si>
  <si>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</si>
  <si>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</si>
  <si>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</si>
  <si>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</si>
  <si>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</si>
  <si>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</si>
  <si>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</si>
  <si>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</si>
  <si>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</si>
  <si>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</si>
  <si>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</si>
  <si>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</si>
  <si>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</si>
  <si>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</si>
  <si>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</si>
  <si>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</si>
  <si>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</si>
  <si>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</si>
  <si>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</si>
  <si>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</si>
  <si>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</si>
  <si>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</si>
  <si>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</si>
  <si>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</si>
  <si>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</si>
  <si>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</si>
  <si>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</si>
  <si>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</si>
  <si>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</si>
  <si>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</si>
  <si>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</si>
  <si>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</si>
  <si>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</si>
  <si>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</si>
  <si>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</si>
  <si>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</si>
  <si>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</si>
  <si>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</si>
  <si>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</si>
  <si>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</si>
  <si>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</si>
  <si>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</si>
  <si>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</si>
  <si>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</si>
  <si>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</si>
  <si>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</si>
  <si>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</si>
  <si>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</si>
  <si>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</si>
  <si>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</si>
  <si>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</si>
  <si>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</si>
  <si>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</si>
  <si>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</si>
  <si>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</si>
  <si>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</si>
  <si>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</si>
  <si>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</si>
  <si>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</si>
  <si>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</si>
  <si>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</si>
  <si>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</si>
  <si>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</si>
  <si>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</si>
  <si>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</si>
  <si>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</si>
  <si>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</si>
  <si>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</si>
  <si>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</si>
  <si>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</si>
  <si>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</si>
  <si>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</si>
  <si>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</si>
  <si>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</si>
  <si>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</si>
  <si>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</si>
  <si>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</si>
  <si>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</si>
  <si>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</si>
  <si>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</si>
  <si>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</si>
  <si>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</si>
  <si>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</si>
  <si>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</si>
  <si>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</si>
  <si>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</si>
  <si>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</si>
  <si>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</si>
  <si>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</si>
  <si>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</si>
  <si>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</si>
  <si>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</si>
  <si>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</si>
  <si>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</si>
  <si>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</si>
  <si>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</si>
  <si>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</si>
  <si>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</si>
  <si>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</si>
  <si>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</si>
  <si>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</si>
  <si>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</si>
  <si>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</si>
  <si>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</si>
  <si>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</si>
  <si>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</si>
  <si>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</si>
  <si>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</si>
  <si>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</si>
  <si>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</si>
  <si>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</si>
  <si>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</si>
  <si>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</si>
  <si>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</si>
  <si>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</si>
  <si>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</si>
  <si>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</si>
  <si>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</si>
  <si>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</si>
  <si>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</si>
  <si>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</si>
  <si>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</si>
  <si>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</si>
  <si>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</si>
  <si>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</si>
  <si>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</si>
  <si>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</si>
  <si>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</si>
  <si>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</si>
  <si>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</si>
  <si>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</si>
  <si>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</si>
  <si>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</si>
  <si>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</si>
  <si>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</si>
  <si>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</si>
  <si>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</si>
  <si>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</si>
  <si>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</si>
  <si>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</si>
  <si>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</si>
  <si>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</si>
  <si>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</si>
  <si>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</si>
  <si>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</si>
  <si>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</si>
  <si>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</si>
  <si>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</si>
  <si>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</si>
  <si>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</si>
  <si>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</si>
  <si>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</si>
  <si>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</si>
  <si>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</si>
  <si>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2006 and later</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</si>
  <si>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</si>
  <si>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</si>
  <si>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</si>
  <si>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</si>
  <si>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</si>
  <si>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</si>
  <si>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</si>
  <si>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</si>
  <si>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</si>
  <si>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</si>
  <si>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</si>
  <si>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</si>
  <si>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</si>
  <si>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</si>
  <si>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</si>
  <si>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</si>
  <si>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</si>
  <si>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</si>
  <si>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</si>
  <si>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</si>
  <si>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</si>
  <si>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</si>
  <si>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</si>
  <si>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</si>
  <si>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</si>
  <si>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</si>
  <si>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</si>
  <si>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</si>
  <si>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</si>
  <si>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</si>
  <si>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</si>
  <si>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</si>
  <si>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</si>
  <si>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</si>
  <si>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</si>
  <si>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</si>
  <si>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</si>
  <si>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</si>
  <si>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</si>
  <si>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</si>
  <si>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</si>
  <si>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</si>
  <si>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</si>
  <si>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</si>
  <si>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</si>
  <si>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</si>
  <si>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</si>
  <si>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</si>
  <si>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</si>
  <si>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</si>
  <si>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</si>
  <si>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</si>
  <si>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</si>
  <si>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</si>
  <si>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</si>
  <si>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</si>
  <si>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</si>
  <si>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</si>
  <si>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</si>
  <si>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</si>
  <si>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</si>
  <si>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</si>
  <si>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</si>
  <si>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</si>
  <si>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</si>
  <si>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</si>
  <si>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</si>
  <si>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</si>
  <si>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</si>
  <si>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</si>
  <si>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</si>
  <si>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</si>
  <si>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</si>
  <si>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</si>
  <si>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</si>
  <si>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</si>
  <si>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</si>
  <si>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</si>
  <si>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</si>
  <si>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</si>
  <si>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</si>
  <si>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</si>
  <si>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</si>
  <si>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</si>
  <si>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</si>
  <si>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</si>
  <si>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</si>
  <si>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</si>
  <si>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</si>
  <si>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</si>
  <si>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</si>
  <si>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</si>
  <si>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</si>
  <si>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</si>
  <si>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</si>
  <si>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</si>
  <si>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</si>
  <si>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</si>
  <si>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</si>
  <si>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</si>
  <si>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</si>
  <si>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</si>
  <si>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</si>
  <si>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</si>
  <si>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</si>
  <si>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</si>
  <si>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</si>
  <si>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</si>
  <si>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</si>
  <si>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</si>
  <si>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</si>
  <si>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</si>
  <si>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</si>
  <si>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</si>
  <si>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</si>
  <si>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</si>
  <si>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</si>
  <si>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</si>
  <si>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</si>
  <si>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</si>
  <si>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</si>
  <si>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</si>
  <si>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</si>
  <si>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</si>
  <si>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</si>
  <si>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</si>
  <si>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</si>
  <si>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</si>
  <si>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</si>
  <si>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</si>
  <si>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</si>
  <si>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</si>
  <si>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</si>
  <si>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</si>
  <si>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</si>
  <si>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</si>
  <si>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</si>
  <si>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</si>
  <si>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</si>
  <si>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</si>
  <si>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</si>
  <si>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</si>
  <si>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</si>
  <si>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</si>
  <si>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</si>
  <si>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</si>
  <si>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</si>
  <si>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</si>
  <si>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</si>
  <si>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</si>
  <si>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</si>
  <si>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</si>
  <si>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</si>
  <si>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</si>
  <si>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</si>
  <si>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</si>
  <si>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</si>
  <si>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</si>
  <si>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</si>
  <si>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</si>
  <si>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</si>
  <si>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</si>
  <si>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</si>
  <si>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</si>
  <si>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</si>
  <si>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</si>
  <si>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</si>
  <si>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</si>
  <si>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</si>
  <si>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</si>
  <si>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</si>
  <si>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</si>
  <si>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</si>
  <si>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</si>
  <si>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</si>
  <si>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</si>
  <si>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</si>
  <si>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</si>
  <si>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</si>
  <si>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</si>
  <si>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</si>
  <si>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</si>
  <si>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</si>
  <si>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</si>
  <si>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</si>
  <si>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</si>
  <si>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</si>
  <si>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</si>
  <si>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</si>
  <si>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</si>
  <si>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23. Loan to Value (LTV) Information - INDEXED</t>
  </si>
  <si>
    <t>24. Breakdown by Type</t>
  </si>
  <si>
    <t xml:space="preserve">29. CO2 emission (kg of CO2 per year) - optional </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</si>
  <si>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</si>
  <si>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</si>
  <si>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</si>
  <si>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</si>
  <si>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</si>
  <si>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</si>
  <si>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</si>
  <si>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</si>
  <si>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</si>
  <si>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</si>
  <si>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</si>
  <si>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</si>
  <si>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</si>
  <si>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</si>
  <si>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</si>
  <si>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</si>
  <si>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</si>
  <si>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</si>
  <si>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</si>
  <si>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</si>
  <si>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</si>
  <si>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</si>
  <si>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</si>
  <si>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</si>
  <si>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</si>
  <si>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</si>
  <si>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</si>
  <si>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</si>
  <si>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</si>
  <si>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</si>
  <si>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</si>
  <si>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</si>
  <si>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</si>
  <si>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</si>
  <si>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</si>
  <si>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</si>
  <si>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</si>
  <si>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</si>
  <si>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</si>
  <si>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</si>
  <si>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</si>
  <si>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</si>
  <si>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</si>
  <si>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</si>
  <si>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</si>
  <si>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</si>
  <si>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</si>
  <si>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</si>
  <si>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</si>
  <si>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</si>
  <si>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</si>
  <si>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</si>
  <si>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</si>
  <si>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</si>
  <si>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</si>
  <si>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</si>
  <si>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</si>
  <si>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</si>
  <si>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</si>
  <si>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</si>
  <si>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</si>
  <si>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</si>
  <si>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</si>
  <si>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</si>
  <si>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</si>
  <si>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</si>
  <si>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</si>
  <si>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</si>
  <si>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</si>
  <si>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</si>
  <si>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</si>
  <si>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</si>
  <si>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</si>
  <si>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</si>
  <si>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</si>
  <si>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</si>
  <si>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</si>
  <si>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</si>
  <si>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</si>
  <si>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</si>
  <si>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</si>
  <si>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</si>
  <si>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</si>
  <si>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</si>
  <si>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</si>
  <si>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</si>
  <si>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</si>
  <si>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</si>
  <si>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</si>
  <si>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</si>
  <si>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</si>
  <si>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</si>
  <si>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</si>
  <si>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</si>
  <si>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</si>
  <si>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</si>
  <si>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</si>
  <si>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</si>
  <si>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</si>
  <si>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</si>
  <si>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</si>
  <si>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</si>
  <si>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</si>
  <si>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</si>
  <si>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</si>
  <si>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</si>
  <si>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</si>
  <si>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</si>
  <si>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</si>
  <si>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</si>
  <si>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</si>
  <si>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</si>
  <si>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</si>
  <si>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</si>
  <si>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</si>
  <si>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</si>
  <si>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</si>
  <si>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</si>
  <si>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</si>
  <si>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</si>
  <si>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</si>
  <si>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</si>
  <si>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</si>
  <si>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</si>
  <si>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</si>
  <si>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</si>
  <si>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</si>
  <si>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</si>
  <si>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</si>
  <si>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</si>
  <si>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</si>
  <si>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</si>
  <si>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</si>
  <si>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</si>
  <si>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</si>
  <si>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</si>
  <si>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</si>
  <si>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</si>
  <si>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</si>
  <si>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</si>
  <si>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</si>
  <si>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</si>
  <si>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</si>
  <si>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</si>
  <si>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</si>
  <si>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</si>
  <si>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</si>
  <si>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</si>
  <si>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</si>
  <si>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</si>
  <si>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</si>
  <si>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</si>
  <si>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</si>
  <si>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</si>
  <si>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</si>
  <si>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</si>
  <si>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</si>
  <si>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</si>
  <si>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</si>
  <si>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</si>
  <si>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</si>
  <si>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</si>
  <si>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</si>
  <si>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</si>
  <si>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</si>
  <si>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</si>
  <si>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</si>
  <si>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</si>
  <si>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</si>
  <si>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</si>
  <si>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</si>
  <si>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</si>
  <si>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</si>
  <si>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</si>
  <si>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</si>
  <si>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r>
      <t>2. Worksheet “A. HTT General”:</t>
    </r>
    <r>
      <rPr>
        <sz val="9"/>
        <color theme="1"/>
        <rFont val="Verdana"/>
        <family val="2"/>
      </rPr>
      <t xml:space="preserve"> Section 14 cell C242 was unblocked for issuers to insert information </t>
    </r>
  </si>
  <si>
    <r>
      <t xml:space="preserve">3. Worksheets “B1. HTT Mortgage Assets”: </t>
    </r>
    <r>
      <rPr>
        <sz val="9"/>
        <color theme="1"/>
        <rFont val="Verdana"/>
        <family val="2"/>
      </rPr>
      <t>correction of numbering of the rows of sections starting from 7A.18 until 7B.29</t>
    </r>
  </si>
  <si>
    <r>
      <t xml:space="preserve">4. Worksheet “B1. HTT Mortgage Assets”, “F1. HTT – Optional Sustainable Mortgage Data”: </t>
    </r>
    <r>
      <rPr>
        <sz val="9"/>
        <color theme="1"/>
        <rFont val="Verdana"/>
        <family val="2"/>
      </rPr>
      <t>NEW SECTION “CO2 emission (kg of Co2 per year) – optional ”, respectively new section 20 and 29 in tabs B1 and F1. This inclusion has not affected the position of the existing sections.</t>
    </r>
  </si>
  <si>
    <r>
      <t xml:space="preserve">5. Worksheet “B1. HTT Mortgage Assets”, “F1. HTT – Optional Sustainable Mortgage Data”: </t>
    </r>
    <r>
      <rPr>
        <sz val="9"/>
        <color theme="1"/>
        <rFont val="Verdana"/>
        <family val="2"/>
      </rPr>
      <t>Section 17 (Section 27) correction in the breakdown of the age-bucket changing “1945-1960” to “1946-1960”</t>
    </r>
  </si>
  <si>
    <r>
      <t xml:space="preserve">6. Worksheet “B1. HTT Mortgage Assets”, “F1. HTT – Optional Sustainable Mortgage Data”: </t>
    </r>
    <r>
      <rPr>
        <sz val="9"/>
        <color theme="1"/>
        <rFont val="Verdana"/>
        <family val="2"/>
      </rPr>
      <t xml:space="preserve">Section 16 (Section 26) correction of the title in “Average energy use intensity (kWh/m2 </t>
    </r>
    <r>
      <rPr>
        <u/>
        <sz val="9"/>
        <color theme="1"/>
        <rFont val="Verdana"/>
        <family val="2"/>
      </rPr>
      <t>per year</t>
    </r>
    <r>
      <rPr>
        <sz val="9"/>
        <color theme="1"/>
        <rFont val="Verdana"/>
        <family val="2"/>
      </rPr>
      <t>)</t>
    </r>
  </si>
  <si>
    <r>
      <t>7. Worksheet “C. HTT Harmonised Glossary”</t>
    </r>
    <r>
      <rPr>
        <sz val="9"/>
        <color theme="1"/>
        <rFont val="Verdana"/>
        <family val="2"/>
      </rPr>
      <t xml:space="preserve"> – cancellation in section 1 of Glossary entries which are already present in section 2 (ESG-items)</t>
    </r>
  </si>
  <si>
    <r>
      <t xml:space="preserve">8. Worksheet “E. Optional ECB-ECAIs data” – </t>
    </r>
    <r>
      <rPr>
        <sz val="9"/>
        <color theme="1"/>
        <rFont val="Verdana"/>
        <family val="2"/>
      </rPr>
      <t>additional transaction counterparty in Section 1 to be indicated where applicable</t>
    </r>
  </si>
  <si>
    <r>
      <t xml:space="preserve">9. Worksheet “F1. HTT – Optional Sustainable Mortgage Data”: </t>
    </r>
    <r>
      <rPr>
        <sz val="9"/>
        <color theme="1"/>
        <rFont val="Verdana"/>
        <family val="2"/>
      </rPr>
      <t>clarification in section (change the data requirement from “% Total sustainable Mortgage” to “Total sustainable Mortgages”</t>
    </r>
  </si>
  <si>
    <r>
      <t xml:space="preserve">10. Worksheet “F1. HTT – Optional Sustainable Mortgage Data”: </t>
    </r>
    <r>
      <rPr>
        <sz val="9"/>
        <color theme="1"/>
        <rFont val="Verdana"/>
        <family val="2"/>
      </rPr>
      <t xml:space="preserve">elimination of column %CRE as data requirement is redundant here. </t>
    </r>
    <r>
      <rPr>
        <b/>
        <sz val="9"/>
        <color theme="1"/>
        <rFont val="Verdana"/>
        <family val="2"/>
      </rPr>
      <t> </t>
    </r>
  </si>
  <si>
    <t>Updates for HTT 2022</t>
  </si>
  <si>
    <t>Here below the list of updates of HTT 2022 with respect to HTT 2021 agreed and implemented in accordance to the Label Committee Meeting decision of 13 September 2021</t>
  </si>
  <si>
    <t>Y</t>
  </si>
  <si>
    <t>N</t>
  </si>
  <si>
    <t>Owner-occupied</t>
  </si>
  <si>
    <t>Second home</t>
  </si>
  <si>
    <t>Lloyds Bank plc</t>
  </si>
  <si>
    <t>www.lloydsbankinggroup.com/investors/fixed-income-investors/covered-bonds</t>
  </si>
  <si>
    <t>www.coveredbondlabel.com/issuer/56/</t>
  </si>
  <si>
    <t>Lloyds Bank plc €60 billion Global Covered Bond Programme</t>
  </si>
  <si>
    <t>Administration</t>
  </si>
  <si>
    <t>Name of issuer</t>
  </si>
  <si>
    <t>Name of RCB programme</t>
  </si>
  <si>
    <t xml:space="preserve">€60 bn Global Covered Bond Programme </t>
  </si>
  <si>
    <t>Name, job title and contact details of person validating this form</t>
  </si>
  <si>
    <t>Tracey Hill | Head of Securitisation | traceyhill@halifax.co.uk | 07836 674781</t>
  </si>
  <si>
    <t>Date of form submission</t>
  </si>
  <si>
    <t>Start Date of reporting period</t>
  </si>
  <si>
    <t>End Date of reporting period</t>
  </si>
  <si>
    <t>Web links - prospectus, transaction documents, loan-level data</t>
  </si>
  <si>
    <t>http://www.lloydsbankinggroup.com/investors/fixed-income-investors/covered-bonds.html</t>
  </si>
  <si>
    <t>Counterparties, Ratings</t>
  </si>
  <si>
    <t>Counterparty/ies</t>
  </si>
  <si>
    <t>Fitch</t>
  </si>
  <si>
    <t>Moody's</t>
  </si>
  <si>
    <t>S&amp;P</t>
  </si>
  <si>
    <t>DBRS</t>
  </si>
  <si>
    <t>Rating trigger</t>
  </si>
  <si>
    <t>Current rating</t>
  </si>
  <si>
    <t>Covered bonds</t>
  </si>
  <si>
    <t>n/a</t>
  </si>
  <si>
    <t>AAA</t>
  </si>
  <si>
    <t>Aaa</t>
  </si>
  <si>
    <t>Issuer</t>
  </si>
  <si>
    <t>F1 / A+</t>
  </si>
  <si>
    <t>P-1 / A1</t>
  </si>
  <si>
    <t>A-1 / A+</t>
  </si>
  <si>
    <t>(1)</t>
  </si>
  <si>
    <t>Seller(s)</t>
  </si>
  <si>
    <t>Cash manager</t>
  </si>
  <si>
    <t>&lt;F1 / -</t>
  </si>
  <si>
    <t>&lt;P-1 / -</t>
  </si>
  <si>
    <t>Stand-by account bank</t>
  </si>
  <si>
    <t>None</t>
  </si>
  <si>
    <t>Servicer(s)</t>
  </si>
  <si>
    <t>&lt;BBB- / -</t>
  </si>
  <si>
    <t>&lt;Baa3 / -</t>
  </si>
  <si>
    <t>Stand-by servicer(s)</t>
  </si>
  <si>
    <t>Swap provider(s) on cover pool</t>
  </si>
  <si>
    <t>&lt;F1 / &lt;A</t>
  </si>
  <si>
    <t>&lt;P-1 / &lt;A2</t>
  </si>
  <si>
    <t>(2)</t>
  </si>
  <si>
    <t>Stand-by swap provider(s) on cover pool</t>
  </si>
  <si>
    <t>Swap notional amount(s) (GBP)</t>
  </si>
  <si>
    <t>(3)</t>
  </si>
  <si>
    <t>Swap notional maturity/ies</t>
  </si>
  <si>
    <t>LLP receive rate/margin</t>
  </si>
  <si>
    <t>LLP pay rate/margin</t>
  </si>
  <si>
    <t>Collateral posting amount(s) (GBP)</t>
  </si>
  <si>
    <t>Accounts, Ledgers</t>
  </si>
  <si>
    <t>Value as of End Date of reporting period</t>
  </si>
  <si>
    <t>Value as of Start Date of reporting period</t>
  </si>
  <si>
    <t>Targeted Value</t>
  </si>
  <si>
    <t>Revenue receipts (please disclose all parts of waterfall)</t>
  </si>
  <si>
    <t xml:space="preserve">  Revenue Receipts (on the Loans)</t>
  </si>
  <si>
    <t xml:space="preserve">  Bank Interest</t>
  </si>
  <si>
    <t xml:space="preserve">  Excess amount released from Reserve Fund</t>
  </si>
  <si>
    <t xml:space="preserve">  Cash Capital Contribution from Members</t>
  </si>
  <si>
    <t>Available Revenue Receipts</t>
  </si>
  <si>
    <t xml:space="preserve">  Senior fees (including Cash Manager &amp; Servicer)</t>
  </si>
  <si>
    <t xml:space="preserve">  Amounts due under cover pool swap</t>
  </si>
  <si>
    <t xml:space="preserve">  Amounts due under Intercompany Loan</t>
  </si>
  <si>
    <t xml:space="preserve">  Amounts added to Reserve Fund</t>
  </si>
  <si>
    <t xml:space="preserve">  Deferred Consideration</t>
  </si>
  <si>
    <t xml:space="preserve">  Members' profit</t>
  </si>
  <si>
    <t>Total distributed</t>
  </si>
  <si>
    <t>Principal receipts (please disclose all parts of waterfall)</t>
  </si>
  <si>
    <t xml:space="preserve">  Principal Receipts (on the Loans)</t>
  </si>
  <si>
    <t xml:space="preserve">  Any other amount standing to credit Principal Ledger</t>
  </si>
  <si>
    <t>Available Principal Receipts</t>
  </si>
  <si>
    <t xml:space="preserve">  Acquisition of Loans (Replenishments)</t>
  </si>
  <si>
    <t xml:space="preserve">  Credit to Principal Ledger</t>
  </si>
  <si>
    <t xml:space="preserve">  Capital Distribution to Members</t>
  </si>
  <si>
    <t>Reserve ledger</t>
  </si>
  <si>
    <t>Revenue ledger</t>
  </si>
  <si>
    <t>Principal ledger</t>
  </si>
  <si>
    <t>Pre-maturity liquidity ledger</t>
  </si>
  <si>
    <t>Asset Coverage Test</t>
  </si>
  <si>
    <t>Description</t>
  </si>
  <si>
    <t>(4)</t>
  </si>
  <si>
    <t>A</t>
  </si>
  <si>
    <t>Adjusted current balance</t>
  </si>
  <si>
    <t>B</t>
  </si>
  <si>
    <t>Principal collections not yet applied</t>
  </si>
  <si>
    <t>C</t>
  </si>
  <si>
    <t>Qualifying additional collateral</t>
  </si>
  <si>
    <t>D</t>
  </si>
  <si>
    <t>Substitute assets</t>
  </si>
  <si>
    <t>E</t>
  </si>
  <si>
    <t>Proceeds of sold mortgage loans</t>
  </si>
  <si>
    <t>V</t>
  </si>
  <si>
    <t>Set-off offset loans</t>
  </si>
  <si>
    <t>W</t>
  </si>
  <si>
    <t>Personal secured loans</t>
  </si>
  <si>
    <t>X</t>
  </si>
  <si>
    <t>Flexible draw capacity</t>
  </si>
  <si>
    <t>Set-off</t>
  </si>
  <si>
    <t>Z</t>
  </si>
  <si>
    <t>Negative carry</t>
  </si>
  <si>
    <t>Method used for calculating component 'A'</t>
  </si>
  <si>
    <t>A(b)</t>
  </si>
  <si>
    <t>(5)</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</si>
  <si>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</si>
  <si>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</si>
  <si>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</si>
  <si>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</si>
  <si>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</si>
  <si>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</si>
  <si>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</si>
  <si>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</si>
  <si>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</si>
  <si>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</si>
  <si>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</si>
  <si>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Covered bonds principal amount outstanding (GBP, non-GBP series converted at current spot rate)</t>
  </si>
  <si>
    <t>Cover pool balance (GBP)</t>
  </si>
  <si>
    <t>GIC account balance (GBP)</t>
  </si>
  <si>
    <t>(6)</t>
  </si>
  <si>
    <t>Any additional collateral (please specify)</t>
  </si>
  <si>
    <t>Any additional collateral (GBP)</t>
  </si>
  <si>
    <t>Aggregate balance of off-set mortgages (GBP)</t>
  </si>
  <si>
    <t>Aggregate deposits attaching to the cover pool (GBP)</t>
  </si>
  <si>
    <t>(7)</t>
  </si>
  <si>
    <t>Aggregate deposits attaching specifically to the off-set mortgages (GBP)</t>
  </si>
  <si>
    <t>Nominal level of overcollateralisation (GBP)</t>
  </si>
  <si>
    <t>(8)</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</si>
  <si>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</si>
  <si>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</si>
  <si>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</si>
  <si>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</si>
  <si>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</si>
  <si>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</si>
  <si>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</si>
  <si>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</si>
  <si>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</si>
  <si>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Constant Pre-Payment Rate (%, current month)</t>
  </si>
  <si>
    <t>Constant Pre-Payment Rate (%, quarterly average)</t>
  </si>
  <si>
    <t xml:space="preserve">Principal Payment Rate (%, current month) </t>
  </si>
  <si>
    <t xml:space="preserve">Principal Payment Rate (%, quarterly average) </t>
  </si>
  <si>
    <t>Constant Default Rate (%, current month)</t>
  </si>
  <si>
    <t>(9)</t>
  </si>
  <si>
    <t>Constant Default Rate (%, quarterly average)</t>
  </si>
  <si>
    <t>Fitch Discontinuity Cap</t>
  </si>
  <si>
    <t>(10)</t>
  </si>
  <si>
    <t>Moody's Timely Payment Indicator</t>
  </si>
  <si>
    <t>Probable</t>
  </si>
  <si>
    <t>(11)</t>
  </si>
  <si>
    <t>Moody's Collateral Score (%)</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</si>
  <si>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</si>
  <si>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</si>
  <si>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</si>
  <si>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</si>
  <si>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</si>
  <si>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</si>
  <si>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</si>
  <si>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</si>
  <si>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</si>
  <si>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</si>
  <si>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</si>
  <si>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</si>
  <si>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</si>
  <si>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</si>
  <si>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</si>
  <si>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Product Rate Type and Reversionary Profiles</t>
  </si>
  <si>
    <t>Weighted average</t>
  </si>
  <si>
    <t>(12)</t>
  </si>
  <si>
    <t>Current rate</t>
  </si>
  <si>
    <t>Remaining teaser period (months)</t>
  </si>
  <si>
    <t>Current margin</t>
  </si>
  <si>
    <t>Reversionary margin</t>
  </si>
  <si>
    <t>Initial rate</t>
  </si>
  <si>
    <t>(13), (14)</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</si>
  <si>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</si>
  <si>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</si>
  <si>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</si>
  <si>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</si>
  <si>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</si>
  <si>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</si>
  <si>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</si>
  <si>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</si>
  <si>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</si>
  <si>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</si>
  <si>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</si>
  <si>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</si>
  <si>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</si>
  <si>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</si>
  <si>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</si>
  <si>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</si>
  <si>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</si>
  <si>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</si>
  <si>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</si>
  <si>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</si>
  <si>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</si>
  <si>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</si>
  <si>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</si>
  <si>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</si>
  <si>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</si>
  <si>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</si>
  <si>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</si>
  <si>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</si>
  <si>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</si>
  <si>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</si>
  <si>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</si>
  <si>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</si>
  <si>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</si>
  <si>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</si>
  <si>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</si>
  <si>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</si>
  <si>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</si>
  <si>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</si>
  <si>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</si>
  <si>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</si>
  <si>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</si>
  <si>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</si>
  <si>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</si>
  <si>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</si>
  <si>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</si>
  <si>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</si>
  <si>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</si>
  <si>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</si>
  <si>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</si>
  <si>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</si>
  <si>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</si>
  <si>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</si>
  <si>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</si>
  <si>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</si>
  <si>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</si>
  <si>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</si>
  <si>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</si>
  <si>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(15)</t>
  </si>
  <si>
    <t>East Midlands</t>
  </si>
  <si>
    <t>East of England</t>
  </si>
  <si>
    <t>London</t>
  </si>
  <si>
    <t>North East</t>
  </si>
  <si>
    <t>North West</t>
  </si>
  <si>
    <t>Scotland</t>
  </si>
  <si>
    <t>South East</t>
  </si>
  <si>
    <t>South West</t>
  </si>
  <si>
    <t>Wales</t>
  </si>
  <si>
    <t>West Midlands</t>
  </si>
  <si>
    <t>Yorkshire And The Humber</t>
  </si>
  <si>
    <t>Unknown</t>
  </si>
  <si>
    <t>Repayment type</t>
  </si>
  <si>
    <t>(16)</t>
  </si>
  <si>
    <t>Capital repayment</t>
  </si>
  <si>
    <t>Part-and-part</t>
  </si>
  <si>
    <t>Interest-only</t>
  </si>
  <si>
    <t>Offset</t>
  </si>
  <si>
    <t>Seasoning</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</si>
  <si>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</si>
  <si>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</si>
  <si>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</si>
  <si>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</si>
  <si>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</si>
  <si>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</si>
  <si>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</si>
  <si>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</si>
  <si>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</si>
  <si>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</si>
  <si>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</si>
  <si>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</si>
  <si>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</si>
  <si>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</si>
  <si>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</si>
  <si>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</si>
  <si>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</si>
  <si>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Other (please specify)</t>
  </si>
  <si>
    <t>Loan purpose type</t>
  </si>
  <si>
    <t>Buy-to-let</t>
  </si>
  <si>
    <t>(17)</t>
  </si>
  <si>
    <t>Income verification type</t>
  </si>
  <si>
    <t>(18)</t>
  </si>
  <si>
    <t>Fully verified</t>
  </si>
  <si>
    <t>Fast-track</t>
  </si>
  <si>
    <t>Self-certified</t>
  </si>
  <si>
    <t>Remaining term of loan</t>
  </si>
  <si>
    <t>0-30 months</t>
  </si>
  <si>
    <t>30-60 months</t>
  </si>
  <si>
    <t>60-120 months</t>
  </si>
  <si>
    <t>120-180 months</t>
  </si>
  <si>
    <t>180-240 months</t>
  </si>
  <si>
    <t>240-300 months</t>
  </si>
  <si>
    <t>300-360 months</t>
  </si>
  <si>
    <t>360+ months</t>
  </si>
  <si>
    <t>Employment status</t>
  </si>
  <si>
    <t>Employed</t>
  </si>
  <si>
    <t>Self-employed</t>
  </si>
  <si>
    <t>Unemployed</t>
  </si>
  <si>
    <t>Retired</t>
  </si>
  <si>
    <t>Guarantor</t>
  </si>
  <si>
    <t>Covered Bonds Outstanding, Associated Derivatives</t>
  </si>
  <si>
    <t>Series</t>
  </si>
  <si>
    <t>Series 2010-4</t>
  </si>
  <si>
    <t>Series 2010-7</t>
  </si>
  <si>
    <t>Series 2011-1</t>
  </si>
  <si>
    <t>Series 2011-2</t>
  </si>
  <si>
    <t>Series 2011-5</t>
  </si>
  <si>
    <t>Series 2011-18</t>
  </si>
  <si>
    <t>Series 2011-19</t>
  </si>
  <si>
    <t>Series 2012-1</t>
  </si>
  <si>
    <t>Series 2012-3</t>
  </si>
  <si>
    <t>Series 2012-4</t>
  </si>
  <si>
    <t>Series 2012-5</t>
  </si>
  <si>
    <t>Issue date</t>
  </si>
  <si>
    <t>Original rating (Moody's/S&amp;P/Fitch/DBRS)</t>
  </si>
  <si>
    <t>Aaa / - / AAA / -</t>
  </si>
  <si>
    <t>Current rating (Moody's/S&amp;P/Fitch/DBRS)</t>
  </si>
  <si>
    <t>Denomination</t>
  </si>
  <si>
    <t>Amount at issuance</t>
  </si>
  <si>
    <t>Amount outstanding</t>
  </si>
  <si>
    <t>FX swap rate (rate:£1)</t>
  </si>
  <si>
    <t>Maturity type (hard/soft-bullet/pass-through)</t>
  </si>
  <si>
    <t>Soft bullet</t>
  </si>
  <si>
    <t>Scheduled final maturity date</t>
  </si>
  <si>
    <t>Legal final maturity date</t>
  </si>
  <si>
    <t>(19)</t>
  </si>
  <si>
    <t>ISIN</t>
  </si>
  <si>
    <t>XS0538831685</t>
  </si>
  <si>
    <t>XS0548498343</t>
  </si>
  <si>
    <t>XS0577346553</t>
  </si>
  <si>
    <t>XS0577606725</t>
  </si>
  <si>
    <t>XS0589945459</t>
  </si>
  <si>
    <t>XS0721326295</t>
  </si>
  <si>
    <t>XS0737747211</t>
  </si>
  <si>
    <t>Stock exchange listing</t>
  </si>
  <si>
    <t>Coupon payment frequency</t>
  </si>
  <si>
    <t>Annual</t>
  </si>
  <si>
    <t>Coupon payment date</t>
  </si>
  <si>
    <t>2 Sep</t>
  </si>
  <si>
    <t>12 Oct</t>
  </si>
  <si>
    <t>13 Jan</t>
  </si>
  <si>
    <t>8 Feb</t>
  </si>
  <si>
    <t>1 Sep</t>
  </si>
  <si>
    <t>13 Oct</t>
  </si>
  <si>
    <t>4 Jan</t>
  </si>
  <si>
    <t>1 Feb</t>
  </si>
  <si>
    <t>7 Mar</t>
  </si>
  <si>
    <t>7 Jun</t>
  </si>
  <si>
    <t>Coupon (rate if fixed, margin and reference rate if floating)</t>
  </si>
  <si>
    <t>Margin payable under extended maturity period (%)</t>
  </si>
  <si>
    <t>1m Euribor +1.40%</t>
  </si>
  <si>
    <t>1m Euribor +1.37%</t>
  </si>
  <si>
    <t>1m Euribor +1.45%</t>
  </si>
  <si>
    <t>1m Euribor +1.5%</t>
  </si>
  <si>
    <t>SONIA +1.879%</t>
  </si>
  <si>
    <t>1m Euribor +1.20%</t>
  </si>
  <si>
    <t>1m Nibor +1.51%</t>
  </si>
  <si>
    <t>1m Euribor +1.65%</t>
  </si>
  <si>
    <t>SONIA +2.826%</t>
  </si>
  <si>
    <t>Swap counterparty/ies</t>
  </si>
  <si>
    <t>Swap notional denomination</t>
  </si>
  <si>
    <t>Swap notional amount</t>
  </si>
  <si>
    <t>Swap notional maturity</t>
  </si>
  <si>
    <t>SONIA + 2.0115%</t>
  </si>
  <si>
    <t>SONIA + 1.7907%</t>
  </si>
  <si>
    <t>SONIA + 1.7905%</t>
  </si>
  <si>
    <t>SONIA + 2.3405%</t>
  </si>
  <si>
    <t>SONIA + 2.193%</t>
  </si>
  <si>
    <t>SONIA + 1.913%</t>
  </si>
  <si>
    <t>SONIA + 2.222%</t>
  </si>
  <si>
    <t>SONIA + 3.005%</t>
  </si>
  <si>
    <t>SONIA + 2.103%</t>
  </si>
  <si>
    <t>SONIA + 2.8912%</t>
  </si>
  <si>
    <t>SONIA + 2.106%</t>
  </si>
  <si>
    <t>Collateral posting amount</t>
  </si>
  <si>
    <t>Series 2012-13</t>
  </si>
  <si>
    <t>Series 2012-14</t>
  </si>
  <si>
    <t>Series 2012-16</t>
  </si>
  <si>
    <t>Series 2012-17</t>
  </si>
  <si>
    <t>Series 2012-18</t>
  </si>
  <si>
    <t>Series 2012-19</t>
  </si>
  <si>
    <t>Series 2015-5</t>
  </si>
  <si>
    <t>Series 2016-3</t>
  </si>
  <si>
    <t>Series 2016-4</t>
  </si>
  <si>
    <t>Series 2016-5</t>
  </si>
  <si>
    <t>XS0762210739</t>
  </si>
  <si>
    <t>XS0765619407</t>
  </si>
  <si>
    <t>XS1290654513</t>
  </si>
  <si>
    <t>XS1347734565</t>
  </si>
  <si>
    <t>XS1350035900</t>
  </si>
  <si>
    <t>XS1350853831</t>
  </si>
  <si>
    <t>22 Mar</t>
  </si>
  <si>
    <t>23 Mar</t>
  </si>
  <si>
    <t>30 Mar</t>
  </si>
  <si>
    <t>26 Apr</t>
  </si>
  <si>
    <t>10 May</t>
  </si>
  <si>
    <t>11 Jun</t>
  </si>
  <si>
    <t>14 Sep</t>
  </si>
  <si>
    <t>22 Jan</t>
  </si>
  <si>
    <t>25 Jan</t>
  </si>
  <si>
    <t>28 Jan</t>
  </si>
  <si>
    <t>1m Nibor +1.30%</t>
  </si>
  <si>
    <t>SONIA +2.076%</t>
  </si>
  <si>
    <t>1m Euribor +0.94%</t>
  </si>
  <si>
    <t>1m Euribor +0.10%</t>
  </si>
  <si>
    <t>1m Euribor +0.235%</t>
  </si>
  <si>
    <t>1m Euribor +0.225%</t>
  </si>
  <si>
    <t>SONIA + 1.784%</t>
  </si>
  <si>
    <t>SONIA + 1.826%</t>
  </si>
  <si>
    <t>SONIA + 2.141%</t>
  </si>
  <si>
    <t>SONIA + 1.631%</t>
  </si>
  <si>
    <t>SONIA + 1.594%</t>
  </si>
  <si>
    <t>SONIA + 1.576%</t>
  </si>
  <si>
    <t>SONIA + 0.5684%</t>
  </si>
  <si>
    <t>SONIA + 0.582%</t>
  </si>
  <si>
    <t>SONIA + 0.561%</t>
  </si>
  <si>
    <t>SONIA + 0.569%</t>
  </si>
  <si>
    <t>Series 2016-6</t>
  </si>
  <si>
    <t>Series 2016-7</t>
  </si>
  <si>
    <t>Series 2018-2</t>
  </si>
  <si>
    <t>Series 2018-3</t>
  </si>
  <si>
    <t>Series 2019-2</t>
  </si>
  <si>
    <t>Series 2019-3</t>
  </si>
  <si>
    <t>Series 2019-4</t>
  </si>
  <si>
    <t>Series 2019-5</t>
  </si>
  <si>
    <t>Series 2019-6</t>
  </si>
  <si>
    <t>Series 2020-1</t>
  </si>
  <si>
    <t>XS1354465566</t>
  </si>
  <si>
    <t>XS1391589626</t>
  </si>
  <si>
    <t>XS1795392502</t>
  </si>
  <si>
    <t>XS1797949937</t>
  </si>
  <si>
    <t>XS1967590180</t>
  </si>
  <si>
    <t>XS1996336357</t>
  </si>
  <si>
    <t>XS2013525501</t>
  </si>
  <si>
    <t>XS2031976082</t>
  </si>
  <si>
    <t>XS2054600718</t>
  </si>
  <si>
    <t>XS2112332494</t>
  </si>
  <si>
    <t>Quarterly</t>
  </si>
  <si>
    <t>Semi-Annual</t>
  </si>
  <si>
    <t>11 Apr</t>
  </si>
  <si>
    <t>26 Mar</t>
  </si>
  <si>
    <t>27 Mar/Jun/Sep/Dec</t>
  </si>
  <si>
    <t>25 Mar</t>
  </si>
  <si>
    <t>16 Feb/May/Aug/Nov</t>
  </si>
  <si>
    <t>18 Jun</t>
  </si>
  <si>
    <t>24 Jan/Jul</t>
  </si>
  <si>
    <t>23 Sep</t>
  </si>
  <si>
    <t>3 Feb/May/Aug/Nov</t>
  </si>
  <si>
    <t>SONIA +0.382%</t>
  </si>
  <si>
    <t>SONIA +0.57%</t>
  </si>
  <si>
    <t>SONIA +0.37%</t>
  </si>
  <si>
    <t>1m Euribor +0.20%</t>
  </si>
  <si>
    <t>1m Euribor +0.28%</t>
  </si>
  <si>
    <t>1m Euribor +0.01%</t>
  </si>
  <si>
    <t>1m Euribor +0.18%</t>
  </si>
  <si>
    <t>1m Euribor +0.17%</t>
  </si>
  <si>
    <t>SOFR +0.496%</t>
  </si>
  <si>
    <t>SONIA + 0.6211%</t>
  </si>
  <si>
    <t>SONIA + 1.03%</t>
  </si>
  <si>
    <t>SONIA + 0.6167%</t>
  </si>
  <si>
    <t>SONIA + 0.3828%</t>
  </si>
  <si>
    <t>SONIA + 0.679%</t>
  </si>
  <si>
    <t>SONIA + 0.589%</t>
  </si>
  <si>
    <t>SONIA + 0.694%</t>
  </si>
  <si>
    <t>SONIA + 0.559%</t>
  </si>
  <si>
    <t>SONIA + 0.7459%</t>
  </si>
  <si>
    <t>SONIA + 0.407%</t>
  </si>
  <si>
    <t>Series 2021-1</t>
  </si>
  <si>
    <t>Series 2021-2</t>
  </si>
  <si>
    <t>Series 2021-3</t>
  </si>
  <si>
    <t>XS2367214694</t>
  </si>
  <si>
    <t>XS2367214777</t>
  </si>
  <si>
    <t>XS2367214850</t>
  </si>
  <si>
    <t>Monthly</t>
  </si>
  <si>
    <t>8 of Month</t>
  </si>
  <si>
    <t>SONIA +0.25%</t>
  </si>
  <si>
    <t>SONIA +0.32%</t>
  </si>
  <si>
    <t>SONIA +0.42%</t>
  </si>
  <si>
    <t>Programme triggers</t>
  </si>
  <si>
    <t>Event</t>
  </si>
  <si>
    <t>Summary of Event</t>
  </si>
  <si>
    <t>Trigger (S&amp;P, Moody's, Fitch, DBRS; short-term, long-term)</t>
  </si>
  <si>
    <t>Trigger breached (yes/no)</t>
  </si>
  <si>
    <t>Consequence of a trigger breach</t>
  </si>
  <si>
    <t>Reserve Fund trigger</t>
  </si>
  <si>
    <t>Loss of required rating by the Issuer</t>
  </si>
  <si>
    <t xml:space="preserve">Short term:
- / &lt;P-1 / &lt;F1 +/ -
</t>
  </si>
  <si>
    <t>Yes</t>
  </si>
  <si>
    <t>Requirement to establish and maintain the Reserve Fund and to trap any Available Revenue Receipts  (in accordance with the relevant waterfall), as necessary, to fund the Reserve Fund to the Reserve Fund Required Amount.</t>
  </si>
  <si>
    <t>Account Bank rating trigger</t>
  </si>
  <si>
    <t>Loss of required rating by the Account Bank</t>
  </si>
  <si>
    <t>Short term:
- / &lt;P-1 / &lt;F1 / -</t>
  </si>
  <si>
    <t>No</t>
  </si>
  <si>
    <t>Termination event pursuant to the Bank Account Agreement, unless downgrade remedied in accordance with the terms of the Bank Account Agreement.  Additionally, all instructions to debit the accounts of Borrowers that are subject to direct debit bank mandates are to be routed via a suitably rated bank.</t>
  </si>
  <si>
    <t>Interest Rate Swap Provider rating trigger</t>
  </si>
  <si>
    <t>Loss of required rating by the Interest Rate Swap Provider</t>
  </si>
  <si>
    <t>Short term:
- / &lt;P-1 / &lt;F1 / -
Long term:
- / &lt;A2 / &lt;A / -</t>
  </si>
  <si>
    <t>Requirement to post collateral, transfer obligations to a suitably rated replacement swap provider, procure another suitably rated entity to become a co-obligor or guarantor or other actions as may be agreed with the relevant rating agency in order to maintain or restore (as applicable) the ratings of the covered bonds.  The ratings shown are the first level of triggers.  Other triggers exist at lower levels with further consequences.</t>
  </si>
  <si>
    <t>Pre-Maturity Liquidity Test (applies to Hard Bullet Covered Bonds only)</t>
  </si>
  <si>
    <t>Short term:
- / &lt;P-1 / &lt;F1 / -
Long term:
- / &lt;A2/ - / -</t>
  </si>
  <si>
    <t>Requirement to fund the Pre-Maturity Liquidity Ledger to the Required Redemption Amount and, if necessary, the sale of Selected Loans.</t>
  </si>
  <si>
    <t>Covered Bond Swap Provider rating trigger
(Series 2010-4 to 2012-19)</t>
  </si>
  <si>
    <t>Loss of required rating by the relevant Covered Bond Swap Provider</t>
  </si>
  <si>
    <t>Covered Bond Swap Provider rating trigger
(Series 2015-5 to 2020-1)</t>
  </si>
  <si>
    <t xml:space="preserve">Short term:
- / - / &lt;F1 / -
Long term:
- / &lt;A3 / &lt;A / -
Counterparty risk assessment:
- / &lt;A3(cr) / - / - </t>
  </si>
  <si>
    <t>Customer Files and Title Deeds</t>
  </si>
  <si>
    <t>Loss of required rating by the Servicer</t>
  </si>
  <si>
    <t>Short term:
- / &lt;P-2 / &lt;F2 / -</t>
  </si>
  <si>
    <t xml:space="preserve">The Servicer shall use reasonable endeavours to ensure that the Customer Files and Title Deeds are identified as distinct from the Customer Files and Title Deeds of other properties or mortgages which do not form part of the Portfolio. </t>
  </si>
  <si>
    <t>Set-off risk protection trigger</t>
  </si>
  <si>
    <t>Long term:
- / &lt;A2 / &lt;A- / -</t>
  </si>
  <si>
    <t>The sizing of the set-off risk protection in the Asset Coverage Test shall be increased from zero to 0.6% (or such other amount as may be set from time to time, subject to the Issuer obtaining a Rating Agency Confirmation and notifying the Security Trustee).</t>
  </si>
  <si>
    <t>Perfection preparation trigger</t>
  </si>
  <si>
    <t>Loss of required rating by the Seller</t>
  </si>
  <si>
    <t>Long term:
- / &lt;Baa1 / &lt;BBB+ / -</t>
  </si>
  <si>
    <t>The Seller shall deliver to the LLP, the Security Trustee and the Rating Agencies, within 25 London Business Days, a draft letter of notice to the Borrowers of the sale and purchase of the loans.</t>
  </si>
  <si>
    <t>Perfection trigger</t>
  </si>
  <si>
    <t>Long term:
- / &lt;Baa3 / &lt;BBB- / -</t>
  </si>
  <si>
    <t>Legal title to the Loans and their Related Security will be transferred to the LLP.</t>
  </si>
  <si>
    <t>Cash Manager verification trigger</t>
  </si>
  <si>
    <t>Loss of required rating by the Cash Manager</t>
  </si>
  <si>
    <t>The Asset Monitor will be required to report on the arithmetic accuracy of the Cash Manager's calculations more frequently.</t>
  </si>
  <si>
    <t>Servicer trigger</t>
  </si>
  <si>
    <t>The Servicer will use reasonable endeavours to enter into, within 60 days, a new or master servicing agreement with a third party in such form as the LLP and the Security Trustee shall reasonably require.</t>
  </si>
  <si>
    <t>Event (please list all triggers)</t>
  </si>
  <si>
    <t>Non-rating triggers</t>
  </si>
  <si>
    <t>On a calculation date, the adjusted aggregate loan amount is less than the sterling equivalent of the principal amount outstanding of covered bonds.</t>
  </si>
  <si>
    <t>Breach of Asset Coverage Test not remedied on the next calculation date will result in the issuance of an Asset Coverage Test Breach Notice and if not rectified by the third calculation date after the issuance of the notice an Issuer Event of Default will occur.</t>
  </si>
  <si>
    <t>Interest Rate Shortfall Test</t>
  </si>
  <si>
    <t>The amount of revenue that the LLP expects to receive in the next calculation period is insufficient to cover the interest amounts due under the Intercompany Loan Agreement, the amounts due to the Covered Bond Swap Provider(s) and other senior expenses ranking in priority thereto.</t>
  </si>
  <si>
    <t xml:space="preserve">Standard variable rate and other discretionary rates and/or margins may be increased. </t>
  </si>
  <si>
    <t>Issuer Event of Default</t>
  </si>
  <si>
    <t>Any of the conditions, events or acts provided in Condition 9.1 of the Terms and Conditions of the Covered Bonds (Issuer Events of Default) occur.</t>
  </si>
  <si>
    <t>Covered bonds will become immediately due and payable against the Issuer and a Notice to Pay will be served on the LLP.  The LLP will then be required to make payments of Guaranteed Amounts in accordance with the terms of the Covered Bond Guarantee.</t>
  </si>
  <si>
    <t>Yield Shortfall Test</t>
  </si>
  <si>
    <t>Following an Issuer Event of Default, the loans must yield SONIA Spot Rate plus 0.30%.</t>
  </si>
  <si>
    <t>Amortisation Test</t>
  </si>
  <si>
    <t>On a calculation date, following a Notice to Pay, the Amortisation Test Aggregate Loan Amount is less than the sterling equivalent of the principal amount outstanding of covered bonds.</t>
  </si>
  <si>
    <t>LLP Event of Default will occur.</t>
  </si>
  <si>
    <t>LLP Event of Default</t>
  </si>
  <si>
    <t>Any of the conditions, events or acts provided in Condition 9.2 of the Terms and Conditions of the Covered Bonds (LLP Events of Default) occur.</t>
  </si>
  <si>
    <t>Covered Bonds will become immediately due and payable against the LLP, as well as the Issuer.  Security becomes enforceable.</t>
  </si>
  <si>
    <t>Glossary</t>
  </si>
  <si>
    <t>Term</t>
  </si>
  <si>
    <t>Constant Pre-Payment Rate (CPR)</t>
  </si>
  <si>
    <t>The annualised Constant Pre-Payment Rate based upon Monthly CPR.  Monthly CPR is equal to the total unscheduled principal receipts, excluding the proceeds from loan repurchases by the Seller, received during the calculation period ended prior to a calculation date divided by the aggregate current balance of the loans comprised in the portfolio as at the start of the calculation period. The Monthly CPR is then annualised using the formula: 1-((1-Monthly CPR)^12).</t>
  </si>
  <si>
    <t>Principal Payment Rate (PPR)</t>
  </si>
  <si>
    <t>The annualised Principal Payment Rate based upon Monthly PPR.  Monthly PPR is equal to the total scheduled and unscheduled principal receipts, including the proceeds from loan repurchases by the Seller, received during the calculation period ended prior to a calculation date divided by the aggregate current balance of the loans comprised in the portfolio as at the start of the calculation period. The Monthly PPR is then annualised using the formula: 1-((1-Monthly PPR)^12).</t>
  </si>
  <si>
    <t>The aggregate current balance of the loans including (without double counting) the initial advance, any further advance, any flexible drawing, capitalised expenses, capitalised arrears and capitalised interest less any prepayments, repayments or payments of the foregoing.</t>
  </si>
  <si>
    <t>Mortgage Collections</t>
  </si>
  <si>
    <t>All cash receipts on a mortgage account within the portfolio including monies paid by the Seller in respect of loans repurchased from the portfolio.</t>
  </si>
  <si>
    <t>Non-indexed LTV</t>
  </si>
  <si>
    <t>The aggregate current balance of the loans in a mortgage account divided by the latest valuation of the property, securing that mortgage account, held in the Seller's records at the end of the reporting period.</t>
  </si>
  <si>
    <t>Seasoning is reported on an aggregated basis for each mortgage account. It is calculated using the origination date of the original loan in the mortgage account and ignores any subsequent loans on the mortgage account.</t>
  </si>
  <si>
    <t>Remaining Term</t>
  </si>
  <si>
    <t>The number of remaining months of the term of the mortgage account i.e. the loan with the longest dated maturity.</t>
  </si>
  <si>
    <t>Indexed LTV</t>
  </si>
  <si>
    <t>The aggregate current balance of the loans in a mortgage account divided by the Halifax Price Indexed Valuation of the property, securing that mortgage account, held in the Seller's records at the end of the reporting period.</t>
  </si>
  <si>
    <t>Halifax Price Indexed Valuation</t>
  </si>
  <si>
    <t>The latest valuation of the property, held in the Seller's records, increased or decreased, as appropriate, by the increase or decrease in the Halifax House Price Index since the date of that latest valuation.  Indexation is applied quarterly to latest valuations, on a regional basis, in January, April, July and October of each year.</t>
  </si>
  <si>
    <t>Indexed Valuation</t>
  </si>
  <si>
    <t>(a) where the latest valuation of the property is equal to or greater than the Halifax Price Indexed Valuation, the Halifax Price Indexed Valuation; or 
(b) where the latest valuation of the property is less than the Halifax Price Indexed Valuation, the latest valuation plus 85% of the difference between the latest valuation and the Halifax Price Indexed Valuation.</t>
  </si>
  <si>
    <t>Defaulted Loan</t>
  </si>
  <si>
    <t>Any loan in the portfolio where the amount in arrears is equal to or greater than three times the current monthly payment.</t>
  </si>
  <si>
    <t>Footnotes</t>
  </si>
  <si>
    <r>
      <rPr>
        <vertAlign val="superscript"/>
        <sz val="10"/>
        <rFont val="Arial"/>
        <family val="2"/>
      </rPr>
      <t>(1)</t>
    </r>
    <r>
      <rPr>
        <sz val="10"/>
        <rFont val="Arial"/>
        <family val="2"/>
      </rPr>
      <t xml:space="preserve"> There are no minimum ratings for the Issuer, Seller or Cash Manager.  However, there are certain event triggers linked to their ratings.  Please refer to the Programme triggers table on page 8 for details.</t>
    </r>
  </si>
  <si>
    <r>
      <rPr>
        <vertAlign val="superscript"/>
        <sz val="10"/>
        <rFont val="Arial"/>
        <family val="2"/>
      </rPr>
      <t>(2)</t>
    </r>
    <r>
      <rPr>
        <sz val="10"/>
        <rFont val="Arial"/>
        <family val="2"/>
      </rPr>
      <t xml:space="preserve"> For triggers relating to the swap provider(s) on the cover pool, the rating trigger disclosed is the next trigger point.  There may be subsequent triggers and these are detailed in the relevant swap agreement.</t>
    </r>
  </si>
  <si>
    <r>
      <rPr>
        <vertAlign val="superscript"/>
        <sz val="10"/>
        <rFont val="Arial"/>
        <family val="2"/>
      </rPr>
      <t>(3)</t>
    </r>
    <r>
      <rPr>
        <sz val="10"/>
        <rFont val="Arial"/>
        <family val="2"/>
      </rPr>
      <t xml:space="preserve"> Relates to the cover pool swap.</t>
    </r>
  </si>
  <si>
    <r>
      <rPr>
        <vertAlign val="superscript"/>
        <sz val="10"/>
        <rFont val="Arial"/>
        <family val="2"/>
      </rPr>
      <t>(4)</t>
    </r>
    <r>
      <rPr>
        <sz val="10"/>
        <rFont val="Arial"/>
        <family val="2"/>
      </rPr>
      <t xml:space="preserve"> For full description, refer to the Prospectus.</t>
    </r>
  </si>
  <si>
    <r>
      <rPr>
        <vertAlign val="superscript"/>
        <sz val="10"/>
        <rFont val="Arial"/>
        <family val="2"/>
      </rPr>
      <t>(5)</t>
    </r>
    <r>
      <rPr>
        <sz val="10"/>
        <rFont val="Arial"/>
        <family val="2"/>
      </rPr>
      <t xml:space="preserve"> A(a) is calculated as the lower of (i) the current balance of the loan and (ii) the indexed valuation relating to that loan multiplied by 0.75 for non-defaulted loans and 0.4 or 0.25 for defaulted loans with a current balance to indexed valuation ratio of &lt;=75% or &gt;75%, respectively.
   A(b) is calculated as the Asset Percentage multiplied by the lower of (i) the current balance of the loan, and (ii) the indexed valuation relating to that loan multiplied by 1 for non-defaulted loans and 0.4 or 0.25 for defaulted loans with a current balance to indexed valuation ratio of
  &lt;=75% or &gt;75%, respectively. </t>
    </r>
  </si>
  <si>
    <r>
      <rPr>
        <vertAlign val="superscript"/>
        <sz val="10"/>
        <rFont val="Arial"/>
        <family val="2"/>
      </rPr>
      <t>(6)</t>
    </r>
    <r>
      <rPr>
        <sz val="10"/>
        <rFont val="Arial"/>
        <family val="2"/>
      </rPr>
      <t xml:space="preserve"> The GIC account balance has been adjusted to include cash from assets collected on the last day of the month and passed to the LLP on the first day of the following month.</t>
    </r>
  </si>
  <si>
    <r>
      <rPr>
        <vertAlign val="superscript"/>
        <sz val="10"/>
        <rFont val="Arial"/>
        <family val="2"/>
      </rPr>
      <t>(7)</t>
    </r>
    <r>
      <rPr>
        <sz val="10"/>
        <rFont val="Arial"/>
        <family val="2"/>
      </rPr>
      <t xml:space="preserve"> The aggregate deposits total has been adjusted to account for the Financial Services Compensation Scheme limit.</t>
    </r>
  </si>
  <si>
    <r>
      <t>(8)</t>
    </r>
    <r>
      <rPr>
        <sz val="10"/>
        <rFont val="Arial"/>
        <family val="2"/>
      </rPr>
      <t xml:space="preserve"> The nominal level of overcollateralisation includes cash held on the principal ledger.</t>
    </r>
  </si>
  <si>
    <r>
      <t>(9)</t>
    </r>
    <r>
      <rPr>
        <sz val="10"/>
        <rFont val="Arial"/>
        <family val="2"/>
      </rPr>
      <t xml:space="preserve"> Not applicable for the cover pool which is a revolving pool.</t>
    </r>
  </si>
  <si>
    <r>
      <t>(10)</t>
    </r>
    <r>
      <rPr>
        <sz val="10"/>
        <rFont val="Arial"/>
        <family val="2"/>
      </rPr>
      <t xml:space="preserve"> Following the implementation of its new Covered Bonds Rating Criteria, Fitch Ratings no longer uses its D-Cap.  At the time of this report, the replacement Payment Continuity Uplift (PCU) on the programme is 6.</t>
    </r>
  </si>
  <si>
    <r>
      <t xml:space="preserve">(12) </t>
    </r>
    <r>
      <rPr>
        <sz val="10"/>
        <rFont val="Arial"/>
        <family val="2"/>
      </rPr>
      <t>Based on the mortgage accounts' current primary product holding (rather than any historic product previously held).  In addition to the primary product holding, an account may have other active product holdings which may or may not be the same as the primary product holding.</t>
    </r>
  </si>
  <si>
    <r>
      <rPr>
        <vertAlign val="superscript"/>
        <sz val="10"/>
        <rFont val="Arial"/>
        <family val="2"/>
      </rPr>
      <t>(14)</t>
    </r>
    <r>
      <rPr>
        <sz val="10"/>
        <rFont val="Arial"/>
        <family val="2"/>
      </rPr>
      <t xml:space="preserve"> The initial rate is considered to be the same as the current rate.</t>
    </r>
  </si>
  <si>
    <r>
      <t>(15)</t>
    </r>
    <r>
      <rPr>
        <sz val="10"/>
        <rFont val="Arial"/>
        <family val="2"/>
      </rPr>
      <t xml:space="preserve"> Effective 1 January 2020, Regions are NUTS1 classifications (Nomenclature of Units for Territorial Statistics).</t>
    </r>
  </si>
  <si>
    <r>
      <t>(16)</t>
    </r>
    <r>
      <rPr>
        <sz val="10"/>
        <rFont val="Arial"/>
        <family val="2"/>
      </rPr>
      <t xml:space="preserve"> Any 'Part-and-part' loans have been included in 'Interest-only'.</t>
    </r>
  </si>
  <si>
    <r>
      <rPr>
        <vertAlign val="superscript"/>
        <sz val="10"/>
        <rFont val="Arial"/>
        <family val="2"/>
      </rPr>
      <t>(17)</t>
    </r>
    <r>
      <rPr>
        <sz val="10"/>
        <rFont val="Arial"/>
        <family val="2"/>
      </rPr>
      <t xml:space="preserve"> Data on second home loans only available in the Seller's reporting system used from February 2017.</t>
    </r>
  </si>
  <si>
    <r>
      <rPr>
        <vertAlign val="superscript"/>
        <sz val="10"/>
        <rFont val="Arial"/>
        <family val="2"/>
      </rPr>
      <t>(18)</t>
    </r>
    <r>
      <rPr>
        <sz val="10"/>
        <rFont val="Arial"/>
        <family val="2"/>
      </rPr>
      <t xml:space="preserve"> The Seller does not currently retain these details in the reporting system used for the programme.</t>
    </r>
  </si>
  <si>
    <r>
      <rPr>
        <vertAlign val="superscript"/>
        <sz val="10"/>
        <rFont val="Arial"/>
        <family val="2"/>
      </rPr>
      <t>(19)</t>
    </r>
    <r>
      <rPr>
        <sz val="10"/>
        <rFont val="Arial"/>
        <family val="2"/>
      </rPr>
      <t xml:space="preserve"> The date stated is the final maturity date applicable to the Issuer.  However, the extended due for payment date applicable to the LLP is 12 months following this date.</t>
    </r>
  </si>
  <si>
    <t>As per regulation</t>
  </si>
  <si>
    <t>intra-group</t>
  </si>
  <si>
    <t>C173</t>
  </si>
  <si>
    <t>The amount of mortgages in the Asset Pool in excess of the GBP equivalent of the Principal Amount Outstanding of Covered Bonds converted, where appropriate, at the relevant swap rate.</t>
  </si>
  <si>
    <t>The eligible property in the Asset Pool must be more than 108% of the Principal Amount Outstanding of Covered Bonds in accordance with the FCA's RCB regulation 17(2)(f).</t>
  </si>
  <si>
    <t>The legal maximum Asset Percentage is 93%  which is a legal minimum over-collateralisation level of 7.53% (although in practice this would convert to a higher OC due to other factors in the Asset Coverage Test).</t>
  </si>
  <si>
    <t>Part M7.6 is populated based on the mortgage accounts' current primary product holding; in addition to the primary product holding, accounts may have other active product holdings which may or may not be the same as the primary product holding.</t>
  </si>
  <si>
    <t>Contractual residual life is defined as the time from the reporting date until the maturity of the mortgage when making the agreed interest and principal payments i.e. no prepayment is assumed.  Expected residual life (upon prepayments) is not forecasted for this template.</t>
  </si>
  <si>
    <t>Initial (expected) maturity is defined as the time from the reporting date until the soft bullet redemption date of all Covered Bonds.  Extended maturity includes the one-year soft bullet extension so is one year after the initial (expected) maturity date.</t>
  </si>
  <si>
    <t>Unindexed LTV: the ratio of the current mortgage balance outstanding to the latest value of the property securing that loan.
Indexed LTV: the ratio of the current mortgage balance outstanding to the latest indexed value of the property securing that loan.</t>
  </si>
  <si>
    <t>Property value is the latest valuation amount or the latest indexed valuation amount, as applicable, held in the Servicer's system(s) at the reporting date.</t>
  </si>
  <si>
    <t>Prior to completion of a mortgage, a valuation report is required.  The type of valuation performed may be a full internal &amp; external inspection, an external inspection (only), an AVM or a desktop, dependant on the Seller's prevailing lending criteria at time of mortgage origination.  Upon application for any further advance, an indexed valuation or an external inspection report will be obtained.</t>
  </si>
  <si>
    <t>For the purpose of this document, non-performing loans are those loans which are greater than or equal to three months in arrears or where the mortgaged property is in possession. A loan is considered to be in arrears if there are amounts that are contractually due but unpaid by the borrower. Months in arrears are calculated on a mortgage account level basis as the aggregate arrears balance amount divided by the contractual monthly payment due.  Accounts where the mortgaged property is in possession are repurchased from the Asset Pool on a monthly basis by the Seller.</t>
  </si>
  <si>
    <t>Interest rate risk and currency risk are addressed with interest rate swaps and cross-currency swaps, respectively.</t>
  </si>
  <si>
    <t>All mortgages are for residential housing.</t>
  </si>
  <si>
    <t>Post completion of the mortgage, if a further advance and/or certain product switch is applied for, a further valuation may be obtained.  Indexation is applied on a regional basis to the latest property value held in the Servicer's system(s) each January, April, July &amp; October.</t>
  </si>
  <si>
    <t>H7FNTJ4851HG0EXQ1Z70</t>
  </si>
  <si>
    <t>BNY Mellon Corporate Trustee Services Limited</t>
  </si>
  <si>
    <t>2138009FOQYJ464QNK39</t>
  </si>
  <si>
    <t>PricewaterhouseCoopers LLP</t>
  </si>
  <si>
    <t>2138003EKF9YDQYMFJ58</t>
  </si>
  <si>
    <t>213800GMPM8V4NOY2H13</t>
  </si>
  <si>
    <t>The Bank of New York Mellon, London Branch</t>
  </si>
  <si>
    <t>Interest &amp; FX</t>
  </si>
  <si>
    <t>Interest</t>
  </si>
  <si>
    <t>Investor Report June 2022</t>
  </si>
  <si>
    <t>3.00% &amp; 4.49%</t>
  </si>
  <si>
    <r>
      <t>(11)</t>
    </r>
    <r>
      <rPr>
        <sz val="10"/>
        <rFont val="Arial"/>
        <family val="2"/>
      </rPr>
      <t xml:space="preserve"> Source: Moody's performance report dated 9 May 2022.</t>
    </r>
  </si>
  <si>
    <r>
      <t>(13)</t>
    </r>
    <r>
      <rPr>
        <sz val="10"/>
        <rFont val="Arial"/>
        <family val="2"/>
      </rPr>
      <t xml:space="preserve"> The margins are based on the appropriate index rate and, therefore, fixed rate loans are reported at the fixed rate, tracker rate loans versus Bank Base Rate (1.00%) and variable rate loans versus the Originators' relevant discretionary rates (3.00% or 4.49%).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</si>
</sst>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8" formatCode="&quot;£&quot;#,##0.00;[Red]\-&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 #,##0.00_ ;_ * \-#,##0.00_ ;_ * &quot;-&quot;??_ ;_ @_ "/>
    <numFmt numFmtId="165" formatCode="0.0%"/>
    <numFmt numFmtId="166" formatCode="#,##0.0"/>
    <numFmt numFmtId="167" formatCode="0.0"/>
    <numFmt numFmtId="168" formatCode="dd\-mmm\-yyyy"/>
    <numFmt numFmtId="169" formatCode="d\ mmm\ yyyy"/>
    <numFmt numFmtId="170" formatCode="dd/mm/yy;@"/>
    <numFmt numFmtId="171" formatCode="#,##0_ ;\-#,##0\ "/>
    <numFmt numFmtId="172" formatCode="_-* #,##0.00_-;\-* #,##0.00_-;_-* &quot;-&quot;_-;_-@_-"/>
    <numFmt numFmtId="173" formatCode="0.0000"/>
    <numFmt numFmtId="174" formatCode="0.000%"/>
    <numFmt numFmtId="175" formatCode="0.000"/>
  </numFmts>
  <fonts count="7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u/>
      <sz val="9"/>
      <color theme="1"/>
      <name val="Verdana"/>
      <family val="2"/>
    </font>
    <font>
      <sz val="14"/>
      <color theme="1"/>
      <name val="Calibri"/>
      <family val="2"/>
      <scheme val="minor"/>
    </font>
    <font>
      <b/>
      <sz val="10"/>
      <color indexed="10"/>
      <name val="Arial"/>
      <family val="2"/>
    </font>
    <font>
      <b/>
      <sz val="14"/>
      <name val="Arial"/>
      <family val="2"/>
    </font>
    <font>
      <b/>
      <sz val="12"/>
      <name val="Arial"/>
      <family val="2"/>
    </font>
    <font>
      <b/>
      <sz val="10"/>
      <name val="Arial"/>
      <family val="2"/>
    </font>
    <font>
      <b/>
      <sz val="20"/>
      <color indexed="9"/>
      <name val="Arial"/>
      <family val="2"/>
    </font>
    <font>
      <b/>
      <sz val="18"/>
      <color theme="0" tint="-0.249977111117893"/>
      <name val="Arial"/>
      <family val="2"/>
    </font>
    <font>
      <u/>
      <sz val="10"/>
      <color indexed="10"/>
      <name val="Arial"/>
      <family val="2"/>
    </font>
    <font>
      <b/>
      <sz val="14"/>
      <color indexed="9"/>
      <name val="Arial"/>
      <family val="2"/>
    </font>
    <font>
      <sz val="14"/>
      <color indexed="9"/>
      <name val="Arial"/>
      <family val="2"/>
    </font>
    <font>
      <sz val="14"/>
      <name val="Arial"/>
      <family val="2"/>
    </font>
    <font>
      <u/>
      <sz val="10"/>
      <name val="Arial"/>
      <family val="2"/>
    </font>
    <font>
      <sz val="10"/>
      <color indexed="8"/>
      <name val="Helvetica"/>
      <family val="2"/>
    </font>
    <font>
      <sz val="10"/>
      <name val="Helvetica"/>
      <family val="2"/>
    </font>
    <font>
      <b/>
      <u/>
      <sz val="10"/>
      <name val="Arial"/>
      <family val="2"/>
    </font>
    <font>
      <b/>
      <sz val="14"/>
      <color indexed="10"/>
      <name val="Arial"/>
      <family val="2"/>
    </font>
    <font>
      <vertAlign val="superscript"/>
      <sz val="10"/>
      <name val="Arial"/>
      <family val="2"/>
    </font>
    <font>
      <sz val="9"/>
      <name val="Arial"/>
      <family val="2"/>
    </font>
    <font>
      <sz val="10"/>
      <color indexed="10"/>
      <name val="Arial"/>
      <family val="2"/>
    </font>
    <font>
      <b/>
      <sz val="9"/>
      <color indexed="10"/>
      <name val="Arial"/>
      <family val="2"/>
    </font>
    <font>
      <sz val="12"/>
      <name val="Arial"/>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rgb="FF339966"/>
        <bgColor indexed="64"/>
      </patternFill>
    </fill>
    <fill>
      <patternFill patternType="solid">
        <fgColor rgb="FFCCFFCC"/>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0" fontId="28" fillId="0" borderId="0"/>
    <xf numFmtId="9" fontId="28" fillId="0" borderId="0" applyFont="0" applyFill="0" applyBorder="0" applyAlignment="0" applyProtection="0"/>
  </cellStyleXfs>
  <cellXfs count="54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18"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4"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49" fillId="0" borderId="0" xfId="0" applyFont="1" applyBorder="1"/>
    <xf numFmtId="3" fontId="2" fillId="0" borderId="0" xfId="0" applyNumberFormat="1" applyFont="1" applyAlignment="1" applyProtection="1">
      <alignment horizontal="center" vertical="center" wrapText="1"/>
    </xf>
    <xf numFmtId="0" fontId="2" fillId="0" borderId="15" xfId="0" applyFont="1" applyFill="1" applyBorder="1" applyAlignment="1" applyProtection="1">
      <alignment horizontal="center" vertical="center" wrapText="1"/>
      <protection locked="0"/>
    </xf>
    <xf numFmtId="0" fontId="12" fillId="0" borderId="0" xfId="0" applyFont="1" applyAlignment="1">
      <alignment horizontal="center" vertical="center"/>
    </xf>
    <xf numFmtId="0" fontId="11" fillId="0" borderId="0" xfId="0" applyFont="1" applyAlignment="1">
      <alignment horizontal="center" vertical="center"/>
    </xf>
    <xf numFmtId="0" fontId="0" fillId="8" borderId="0" xfId="0" applyFill="1"/>
    <xf numFmtId="0" fontId="56" fillId="8" borderId="0" xfId="0" applyFont="1" applyFill="1" applyAlignment="1">
      <alignment horizontal="center"/>
    </xf>
    <xf numFmtId="0" fontId="57" fillId="4" borderId="0" xfId="0" applyFont="1" applyFill="1" applyAlignment="1">
      <alignment vertical="center"/>
    </xf>
    <xf numFmtId="0" fontId="58" fillId="4" borderId="0" xfId="0" applyFont="1" applyFill="1"/>
    <xf numFmtId="0" fontId="59" fillId="4" borderId="0" xfId="0" applyFont="1" applyFill="1"/>
    <xf numFmtId="0" fontId="60" fillId="4" borderId="0" xfId="0" applyFont="1" applyFill="1" applyAlignment="1">
      <alignment horizontal="center"/>
    </xf>
    <xf numFmtId="0" fontId="60" fillId="8" borderId="0" xfId="0" applyFont="1" applyFill="1" applyAlignment="1">
      <alignment horizontal="center"/>
    </xf>
    <xf numFmtId="0" fontId="61" fillId="8" borderId="0" xfId="0" applyFont="1" applyFill="1" applyAlignment="1">
      <alignment vertical="top" wrapText="1"/>
    </xf>
    <xf numFmtId="0" fontId="51" fillId="4" borderId="0" xfId="0" applyFont="1" applyFill="1" applyAlignment="1">
      <alignment vertical="center"/>
    </xf>
    <xf numFmtId="0" fontId="61" fillId="8" borderId="0" xfId="0" applyFont="1" applyFill="1" applyAlignment="1">
      <alignment horizontal="left" vertical="top" wrapText="1"/>
    </xf>
    <xf numFmtId="0" fontId="62" fillId="8" borderId="0" xfId="0" applyFont="1" applyFill="1" applyAlignment="1">
      <alignment vertical="top" wrapText="1"/>
    </xf>
    <xf numFmtId="0" fontId="63" fillId="8" borderId="0" xfId="0" applyFont="1" applyFill="1"/>
    <xf numFmtId="0" fontId="28" fillId="8" borderId="0" xfId="0" applyFont="1" applyFill="1"/>
    <xf numFmtId="0" fontId="64" fillId="8" borderId="0" xfId="0" applyFont="1" applyFill="1"/>
    <xf numFmtId="0" fontId="28" fillId="8" borderId="13" xfId="0" applyFont="1" applyFill="1" applyBorder="1" applyAlignment="1">
      <alignment wrapText="1"/>
    </xf>
    <xf numFmtId="0" fontId="28" fillId="8" borderId="0" xfId="0" applyFont="1" applyFill="1" applyAlignment="1">
      <alignment wrapText="1"/>
    </xf>
    <xf numFmtId="169" fontId="28" fillId="10" borderId="13" xfId="0" applyNumberFormat="1" applyFont="1" applyFill="1" applyBorder="1" applyAlignment="1">
      <alignment horizontal="center" wrapText="1"/>
    </xf>
    <xf numFmtId="169" fontId="28" fillId="8" borderId="0" xfId="0" applyNumberFormat="1" applyFont="1" applyFill="1" applyAlignment="1">
      <alignment wrapText="1"/>
    </xf>
    <xf numFmtId="169" fontId="28" fillId="8" borderId="20" xfId="0" applyNumberFormat="1" applyFont="1" applyFill="1" applyBorder="1" applyAlignment="1">
      <alignment wrapText="1"/>
    </xf>
    <xf numFmtId="169" fontId="28" fillId="8" borderId="21" xfId="0" applyNumberFormat="1" applyFont="1" applyFill="1" applyBorder="1" applyAlignment="1">
      <alignment wrapText="1"/>
    </xf>
    <xf numFmtId="0" fontId="28" fillId="8" borderId="20" xfId="0" applyFont="1" applyFill="1" applyBorder="1" applyAlignment="1">
      <alignment horizontal="center"/>
    </xf>
    <xf numFmtId="0" fontId="28" fillId="8" borderId="10" xfId="0" applyFont="1" applyFill="1" applyBorder="1"/>
    <xf numFmtId="170" fontId="28" fillId="10" borderId="13" xfId="0" applyNumberFormat="1" applyFont="1" applyFill="1" applyBorder="1" applyAlignment="1">
      <alignment horizontal="center" wrapText="1"/>
    </xf>
    <xf numFmtId="0" fontId="28" fillId="10" borderId="24" xfId="0" applyFont="1" applyFill="1" applyBorder="1" applyAlignment="1">
      <alignment horizontal="center"/>
    </xf>
    <xf numFmtId="0" fontId="28" fillId="8" borderId="13" xfId="0" applyFont="1" applyFill="1" applyBorder="1"/>
    <xf numFmtId="0" fontId="0" fillId="10" borderId="13" xfId="0" applyFill="1" applyBorder="1" applyAlignment="1">
      <alignment horizontal="center"/>
    </xf>
    <xf numFmtId="0" fontId="65" fillId="8" borderId="0" xfId="0" quotePrefix="1" applyFont="1" applyFill="1"/>
    <xf numFmtId="0" fontId="0" fillId="10" borderId="13" xfId="0" quotePrefix="1" applyFill="1" applyBorder="1" applyAlignment="1">
      <alignment horizontal="center"/>
    </xf>
    <xf numFmtId="42" fontId="28" fillId="10" borderId="13" xfId="0" applyNumberFormat="1" applyFont="1" applyFill="1" applyBorder="1"/>
    <xf numFmtId="169" fontId="28" fillId="10" borderId="24" xfId="0" applyNumberFormat="1" applyFont="1" applyFill="1" applyBorder="1" applyAlignment="1">
      <alignment horizontal="right" wrapText="1"/>
    </xf>
    <xf numFmtId="10" fontId="28" fillId="10" borderId="24" xfId="0" applyNumberFormat="1" applyFont="1" applyFill="1" applyBorder="1"/>
    <xf numFmtId="0" fontId="28" fillId="8" borderId="13" xfId="0" applyFont="1" applyFill="1" applyBorder="1" applyAlignment="1">
      <alignment vertical="center"/>
    </xf>
    <xf numFmtId="170" fontId="66" fillId="10" borderId="13" xfId="0" applyNumberFormat="1" applyFont="1" applyFill="1" applyBorder="1" applyAlignment="1">
      <alignment horizontal="right" wrapText="1"/>
    </xf>
    <xf numFmtId="0" fontId="28" fillId="4" borderId="0" xfId="0" applyFont="1" applyFill="1"/>
    <xf numFmtId="41" fontId="28" fillId="10" borderId="13" xfId="0" applyNumberFormat="1" applyFont="1" applyFill="1" applyBorder="1" applyAlignment="1">
      <alignment horizontal="right"/>
    </xf>
    <xf numFmtId="44" fontId="28" fillId="4" borderId="0" xfId="0" applyNumberFormat="1" applyFont="1" applyFill="1"/>
    <xf numFmtId="44" fontId="28" fillId="8" borderId="0" xfId="0" applyNumberFormat="1" applyFont="1" applyFill="1"/>
    <xf numFmtId="42" fontId="28" fillId="8" borderId="0" xfId="0" applyNumberFormat="1" applyFont="1" applyFill="1"/>
    <xf numFmtId="0" fontId="67" fillId="8" borderId="0" xfId="0" applyFont="1" applyFill="1"/>
    <xf numFmtId="42" fontId="28" fillId="10" borderId="25" xfId="0" applyNumberFormat="1" applyFont="1" applyFill="1" applyBorder="1"/>
    <xf numFmtId="0" fontId="42" fillId="10" borderId="13" xfId="0" applyFont="1" applyFill="1" applyBorder="1" applyAlignment="1">
      <alignment wrapText="1"/>
    </xf>
    <xf numFmtId="0" fontId="64" fillId="8" borderId="0" xfId="0" applyFont="1" applyFill="1" applyAlignment="1">
      <alignment wrapText="1"/>
    </xf>
    <xf numFmtId="8" fontId="28" fillId="8" borderId="0" xfId="0" applyNumberFormat="1" applyFont="1" applyFill="1"/>
    <xf numFmtId="0" fontId="42" fillId="10" borderId="11" xfId="0" applyFont="1" applyFill="1" applyBorder="1" applyAlignment="1">
      <alignment wrapText="1"/>
    </xf>
    <xf numFmtId="0" fontId="42" fillId="8" borderId="0" xfId="0" applyFont="1" applyFill="1" applyAlignment="1">
      <alignment wrapText="1"/>
    </xf>
    <xf numFmtId="42" fontId="28" fillId="10" borderId="24" xfId="0" applyNumberFormat="1" applyFont="1" applyFill="1" applyBorder="1"/>
    <xf numFmtId="42" fontId="28" fillId="8" borderId="25" xfId="0" applyNumberFormat="1" applyFont="1" applyFill="1" applyBorder="1"/>
    <xf numFmtId="0" fontId="28" fillId="10" borderId="13" xfId="0" applyFont="1" applyFill="1" applyBorder="1" applyAlignment="1">
      <alignment horizontal="right"/>
    </xf>
    <xf numFmtId="165" fontId="28" fillId="10" borderId="24" xfId="0" applyNumberFormat="1" applyFont="1" applyFill="1" applyBorder="1"/>
    <xf numFmtId="165" fontId="28" fillId="10" borderId="13" xfId="0" applyNumberFormat="1" applyFont="1" applyFill="1" applyBorder="1"/>
    <xf numFmtId="10" fontId="28" fillId="10" borderId="13" xfId="0" applyNumberFormat="1" applyFont="1" applyFill="1" applyBorder="1"/>
    <xf numFmtId="42" fontId="0" fillId="10" borderId="13" xfId="0" applyNumberFormat="1" applyFill="1" applyBorder="1" applyAlignment="1">
      <alignment horizontal="right" wrapText="1"/>
    </xf>
    <xf numFmtId="41" fontId="28" fillId="10" borderId="13" xfId="0" applyNumberFormat="1" applyFont="1" applyFill="1" applyBorder="1" applyAlignment="1">
      <alignment wrapText="1"/>
    </xf>
    <xf numFmtId="42" fontId="28" fillId="10" borderId="13" xfId="0" applyNumberFormat="1" applyFont="1" applyFill="1" applyBorder="1" applyAlignment="1">
      <alignment wrapText="1"/>
    </xf>
    <xf numFmtId="0" fontId="50" fillId="8" borderId="0" xfId="0" applyFont="1" applyFill="1" applyAlignment="1">
      <alignment horizontal="center"/>
    </xf>
    <xf numFmtId="42" fontId="28" fillId="10" borderId="25" xfId="0" applyNumberFormat="1" applyFont="1" applyFill="1" applyBorder="1" applyAlignment="1">
      <alignment wrapText="1"/>
    </xf>
    <xf numFmtId="0" fontId="28" fillId="8" borderId="10" xfId="0" applyFont="1" applyFill="1" applyBorder="1" applyAlignment="1">
      <alignment wrapText="1"/>
    </xf>
    <xf numFmtId="43" fontId="28" fillId="10" borderId="24" xfId="0" applyNumberFormat="1" applyFont="1" applyFill="1" applyBorder="1" applyAlignment="1">
      <alignment horizontal="right" wrapText="1"/>
    </xf>
    <xf numFmtId="10" fontId="28" fillId="10" borderId="13" xfId="0" applyNumberFormat="1" applyFont="1" applyFill="1" applyBorder="1" applyAlignment="1">
      <alignment wrapText="1"/>
    </xf>
    <xf numFmtId="3" fontId="28" fillId="10" borderId="13" xfId="0" applyNumberFormat="1" applyFont="1" applyFill="1" applyBorder="1" applyAlignment="1">
      <alignment wrapText="1"/>
    </xf>
    <xf numFmtId="10" fontId="28" fillId="10" borderId="26" xfId="0" applyNumberFormat="1" applyFont="1" applyFill="1" applyBorder="1" applyAlignment="1">
      <alignment wrapText="1"/>
    </xf>
    <xf numFmtId="4" fontId="28" fillId="10" borderId="13" xfId="0" applyNumberFormat="1" applyFont="1" applyFill="1" applyBorder="1" applyAlignment="1">
      <alignment wrapText="1"/>
    </xf>
    <xf numFmtId="4" fontId="28" fillId="10" borderId="24" xfId="0" applyNumberFormat="1" applyFont="1" applyFill="1" applyBorder="1" applyAlignment="1">
      <alignment wrapText="1"/>
    </xf>
    <xf numFmtId="10" fontId="28" fillId="10" borderId="24" xfId="0" applyNumberFormat="1" applyFont="1" applyFill="1" applyBorder="1" applyAlignment="1">
      <alignment wrapText="1"/>
    </xf>
    <xf numFmtId="165" fontId="28" fillId="10" borderId="13" xfId="0" applyNumberFormat="1" applyFont="1" applyFill="1" applyBorder="1" applyAlignment="1">
      <alignment horizontal="right" wrapText="1"/>
    </xf>
    <xf numFmtId="10" fontId="28" fillId="8" borderId="0" xfId="0" applyNumberFormat="1" applyFont="1" applyFill="1"/>
    <xf numFmtId="0" fontId="28" fillId="10" borderId="13" xfId="0" applyFont="1" applyFill="1" applyBorder="1" applyAlignment="1">
      <alignment horizontal="right" wrapText="1"/>
    </xf>
    <xf numFmtId="165" fontId="28" fillId="10" borderId="13" xfId="0" applyNumberFormat="1" applyFont="1" applyFill="1" applyBorder="1" applyAlignment="1">
      <alignment wrapText="1"/>
    </xf>
    <xf numFmtId="0" fontId="28" fillId="8" borderId="13" xfId="0" applyFont="1" applyFill="1" applyBorder="1" applyAlignment="1">
      <alignment vertical="top" wrapText="1"/>
    </xf>
    <xf numFmtId="42" fontId="28" fillId="10" borderId="27" xfId="0" applyNumberFormat="1" applyFont="1" applyFill="1" applyBorder="1" applyAlignment="1">
      <alignment wrapText="1"/>
    </xf>
    <xf numFmtId="0" fontId="28" fillId="8" borderId="10" xfId="0" applyFont="1" applyFill="1" applyBorder="1" applyAlignment="1">
      <alignment vertical="top" wrapText="1"/>
    </xf>
    <xf numFmtId="0" fontId="50" fillId="8" borderId="0" xfId="0" applyFont="1" applyFill="1"/>
    <xf numFmtId="171" fontId="28" fillId="10" borderId="13" xfId="0" applyNumberFormat="1" applyFont="1" applyFill="1" applyBorder="1"/>
    <xf numFmtId="10" fontId="28" fillId="10" borderId="13" xfId="10" applyNumberFormat="1" applyFont="1" applyFill="1" applyBorder="1" applyAlignment="1" applyProtection="1"/>
    <xf numFmtId="41" fontId="28" fillId="10" borderId="13" xfId="0" applyNumberFormat="1" applyFont="1" applyFill="1" applyBorder="1"/>
    <xf numFmtId="0" fontId="68" fillId="4" borderId="0" xfId="0" applyFont="1" applyFill="1"/>
    <xf numFmtId="10" fontId="28" fillId="4" borderId="0" xfId="0" applyNumberFormat="1" applyFont="1" applyFill="1"/>
    <xf numFmtId="0" fontId="28" fillId="8" borderId="25" xfId="0" applyFont="1" applyFill="1" applyBorder="1" applyAlignment="1">
      <alignment horizontal="center"/>
    </xf>
    <xf numFmtId="0" fontId="28" fillId="8" borderId="26" xfId="0" applyFont="1" applyFill="1" applyBorder="1" applyAlignment="1">
      <alignment horizontal="center"/>
    </xf>
    <xf numFmtId="0" fontId="28" fillId="8" borderId="24" xfId="0" applyFont="1" applyFill="1" applyBorder="1" applyAlignment="1">
      <alignment horizontal="center" wrapText="1"/>
    </xf>
    <xf numFmtId="0" fontId="28" fillId="8" borderId="24" xfId="0" applyFont="1" applyFill="1" applyBorder="1" applyAlignment="1">
      <alignment horizontal="center"/>
    </xf>
    <xf numFmtId="0" fontId="28" fillId="0" borderId="10" xfId="0" applyFont="1" applyBorder="1"/>
    <xf numFmtId="2" fontId="28" fillId="10" borderId="11" xfId="0" applyNumberFormat="1" applyFont="1" applyFill="1" applyBorder="1"/>
    <xf numFmtId="0" fontId="28" fillId="0" borderId="13" xfId="0" applyFont="1" applyBorder="1"/>
    <xf numFmtId="171" fontId="28" fillId="10" borderId="24" xfId="0" applyNumberFormat="1" applyFont="1" applyFill="1" applyBorder="1"/>
    <xf numFmtId="10" fontId="28" fillId="10" borderId="24" xfId="10" applyNumberFormat="1" applyFont="1" applyFill="1" applyBorder="1" applyAlignment="1" applyProtection="1"/>
    <xf numFmtId="41" fontId="28" fillId="10" borderId="24" xfId="0" applyNumberFormat="1" applyFont="1" applyFill="1" applyBorder="1"/>
    <xf numFmtId="171" fontId="28" fillId="10" borderId="25" xfId="0" applyNumberFormat="1" applyFont="1" applyFill="1" applyBorder="1"/>
    <xf numFmtId="10" fontId="28" fillId="10" borderId="25" xfId="10" applyNumberFormat="1" applyFont="1" applyFill="1" applyBorder="1" applyAlignment="1" applyProtection="1"/>
    <xf numFmtId="41" fontId="28" fillId="10" borderId="25" xfId="0" applyNumberFormat="1" applyFont="1" applyFill="1" applyBorder="1"/>
    <xf numFmtId="172" fontId="28" fillId="10" borderId="25" xfId="0" applyNumberFormat="1" applyFont="1" applyFill="1" applyBorder="1"/>
    <xf numFmtId="41" fontId="28" fillId="10" borderId="11" xfId="0" applyNumberFormat="1" applyFont="1" applyFill="1" applyBorder="1"/>
    <xf numFmtId="10" fontId="28" fillId="10" borderId="25" xfId="0" applyNumberFormat="1" applyFont="1" applyFill="1" applyBorder="1"/>
    <xf numFmtId="41" fontId="28" fillId="10" borderId="10" xfId="0" applyNumberFormat="1" applyFont="1" applyFill="1" applyBorder="1"/>
    <xf numFmtId="0" fontId="28" fillId="0" borderId="28" xfId="0" applyFont="1" applyBorder="1"/>
    <xf numFmtId="171" fontId="28" fillId="8" borderId="28" xfId="0" applyNumberFormat="1" applyFont="1" applyFill="1" applyBorder="1"/>
    <xf numFmtId="10" fontId="28" fillId="8" borderId="28" xfId="0" applyNumberFormat="1" applyFont="1" applyFill="1" applyBorder="1"/>
    <xf numFmtId="41" fontId="28" fillId="8" borderId="28" xfId="0" applyNumberFormat="1" applyFont="1" applyFill="1" applyBorder="1"/>
    <xf numFmtId="0" fontId="68" fillId="8" borderId="0" xfId="0" applyFont="1" applyFill="1"/>
    <xf numFmtId="0" fontId="53" fillId="8" borderId="13" xfId="0" applyFont="1" applyFill="1" applyBorder="1"/>
    <xf numFmtId="10" fontId="28" fillId="8" borderId="0" xfId="10" applyNumberFormat="1" applyFont="1" applyFill="1" applyAlignment="1" applyProtection="1"/>
    <xf numFmtId="0" fontId="28" fillId="8" borderId="28" xfId="0" applyFont="1" applyFill="1" applyBorder="1"/>
    <xf numFmtId="171" fontId="28" fillId="8" borderId="29" xfId="0" applyNumberFormat="1" applyFont="1" applyFill="1" applyBorder="1"/>
    <xf numFmtId="10" fontId="28" fillId="8" borderId="29" xfId="0" applyNumberFormat="1" applyFont="1" applyFill="1" applyBorder="1"/>
    <xf numFmtId="41" fontId="28" fillId="8" borderId="29" xfId="0" applyNumberFormat="1" applyFont="1" applyFill="1" applyBorder="1"/>
    <xf numFmtId="0" fontId="53" fillId="10" borderId="13" xfId="0" applyFont="1" applyFill="1" applyBorder="1" applyAlignment="1">
      <alignment horizontal="right"/>
    </xf>
    <xf numFmtId="169" fontId="28" fillId="10" borderId="13" xfId="0" applyNumberFormat="1" applyFont="1" applyFill="1" applyBorder="1" applyAlignment="1">
      <alignment horizontal="right" wrapText="1"/>
    </xf>
    <xf numFmtId="3" fontId="28" fillId="10" borderId="13" xfId="0" applyNumberFormat="1" applyFont="1" applyFill="1" applyBorder="1" applyAlignment="1">
      <alignment horizontal="right"/>
    </xf>
    <xf numFmtId="173" fontId="28" fillId="10" borderId="13" xfId="0" applyNumberFormat="1" applyFont="1" applyFill="1" applyBorder="1" applyAlignment="1">
      <alignment horizontal="right"/>
    </xf>
    <xf numFmtId="49" fontId="28" fillId="10" borderId="13" xfId="0" applyNumberFormat="1" applyFont="1" applyFill="1" applyBorder="1" applyAlignment="1">
      <alignment horizontal="right" wrapText="1"/>
    </xf>
    <xf numFmtId="174" fontId="28" fillId="10" borderId="13" xfId="0" applyNumberFormat="1" applyFont="1" applyFill="1" applyBorder="1"/>
    <xf numFmtId="174" fontId="28" fillId="10" borderId="13" xfId="0" applyNumberFormat="1" applyFont="1" applyFill="1" applyBorder="1" applyAlignment="1">
      <alignment horizontal="right"/>
    </xf>
    <xf numFmtId="174" fontId="28" fillId="10" borderId="24" xfId="0" applyNumberFormat="1" applyFont="1" applyFill="1" applyBorder="1" applyAlignment="1">
      <alignment horizontal="right"/>
    </xf>
    <xf numFmtId="169" fontId="28" fillId="10" borderId="25" xfId="0" applyNumberFormat="1" applyFont="1" applyFill="1" applyBorder="1" applyAlignment="1">
      <alignment horizontal="right" wrapText="1"/>
    </xf>
    <xf numFmtId="42" fontId="28" fillId="10" borderId="13" xfId="0" applyNumberFormat="1" applyFont="1" applyFill="1" applyBorder="1" applyAlignment="1">
      <alignment horizontal="right"/>
    </xf>
    <xf numFmtId="0" fontId="28" fillId="8" borderId="12" xfId="0" applyFont="1" applyFill="1" applyBorder="1"/>
    <xf numFmtId="42" fontId="28" fillId="8" borderId="0" xfId="0" applyNumberFormat="1" applyFont="1" applyFill="1" applyAlignment="1">
      <alignment horizontal="right"/>
    </xf>
    <xf numFmtId="174" fontId="66" fillId="10" borderId="24" xfId="0" applyNumberFormat="1" applyFont="1" applyFill="1" applyBorder="1" applyAlignment="1">
      <alignment horizontal="right"/>
    </xf>
    <xf numFmtId="49" fontId="42" fillId="10" borderId="13" xfId="0" applyNumberFormat="1" applyFont="1" applyFill="1" applyBorder="1" applyAlignment="1">
      <alignment horizontal="right" wrapText="1"/>
    </xf>
    <xf numFmtId="0" fontId="53" fillId="4" borderId="0" xfId="0" applyFont="1" applyFill="1" applyAlignment="1">
      <alignment horizontal="right"/>
    </xf>
    <xf numFmtId="169" fontId="28" fillId="4" borderId="0" xfId="0" applyNumberFormat="1" applyFont="1" applyFill="1" applyAlignment="1">
      <alignment horizontal="right" wrapText="1"/>
    </xf>
    <xf numFmtId="0" fontId="28" fillId="4" borderId="0" xfId="0" applyFont="1" applyFill="1" applyAlignment="1">
      <alignment horizontal="right"/>
    </xf>
    <xf numFmtId="3" fontId="28" fillId="4" borderId="0" xfId="0" applyNumberFormat="1" applyFont="1" applyFill="1" applyAlignment="1">
      <alignment horizontal="right"/>
    </xf>
    <xf numFmtId="175" fontId="28" fillId="4" borderId="0" xfId="0" applyNumberFormat="1" applyFont="1" applyFill="1" applyAlignment="1">
      <alignment horizontal="right"/>
    </xf>
    <xf numFmtId="169" fontId="28" fillId="4" borderId="0" xfId="0" applyNumberFormat="1" applyFont="1" applyFill="1" applyAlignment="1">
      <alignment horizontal="right"/>
    </xf>
    <xf numFmtId="0" fontId="65" fillId="4" borderId="0" xfId="0" quotePrefix="1" applyFont="1" applyFill="1"/>
    <xf numFmtId="49" fontId="28" fillId="4" borderId="0" xfId="0" applyNumberFormat="1" applyFont="1" applyFill="1" applyAlignment="1">
      <alignment horizontal="right" wrapText="1"/>
    </xf>
    <xf numFmtId="174" fontId="28" fillId="4" borderId="0" xfId="0" applyNumberFormat="1" applyFont="1" applyFill="1" applyAlignment="1">
      <alignment horizontal="right"/>
    </xf>
    <xf numFmtId="174" fontId="66" fillId="4" borderId="0" xfId="0" applyNumberFormat="1" applyFont="1" applyFill="1" applyAlignment="1">
      <alignment horizontal="right"/>
    </xf>
    <xf numFmtId="174" fontId="42" fillId="4" borderId="0" xfId="0" applyNumberFormat="1" applyFont="1" applyFill="1" applyAlignment="1">
      <alignment horizontal="right"/>
    </xf>
    <xf numFmtId="42" fontId="28" fillId="4" borderId="0" xfId="0" applyNumberFormat="1" applyFont="1" applyFill="1" applyAlignment="1">
      <alignment horizontal="right"/>
    </xf>
    <xf numFmtId="0" fontId="28" fillId="8" borderId="13" xfId="0" applyFont="1" applyFill="1" applyBorder="1" applyAlignment="1">
      <alignment horizontal="left" vertical="center"/>
    </xf>
    <xf numFmtId="0" fontId="28" fillId="8" borderId="10" xfId="0" applyFont="1" applyFill="1" applyBorder="1" applyAlignment="1">
      <alignment horizontal="left" vertical="center"/>
    </xf>
    <xf numFmtId="0" fontId="28" fillId="8" borderId="12" xfId="0" applyFont="1" applyFill="1" applyBorder="1" applyAlignment="1">
      <alignment horizontal="center" vertical="center"/>
    </xf>
    <xf numFmtId="0" fontId="28" fillId="8" borderId="11" xfId="0" applyFont="1" applyFill="1" applyBorder="1" applyAlignment="1">
      <alignment horizontal="center" vertical="center"/>
    </xf>
    <xf numFmtId="0" fontId="28" fillId="8" borderId="13" xfId="0" applyFont="1" applyFill="1" applyBorder="1" applyAlignment="1">
      <alignment horizontal="center" vertical="center" wrapText="1"/>
    </xf>
    <xf numFmtId="0" fontId="28" fillId="8" borderId="0" xfId="0" applyFont="1" applyFill="1" applyAlignment="1">
      <alignment vertical="center"/>
    </xf>
    <xf numFmtId="170" fontId="28" fillId="10" borderId="13" xfId="0" applyNumberFormat="1" applyFont="1" applyFill="1" applyBorder="1" applyAlignment="1">
      <alignment vertical="top"/>
    </xf>
    <xf numFmtId="170" fontId="28" fillId="10" borderId="10" xfId="0" applyNumberFormat="1" applyFont="1" applyFill="1" applyBorder="1" applyAlignment="1">
      <alignment vertical="top"/>
    </xf>
    <xf numFmtId="170" fontId="28" fillId="10" borderId="12" xfId="0" applyNumberFormat="1" applyFont="1" applyFill="1" applyBorder="1"/>
    <xf numFmtId="170" fontId="28" fillId="10" borderId="11" xfId="0" applyNumberFormat="1" applyFont="1" applyFill="1" applyBorder="1"/>
    <xf numFmtId="170" fontId="28" fillId="10" borderId="13" xfId="0" applyNumberFormat="1" applyFont="1" applyFill="1" applyBorder="1" applyAlignment="1">
      <alignment vertical="top" wrapText="1"/>
    </xf>
    <xf numFmtId="170" fontId="0" fillId="10" borderId="13" xfId="0" applyNumberFormat="1" applyFill="1" applyBorder="1" applyAlignment="1">
      <alignment horizontal="center" vertical="top"/>
    </xf>
    <xf numFmtId="170" fontId="66" fillId="10" borderId="13" xfId="0" applyNumberFormat="1" applyFont="1" applyFill="1" applyBorder="1" applyAlignment="1">
      <alignment vertical="top" wrapText="1"/>
    </xf>
    <xf numFmtId="170" fontId="28" fillId="10" borderId="13" xfId="0" applyNumberFormat="1" applyFont="1" applyFill="1" applyBorder="1" applyAlignment="1">
      <alignment horizontal="center" vertical="top"/>
    </xf>
    <xf numFmtId="170" fontId="0" fillId="10" borderId="13" xfId="0" applyNumberFormat="1" applyFill="1" applyBorder="1" applyAlignment="1">
      <alignment vertical="top" wrapText="1"/>
    </xf>
    <xf numFmtId="170" fontId="0" fillId="10" borderId="13" xfId="0" applyNumberFormat="1" applyFill="1" applyBorder="1" applyAlignment="1">
      <alignment vertical="top"/>
    </xf>
    <xf numFmtId="0" fontId="28" fillId="8" borderId="30" xfId="0" applyFont="1" applyFill="1" applyBorder="1"/>
    <xf numFmtId="170" fontId="28" fillId="8" borderId="23" xfId="0" applyNumberFormat="1" applyFont="1" applyFill="1" applyBorder="1" applyAlignment="1">
      <alignment vertical="top"/>
    </xf>
    <xf numFmtId="170" fontId="28" fillId="8" borderId="23" xfId="0" applyNumberFormat="1" applyFont="1" applyFill="1" applyBorder="1"/>
    <xf numFmtId="170" fontId="66" fillId="8" borderId="23" xfId="0" applyNumberFormat="1" applyFont="1" applyFill="1" applyBorder="1" applyAlignment="1">
      <alignment vertical="top" wrapText="1"/>
    </xf>
    <xf numFmtId="0" fontId="28" fillId="8" borderId="23" xfId="0" applyFont="1" applyFill="1" applyBorder="1" applyAlignment="1">
      <alignment horizontal="left" wrapText="1"/>
    </xf>
    <xf numFmtId="0" fontId="28" fillId="8" borderId="0" xfId="0" applyFont="1" applyFill="1" applyAlignment="1">
      <alignment horizontal="left" wrapText="1"/>
    </xf>
    <xf numFmtId="0" fontId="52" fillId="8" borderId="13" xfId="0" applyFont="1" applyFill="1" applyBorder="1" applyAlignment="1">
      <alignment horizontal="center" vertical="center"/>
    </xf>
    <xf numFmtId="0" fontId="52" fillId="8" borderId="13" xfId="0" applyFont="1" applyFill="1" applyBorder="1" applyAlignment="1">
      <alignment horizontal="center" vertical="center" wrapText="1"/>
    </xf>
    <xf numFmtId="0" fontId="69" fillId="4" borderId="0" xfId="0" applyFont="1" applyFill="1"/>
    <xf numFmtId="0" fontId="69" fillId="0" borderId="0" xfId="0" applyFont="1"/>
    <xf numFmtId="170" fontId="28" fillId="8" borderId="0" xfId="0" applyNumberFormat="1" applyFont="1" applyFill="1" applyAlignment="1">
      <alignment vertical="top"/>
    </xf>
    <xf numFmtId="170" fontId="28" fillId="8" borderId="0" xfId="0" applyNumberFormat="1" applyFont="1" applyFill="1"/>
    <xf numFmtId="170" fontId="66" fillId="8" borderId="0" xfId="0" applyNumberFormat="1" applyFont="1" applyFill="1" applyAlignment="1">
      <alignment vertical="top" wrapText="1"/>
    </xf>
    <xf numFmtId="0" fontId="28" fillId="8" borderId="10" xfId="0" applyFont="1" applyFill="1" applyBorder="1" applyAlignment="1">
      <alignment horizontal="center" vertical="center"/>
    </xf>
    <xf numFmtId="0" fontId="63" fillId="4" borderId="0" xfId="0" applyFont="1" applyFill="1"/>
    <xf numFmtId="0" fontId="28" fillId="4" borderId="25" xfId="0" applyFont="1" applyFill="1" applyBorder="1"/>
    <xf numFmtId="0" fontId="28" fillId="4" borderId="23" xfId="0" applyFont="1" applyFill="1" applyBorder="1"/>
    <xf numFmtId="0" fontId="28" fillId="4" borderId="27" xfId="0" applyFont="1" applyFill="1" applyBorder="1"/>
    <xf numFmtId="0" fontId="28" fillId="10" borderId="13" xfId="4" applyFill="1" applyBorder="1" applyAlignment="1">
      <alignment vertical="top"/>
    </xf>
    <xf numFmtId="0" fontId="28" fillId="10" borderId="10" xfId="4" applyFill="1" applyBorder="1" applyAlignment="1">
      <alignment vertical="top"/>
    </xf>
    <xf numFmtId="0" fontId="28" fillId="10" borderId="12" xfId="4" applyFill="1" applyBorder="1" applyAlignment="1">
      <alignment vertical="top"/>
    </xf>
    <xf numFmtId="0" fontId="28" fillId="10" borderId="11" xfId="4" applyFill="1" applyBorder="1" applyAlignment="1">
      <alignment vertical="top"/>
    </xf>
    <xf numFmtId="0" fontId="28" fillId="10" borderId="13" xfId="4" applyFill="1" applyBorder="1" applyAlignment="1">
      <alignment vertical="top" wrapText="1"/>
    </xf>
    <xf numFmtId="0" fontId="0" fillId="4" borderId="0" xfId="0" applyFill="1"/>
    <xf numFmtId="0" fontId="0" fillId="8" borderId="0" xfId="0" applyFill="1" applyAlignment="1">
      <alignment vertical="top"/>
    </xf>
    <xf numFmtId="0" fontId="65" fillId="4" borderId="0" xfId="0" applyFont="1" applyFill="1"/>
    <xf numFmtId="0" fontId="65" fillId="8" borderId="0" xfId="0" applyFont="1" applyFill="1"/>
    <xf numFmtId="166" fontId="2" fillId="0" borderId="0" xfId="0" applyNumberFormat="1" applyFont="1" applyAlignment="1" applyProtection="1">
      <alignment horizontal="center" vertical="center" wrapText="1"/>
    </xf>
    <xf numFmtId="167" fontId="2" fillId="0" borderId="0" xfId="0" applyNumberFormat="1" applyFont="1" applyAlignment="1" applyProtection="1">
      <alignment horizontal="center" vertical="center" wrapText="1"/>
    </xf>
    <xf numFmtId="166" fontId="2" fillId="0" borderId="0" xfId="0" quotePrefix="1" applyNumberFormat="1" applyFont="1" applyAlignment="1" applyProtection="1">
      <alignment horizontal="center" vertical="center" wrapText="1"/>
    </xf>
    <xf numFmtId="166" fontId="0" fillId="0" borderId="0" xfId="0" applyNumberFormat="1" applyAlignment="1" applyProtection="1">
      <alignment horizontal="center" vertical="center" wrapText="1"/>
    </xf>
    <xf numFmtId="0" fontId="2" fillId="0" borderId="0" xfId="0" applyFont="1" applyAlignment="1" applyProtection="1">
      <alignment horizontal="center" vertical="center" wrapText="1"/>
    </xf>
    <xf numFmtId="0" fontId="14" fillId="0" borderId="0" xfId="2"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2" fontId="2" fillId="0" borderId="0" xfId="0" applyNumberFormat="1" applyFont="1" applyAlignment="1" applyProtection="1">
      <alignment horizontal="center" vertical="center" wrapText="1"/>
    </xf>
    <xf numFmtId="10" fontId="2" fillId="0" borderId="0" xfId="0" applyNumberFormat="1" applyFont="1" applyAlignment="1" applyProtection="1">
      <alignment horizontal="center" vertical="center" wrapText="1"/>
    </xf>
    <xf numFmtId="10" fontId="2" fillId="0" borderId="0" xfId="0" applyNumberFormat="1" applyFont="1" applyFill="1" applyBorder="1" applyAlignment="1">
      <alignment horizontal="center" vertical="center" wrapText="1"/>
    </xf>
    <xf numFmtId="10" fontId="2" fillId="0" borderId="0" xfId="0" applyNumberFormat="1" applyFont="1" applyFill="1" applyBorder="1" applyAlignment="1" applyProtection="1">
      <alignment horizontal="center" vertical="center" wrapText="1"/>
    </xf>
    <xf numFmtId="168" fontId="51" fillId="4" borderId="0" xfId="0" applyNumberFormat="1" applyFont="1" applyFill="1" applyAlignment="1">
      <alignment horizontal="left" vertical="center"/>
    </xf>
    <xf numFmtId="0" fontId="28" fillId="8" borderId="22" xfId="0" applyFont="1" applyFill="1" applyBorder="1" applyAlignment="1">
      <alignment horizontal="center"/>
    </xf>
    <xf numFmtId="0" fontId="28" fillId="8" borderId="13" xfId="0" applyFont="1" applyFill="1" applyBorder="1" applyAlignment="1">
      <alignment horizontal="center"/>
    </xf>
    <xf numFmtId="0" fontId="28" fillId="8" borderId="21" xfId="0" applyFont="1" applyFill="1" applyBorder="1" applyAlignment="1">
      <alignment horizontal="center"/>
    </xf>
    <xf numFmtId="0" fontId="28" fillId="8" borderId="9" xfId="0" applyFont="1" applyFill="1" applyBorder="1" applyAlignment="1">
      <alignment horizontal="center"/>
    </xf>
    <xf numFmtId="0" fontId="28" fillId="10" borderId="13" xfId="0" applyFont="1" applyFill="1" applyBorder="1" applyAlignment="1">
      <alignment horizontal="center"/>
    </xf>
    <xf numFmtId="0" fontId="28" fillId="8" borderId="10" xfId="0" applyFont="1" applyFill="1" applyBorder="1" applyAlignment="1">
      <alignment horizontal="center"/>
    </xf>
    <xf numFmtId="0" fontId="51" fillId="4" borderId="0" xfId="0" applyFont="1" applyFill="1" applyAlignment="1">
      <alignment horizontal="left" vertical="center"/>
    </xf>
    <xf numFmtId="14" fontId="2" fillId="0" borderId="0" xfId="0" applyNumberFormat="1" applyFont="1" applyFill="1" applyBorder="1" applyAlignment="1">
      <alignment horizontal="center" vertical="center" wrapText="1"/>
    </xf>
    <xf numFmtId="14" fontId="2" fillId="0" borderId="0" xfId="0" applyNumberFormat="1" applyFont="1" applyFill="1" applyBorder="1" applyAlignment="1" applyProtection="1">
      <alignment horizontal="center" vertical="center" wrapText="1"/>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9" fillId="0" borderId="0" xfId="0" applyFont="1" applyAlignment="1">
      <alignment horizontal="left"/>
    </xf>
    <xf numFmtId="0" fontId="15" fillId="0" borderId="0" xfId="0" applyFont="1" applyAlignment="1">
      <alignment horizontal="left"/>
    </xf>
    <xf numFmtId="0" fontId="28" fillId="8" borderId="10" xfId="0" applyFont="1" applyFill="1" applyBorder="1" applyAlignment="1">
      <alignment horizontal="left" vertical="center" wrapText="1"/>
    </xf>
    <xf numFmtId="0" fontId="28" fillId="8" borderId="12" xfId="0" applyFont="1" applyFill="1" applyBorder="1" applyAlignment="1">
      <alignment horizontal="left" vertical="center" wrapText="1"/>
    </xf>
    <xf numFmtId="0" fontId="28" fillId="8" borderId="11" xfId="0" applyFont="1" applyFill="1" applyBorder="1" applyAlignment="1">
      <alignment horizontal="left" vertical="center" wrapText="1"/>
    </xf>
    <xf numFmtId="170" fontId="28" fillId="10" borderId="10" xfId="0" applyNumberFormat="1" applyFont="1" applyFill="1" applyBorder="1" applyAlignment="1">
      <alignment vertical="top" wrapText="1"/>
    </xf>
    <xf numFmtId="0" fontId="0" fillId="10" borderId="12" xfId="0" applyFill="1" applyBorder="1" applyAlignment="1">
      <alignment vertical="top" wrapText="1"/>
    </xf>
    <xf numFmtId="0" fontId="0" fillId="10" borderId="11" xfId="0" applyFill="1" applyBorder="1" applyAlignment="1">
      <alignment vertical="top" wrapText="1"/>
    </xf>
    <xf numFmtId="170" fontId="0" fillId="10" borderId="10" xfId="0" applyNumberFormat="1" applyFill="1" applyBorder="1" applyAlignment="1">
      <alignment wrapText="1"/>
    </xf>
    <xf numFmtId="0" fontId="0" fillId="10" borderId="12" xfId="0" applyFill="1" applyBorder="1" applyAlignment="1">
      <alignment wrapText="1"/>
    </xf>
    <xf numFmtId="0" fontId="0" fillId="10" borderId="11" xfId="0" applyFill="1" applyBorder="1" applyAlignment="1">
      <alignment wrapText="1"/>
    </xf>
    <xf numFmtId="0" fontId="28" fillId="10" borderId="10" xfId="4" applyFill="1" applyBorder="1" applyAlignment="1">
      <alignment horizontal="left" vertical="top" wrapText="1"/>
    </xf>
    <xf numFmtId="0" fontId="28" fillId="10" borderId="12" xfId="4" applyFill="1" applyBorder="1" applyAlignment="1">
      <alignment horizontal="left" vertical="top" wrapText="1"/>
    </xf>
    <xf numFmtId="0" fontId="28" fillId="10" borderId="11" xfId="4" applyFill="1" applyBorder="1" applyAlignment="1">
      <alignment horizontal="left" vertical="top" wrapText="1"/>
    </xf>
    <xf numFmtId="2" fontId="28" fillId="10" borderId="10" xfId="0" applyNumberFormat="1" applyFont="1" applyFill="1" applyBorder="1" applyAlignment="1">
      <alignment horizontal="left" vertical="top" wrapText="1"/>
    </xf>
    <xf numFmtId="2" fontId="28" fillId="10" borderId="12" xfId="0" applyNumberFormat="1" applyFont="1" applyFill="1" applyBorder="1" applyAlignment="1">
      <alignment horizontal="left" vertical="top" wrapText="1"/>
    </xf>
    <xf numFmtId="2" fontId="28" fillId="10" borderId="11" xfId="0" applyNumberFormat="1" applyFont="1" applyFill="1" applyBorder="1" applyAlignment="1">
      <alignment horizontal="left" vertical="top" wrapText="1"/>
    </xf>
    <xf numFmtId="170" fontId="28" fillId="10" borderId="10" xfId="0" applyNumberFormat="1" applyFont="1" applyFill="1" applyBorder="1" applyAlignment="1">
      <alignment horizontal="left" wrapText="1"/>
    </xf>
    <xf numFmtId="170" fontId="28" fillId="10" borderId="12" xfId="0" applyNumberFormat="1" applyFont="1" applyFill="1" applyBorder="1" applyAlignment="1">
      <alignment horizontal="left" wrapText="1"/>
    </xf>
    <xf numFmtId="170" fontId="28" fillId="10" borderId="11" xfId="0" applyNumberFormat="1" applyFont="1" applyFill="1" applyBorder="1" applyAlignment="1">
      <alignment horizontal="left" wrapText="1"/>
    </xf>
    <xf numFmtId="170" fontId="0" fillId="10" borderId="10" xfId="0" applyNumberFormat="1" applyFill="1" applyBorder="1" applyAlignment="1">
      <alignment vertical="top" wrapText="1"/>
    </xf>
    <xf numFmtId="170" fontId="28" fillId="10" borderId="10" xfId="0" applyNumberFormat="1" applyFont="1" applyFill="1" applyBorder="1" applyAlignment="1">
      <alignment horizontal="left" vertical="top" wrapText="1"/>
    </xf>
    <xf numFmtId="170" fontId="28" fillId="10" borderId="12" xfId="0" applyNumberFormat="1" applyFont="1" applyFill="1" applyBorder="1" applyAlignment="1">
      <alignment horizontal="left" vertical="top" wrapText="1"/>
    </xf>
    <xf numFmtId="170" fontId="28" fillId="10" borderId="11" xfId="0" applyNumberFormat="1" applyFont="1" applyFill="1" applyBorder="1" applyAlignment="1">
      <alignment horizontal="left" vertical="top" wrapText="1"/>
    </xf>
    <xf numFmtId="170" fontId="0" fillId="10" borderId="12" xfId="0" applyNumberFormat="1" applyFill="1" applyBorder="1" applyAlignment="1">
      <alignment horizontal="left" vertical="top" wrapText="1"/>
    </xf>
    <xf numFmtId="170" fontId="0" fillId="10" borderId="11" xfId="0" applyNumberFormat="1" applyFill="1" applyBorder="1" applyAlignment="1">
      <alignment horizontal="left" vertical="top" wrapText="1"/>
    </xf>
    <xf numFmtId="170" fontId="28" fillId="10" borderId="10" xfId="0" applyNumberFormat="1" applyFont="1" applyFill="1" applyBorder="1" applyAlignment="1">
      <alignment wrapText="1"/>
    </xf>
    <xf numFmtId="0" fontId="28" fillId="10" borderId="10" xfId="0" applyFont="1" applyFill="1" applyBorder="1" applyAlignment="1">
      <alignment horizontal="left" wrapText="1"/>
    </xf>
    <xf numFmtId="0" fontId="28" fillId="10" borderId="11" xfId="0" applyFont="1" applyFill="1" applyBorder="1" applyAlignment="1">
      <alignment horizontal="left" wrapText="1"/>
    </xf>
    <xf numFmtId="0" fontId="54" fillId="9" borderId="0" xfId="0" applyFont="1" applyFill="1" applyAlignment="1">
      <alignment horizontal="center"/>
    </xf>
    <xf numFmtId="0" fontId="55" fillId="10" borderId="0" xfId="0" applyFont="1" applyFill="1" applyAlignment="1">
      <alignment horizontal="center"/>
    </xf>
    <xf numFmtId="168" fontId="51" fillId="4" borderId="0" xfId="0" applyNumberFormat="1" applyFont="1" applyFill="1" applyAlignment="1">
      <alignment horizontal="left" vertical="center"/>
    </xf>
    <xf numFmtId="0" fontId="0" fillId="10" borderId="10" xfId="0" applyFill="1" applyBorder="1" applyAlignment="1">
      <alignment horizontal="left" wrapText="1"/>
    </xf>
    <xf numFmtId="0" fontId="0" fillId="10" borderId="12" xfId="0" applyFill="1" applyBorder="1"/>
    <xf numFmtId="0" fontId="0" fillId="10" borderId="11" xfId="0" applyFill="1" applyBorder="1"/>
    <xf numFmtId="170" fontId="28" fillId="10" borderId="10" xfId="0" quotePrefix="1" applyNumberFormat="1" applyFont="1" applyFill="1" applyBorder="1" applyAlignment="1">
      <alignment horizontal="left" wrapText="1"/>
    </xf>
    <xf numFmtId="170" fontId="28" fillId="10" borderId="21" xfId="0" applyNumberFormat="1" applyFont="1" applyFill="1" applyBorder="1" applyAlignment="1">
      <alignment horizontal="left" wrapText="1"/>
    </xf>
    <xf numFmtId="0" fontId="28" fillId="8" borderId="22" xfId="0" applyFont="1" applyFill="1" applyBorder="1" applyAlignment="1">
      <alignment horizontal="center"/>
    </xf>
    <xf numFmtId="0" fontId="28" fillId="8" borderId="23" xfId="0" applyFont="1" applyFill="1" applyBorder="1" applyAlignment="1">
      <alignment horizontal="center"/>
    </xf>
    <xf numFmtId="0" fontId="28" fillId="8" borderId="13" xfId="0" applyFont="1" applyFill="1" applyBorder="1" applyAlignment="1">
      <alignment horizontal="center"/>
    </xf>
    <xf numFmtId="0" fontId="57" fillId="4" borderId="0" xfId="0" applyFont="1" applyFill="1" applyAlignment="1">
      <alignment horizontal="center" vertical="center"/>
    </xf>
    <xf numFmtId="0" fontId="28" fillId="8" borderId="21" xfId="0" applyFont="1" applyFill="1" applyBorder="1" applyAlignment="1">
      <alignment horizontal="center"/>
    </xf>
    <xf numFmtId="0" fontId="28" fillId="8" borderId="9" xfId="0" applyFont="1" applyFill="1" applyBorder="1" applyAlignment="1">
      <alignment horizontal="center"/>
    </xf>
    <xf numFmtId="0" fontId="28" fillId="10" borderId="13" xfId="0" applyFont="1" applyFill="1" applyBorder="1" applyAlignment="1">
      <alignment horizontal="center"/>
    </xf>
    <xf numFmtId="0" fontId="28" fillId="10" borderId="25" xfId="0" applyFont="1" applyFill="1" applyBorder="1" applyAlignment="1">
      <alignment horizontal="center"/>
    </xf>
    <xf numFmtId="0" fontId="28" fillId="8" borderId="10" xfId="0" applyFont="1" applyFill="1" applyBorder="1" applyAlignment="1">
      <alignment horizontal="center"/>
    </xf>
    <xf numFmtId="0" fontId="28" fillId="8" borderId="12" xfId="0" applyFont="1" applyFill="1" applyBorder="1" applyAlignment="1">
      <alignment horizontal="center"/>
    </xf>
    <xf numFmtId="0" fontId="28" fillId="8" borderId="11" xfId="0" applyFont="1" applyFill="1" applyBorder="1" applyAlignment="1">
      <alignment horizontal="center"/>
    </xf>
    <xf numFmtId="0" fontId="51" fillId="4" borderId="0" xfId="0" applyFont="1" applyFill="1" applyAlignment="1">
      <alignment horizontal="left" vertical="center"/>
    </xf>
    <xf numFmtId="168" fontId="51" fillId="4" borderId="0" xfId="0" applyNumberFormat="1" applyFont="1" applyFill="1" applyAlignment="1">
      <alignment horizontal="center" vertical="center"/>
    </xf>
    <xf numFmtId="0" fontId="0" fillId="10" borderId="10" xfId="0" applyFill="1" applyBorder="1" applyAlignment="1">
      <alignment horizontal="left" vertical="top" wrapText="1"/>
    </xf>
    <xf numFmtId="0" fontId="28" fillId="10" borderId="12" xfId="0" applyFont="1" applyFill="1" applyBorder="1" applyAlignment="1">
      <alignment horizontal="left" vertical="top" wrapText="1"/>
    </xf>
    <xf numFmtId="0" fontId="28" fillId="10" borderId="11" xfId="0" applyFont="1" applyFill="1" applyBorder="1" applyAlignment="1">
      <alignment horizontal="left" vertical="top" wrapText="1"/>
    </xf>
    <xf numFmtId="2" fontId="28" fillId="10" borderId="13" xfId="0" applyNumberFormat="1" applyFont="1" applyFill="1" applyBorder="1" applyAlignment="1">
      <alignment vertical="top" wrapText="1"/>
    </xf>
    <xf numFmtId="2" fontId="28" fillId="10" borderId="13" xfId="0" applyNumberFormat="1" applyFont="1" applyFill="1" applyBorder="1"/>
    <xf numFmtId="0" fontId="0" fillId="10" borderId="10" xfId="0" applyFill="1" applyBorder="1" applyAlignment="1">
      <alignment vertical="top" wrapText="1"/>
    </xf>
    <xf numFmtId="2" fontId="28" fillId="8" borderId="0" xfId="0" applyNumberFormat="1" applyFont="1" applyFill="1" applyAlignment="1">
      <alignment vertical="top" wrapText="1"/>
    </xf>
    <xf numFmtId="2" fontId="28" fillId="8" borderId="0" xfId="0" applyNumberFormat="1" applyFont="1" applyFill="1"/>
    <xf numFmtId="170" fontId="0" fillId="10" borderId="10" xfId="0" applyNumberFormat="1" applyFill="1" applyBorder="1" applyAlignment="1">
      <alignment horizontal="left" vertical="top" wrapText="1"/>
    </xf>
    <xf numFmtId="0" fontId="28" fillId="10" borderId="12" xfId="0" applyFont="1" applyFill="1" applyBorder="1" applyAlignment="1">
      <alignment horizontal="left" wrapText="1"/>
    </xf>
    <xf numFmtId="0" fontId="52" fillId="8" borderId="10" xfId="0" applyFont="1" applyFill="1" applyBorder="1" applyAlignment="1">
      <alignment horizontal="center" vertical="center"/>
    </xf>
    <xf numFmtId="0" fontId="52" fillId="8" borderId="12" xfId="0" applyFont="1" applyFill="1" applyBorder="1" applyAlignment="1">
      <alignment horizontal="center" vertical="center"/>
    </xf>
    <xf numFmtId="0" fontId="52" fillId="8" borderId="11" xfId="0" applyFont="1" applyFill="1" applyBorder="1" applyAlignment="1">
      <alignment horizontal="center" vertical="center"/>
    </xf>
    <xf numFmtId="0" fontId="52" fillId="8" borderId="10" xfId="0" applyFont="1" applyFill="1" applyBorder="1" applyAlignment="1">
      <alignment horizontal="center" vertical="center" wrapText="1"/>
    </xf>
    <xf numFmtId="0" fontId="52" fillId="8" borderId="12" xfId="0" applyFont="1" applyFill="1" applyBorder="1" applyAlignment="1">
      <alignment horizontal="center" vertical="center" wrapText="1"/>
    </xf>
    <xf numFmtId="0" fontId="52" fillId="8" borderId="11" xfId="0" applyFont="1" applyFill="1" applyBorder="1" applyAlignment="1">
      <alignment horizontal="center" vertical="center" wrapText="1"/>
    </xf>
    <xf numFmtId="0" fontId="28" fillId="8" borderId="0" xfId="0" applyFont="1" applyFill="1" applyAlignment="1">
      <alignment horizontal="left" vertical="top" wrapText="1"/>
    </xf>
    <xf numFmtId="0" fontId="28" fillId="8" borderId="0" xfId="0" applyFont="1" applyFill="1" applyAlignment="1">
      <alignment horizontal="left" vertical="top"/>
    </xf>
    <xf numFmtId="0" fontId="44" fillId="0" borderId="0" xfId="0" applyFont="1" applyFill="1" applyBorder="1" applyAlignment="1">
      <alignment horizontal="left" vertical="center" wrapText="1"/>
    </xf>
  </cellXfs>
  <cellStyles count="11">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5 2" xfId="9" xr:uid="{7C9268A9-F3C5-442B-BBA0-C7F91FD69EA3}"/>
    <cellStyle name="Normal 7" xfId="7" xr:uid="{00000000-0005-0000-0000-000006000000}"/>
    <cellStyle name="Percent" xfId="1" builtinId="5"/>
    <cellStyle name="Percent 2" xfId="10" xr:uid="{78139892-B4C9-409D-8E9A-DCC2D75D25AC}"/>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733990</xdr:colOff>
      <xdr:row>3</xdr:row>
      <xdr:rowOff>44823</xdr:rowOff>
    </xdr:from>
    <xdr:to>
      <xdr:col>12</xdr:col>
      <xdr:colOff>145304</xdr:colOff>
      <xdr:row>5</xdr:row>
      <xdr:rowOff>47438</xdr:rowOff>
    </xdr:to>
    <xdr:pic>
      <xdr:nvPicPr>
        <xdr:cNvPr id="2" name="Picture 1">
          <a:extLst>
            <a:ext uri="{FF2B5EF4-FFF2-40B4-BE49-F238E27FC236}">
              <a16:creationId xmlns:a16="http://schemas.microsoft.com/office/drawing/2014/main" id="{04F8AC1F-9784-4AA4-8CEF-1620E7C2C8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73815" y="1016373"/>
          <a:ext cx="1665564" cy="653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22411</xdr:colOff>
      <xdr:row>3</xdr:row>
      <xdr:rowOff>11207</xdr:rowOff>
    </xdr:from>
    <xdr:ext cx="14399560" cy="896469"/>
    <xdr:sp macro="" textlink="">
      <xdr:nvSpPr>
        <xdr:cNvPr id="3" name="TextBox 2">
          <a:extLst>
            <a:ext uri="{FF2B5EF4-FFF2-40B4-BE49-F238E27FC236}">
              <a16:creationId xmlns:a16="http://schemas.microsoft.com/office/drawing/2014/main" id="{35A3B3AF-B8FE-4245-B1AA-C9E69AB37DD0}"/>
            </a:ext>
          </a:extLst>
        </xdr:cNvPr>
        <xdr:cNvSpPr txBox="1"/>
      </xdr:nvSpPr>
      <xdr:spPr>
        <a:xfrm>
          <a:off x="22411" y="982757"/>
          <a:ext cx="14399560" cy="8964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noAutofit/>
        </a:bodyPr>
        <a:lstStyle/>
        <a:p>
          <a:pPr algn="dist"/>
          <a:r>
            <a:rPr lang="en-GB" sz="900">
              <a:latin typeface="Arial" panose="020B0604020202020204" pitchFamily="34" charset="0"/>
              <a:cs typeface="Arial" panose="020B0604020202020204" pitchFamily="34" charset="0"/>
            </a:rPr>
            <a:t>DISCLAIMER: The document is provided to you for information purposes only. Nothing in this document constitutes an offer to sell or issue or a solicitation of an offer to buy securities in any jurisdiction where it is unlawful to do so, and nothing contained herein shall form the basis of any contract or commitment.  This document reflects prevailing conditions and judgements as at today’s date, all of which are subject to change or amendment without notice and the delivery of such amended information at any time does not imply that the information (whether amended or not) contained in this document is correct at any time subsequent to its date.  Whilst reasonable care has been exercised in preparing this document and any views or information expressed or presented are based on sources believed to be accurate and reliable, no member of the Lloyds Banking Group makes any representation or warranty, express or implied, nor will bear responsibility or liability as to the fairness, accuracy, adequacy, completeness or correctness of such information.  No member of Lloyds Banking Group accepts any liability whatsoever for any direct, indirect or consequential damages or losses arising from any use of this document or its contents or otherwise arising in connection therewith and none of such persons undertakes any obligation to update, correct or keep accurate any information contained herein or to advise otherwise as to any future changes to it. This document does not contain the information necessary for an investment decision and should not be used as the basis for any investment decision and does not constitute or contain investment advice.</a:t>
          </a:r>
        </a:p>
        <a:p>
          <a:endParaRPr lang="en-GB" sz="900">
            <a:latin typeface="Arial" panose="020B0604020202020204" pitchFamily="34" charset="0"/>
            <a:cs typeface="Arial" panose="020B0604020202020204" pitchFamily="34" charset="0"/>
          </a:endParaRPr>
        </a:p>
      </xdr:txBody>
    </xdr:sp>
    <xdr:clientData/>
  </xdr:oneCellAnchor>
  <xdr:twoCellAnchor editAs="oneCell">
    <xdr:from>
      <xdr:col>10</xdr:col>
      <xdr:colOff>733990</xdr:colOff>
      <xdr:row>3</xdr:row>
      <xdr:rowOff>44823</xdr:rowOff>
    </xdr:from>
    <xdr:to>
      <xdr:col>12</xdr:col>
      <xdr:colOff>145304</xdr:colOff>
      <xdr:row>5</xdr:row>
      <xdr:rowOff>47438</xdr:rowOff>
    </xdr:to>
    <xdr:pic>
      <xdr:nvPicPr>
        <xdr:cNvPr id="4" name="Picture 3">
          <a:extLst>
            <a:ext uri="{FF2B5EF4-FFF2-40B4-BE49-F238E27FC236}">
              <a16:creationId xmlns:a16="http://schemas.microsoft.com/office/drawing/2014/main" id="{59E22119-3D1B-447E-A1FC-21CDD9B6E3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24690" y="1016373"/>
          <a:ext cx="1770339" cy="653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22411</xdr:colOff>
      <xdr:row>3</xdr:row>
      <xdr:rowOff>11207</xdr:rowOff>
    </xdr:from>
    <xdr:ext cx="14399560" cy="896469"/>
    <xdr:sp macro="" textlink="">
      <xdr:nvSpPr>
        <xdr:cNvPr id="5" name="TextBox 4">
          <a:extLst>
            <a:ext uri="{FF2B5EF4-FFF2-40B4-BE49-F238E27FC236}">
              <a16:creationId xmlns:a16="http://schemas.microsoft.com/office/drawing/2014/main" id="{78808FFE-313B-4323-9335-59A4654CD4D7}"/>
            </a:ext>
          </a:extLst>
        </xdr:cNvPr>
        <xdr:cNvSpPr txBox="1"/>
      </xdr:nvSpPr>
      <xdr:spPr>
        <a:xfrm>
          <a:off x="22411" y="982757"/>
          <a:ext cx="14399560" cy="8964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noAutofit/>
        </a:bodyPr>
        <a:lstStyle/>
        <a:p>
          <a:pPr algn="dist"/>
          <a:r>
            <a:rPr lang="en-GB" sz="900">
              <a:latin typeface="Arial" panose="020B0604020202020204" pitchFamily="34" charset="0"/>
              <a:cs typeface="Arial" panose="020B0604020202020204" pitchFamily="34" charset="0"/>
            </a:rPr>
            <a:t>DISCLAIMER: The document is provided to you for information purposes only. Nothing in this document constitutes an offer to sell or issue or a solicitation of an offer to buy securities in any jurisdiction where it is unlawful to do so, and nothing contained herein shall form the basis of any contract or commitment.  This document reflects prevailing conditions and judgements as at today’s date, all of which are subject to change or amendment without notice and the delivery of such amended information at any time does not imply that the information (whether amended or not) contained in this document is correct at any time subsequent to its date.  Whilst reasonable care has been exercised in preparing this document and any views or information expressed or presented are based on sources believed to be accurate and reliable, no member of the Lloyds Banking Group makes any representation or warranty, express or implied, nor will bear responsibility or liability as to the fairness, accuracy, adequacy, completeness or correctness of such information.  No member of Lloyds Banking Group accepts any liability whatsoever for any direct, indirect or consequential damages or losses arising from any use of this document or its contents or otherwise arising in connection therewith and none of such persons undertakes any obligation to update, correct or keep accurate any information contained herein or to advise otherwise as to any future changes to it. This document does not contain the information necessary for an investment decision and should not be used as the basis for any investment decision and does not constitute or contain investment advice.</a:t>
          </a:r>
        </a:p>
        <a:p>
          <a:endParaRPr lang="en-GB" sz="90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5.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www.coveredbondlabel.com/issuer/56/" TargetMode="External"/><Relationship Id="rId5" Type="http://schemas.openxmlformats.org/officeDocument/2006/relationships/hyperlink" Target="http://www.lloydsbankinggroup.com/investors/fixed-income-investors/covered-bonds" TargetMode="External"/><Relationship Id="rId4" Type="http://schemas.openxmlformats.org/officeDocument/2006/relationships/hyperlink" Target="http://www.coveredbondlabel.com/issuer/56/"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796875" defaultRowHeight="14.5" x14ac:dyDescent="0.35"/>
  <cols>
    <col min="1" max="1" width="242" style="2" customWidth="1"/>
    <col min="2" max="16384" width="9.1796875" style="2"/>
  </cols>
  <sheetData>
    <row r="1" spans="1:1" ht="31" x14ac:dyDescent="0.35">
      <c r="A1" s="63" t="s">
        <v>1256</v>
      </c>
    </row>
    <row r="3" spans="1:1" ht="15" x14ac:dyDescent="0.35">
      <c r="A3" s="126"/>
    </row>
    <row r="4" spans="1:1" ht="34" x14ac:dyDescent="0.35">
      <c r="A4" s="127" t="s">
        <v>1257</v>
      </c>
    </row>
    <row r="5" spans="1:1" ht="34" x14ac:dyDescent="0.35">
      <c r="A5" s="127" t="s">
        <v>1258</v>
      </c>
    </row>
    <row r="6" spans="1:1" ht="34" x14ac:dyDescent="0.35">
      <c r="A6" s="127" t="s">
        <v>1259</v>
      </c>
    </row>
    <row r="7" spans="1:1" ht="17" x14ac:dyDescent="0.35">
      <c r="A7" s="127"/>
    </row>
    <row r="8" spans="1:1" ht="18.5" x14ac:dyDescent="0.35">
      <c r="A8" s="128" t="s">
        <v>1260</v>
      </c>
    </row>
    <row r="9" spans="1:1" ht="34" x14ac:dyDescent="0.4">
      <c r="A9" s="137" t="s">
        <v>1423</v>
      </c>
    </row>
    <row r="10" spans="1:1" ht="68" x14ac:dyDescent="0.35">
      <c r="A10" s="130" t="s">
        <v>1261</v>
      </c>
    </row>
    <row r="11" spans="1:1" ht="34" x14ac:dyDescent="0.35">
      <c r="A11" s="130" t="s">
        <v>1262</v>
      </c>
    </row>
    <row r="12" spans="1:1" ht="17" x14ac:dyDescent="0.35">
      <c r="A12" s="130" t="s">
        <v>1263</v>
      </c>
    </row>
    <row r="13" spans="1:1" ht="17" x14ac:dyDescent="0.35">
      <c r="A13" s="130" t="s">
        <v>1264</v>
      </c>
    </row>
    <row r="14" spans="1:1" ht="17" x14ac:dyDescent="0.35">
      <c r="A14" s="130" t="s">
        <v>1265</v>
      </c>
    </row>
    <row r="15" spans="1:1" ht="17" x14ac:dyDescent="0.35">
      <c r="A15" s="130"/>
    </row>
    <row r="16" spans="1:1" ht="18.5" x14ac:dyDescent="0.35">
      <c r="A16" s="128" t="s">
        <v>1266</v>
      </c>
    </row>
    <row r="17" spans="1:1" ht="17" x14ac:dyDescent="0.35">
      <c r="A17" s="131" t="s">
        <v>1267</v>
      </c>
    </row>
    <row r="18" spans="1:1" ht="34" x14ac:dyDescent="0.35">
      <c r="A18" s="132" t="s">
        <v>1268</v>
      </c>
    </row>
    <row r="19" spans="1:1" ht="34" x14ac:dyDescent="0.35">
      <c r="A19" s="132" t="s">
        <v>1269</v>
      </c>
    </row>
    <row r="20" spans="1:1" ht="51" x14ac:dyDescent="0.35">
      <c r="A20" s="132" t="s">
        <v>1270</v>
      </c>
    </row>
    <row r="21" spans="1:1" ht="85" x14ac:dyDescent="0.35">
      <c r="A21" s="132" t="s">
        <v>1271</v>
      </c>
    </row>
    <row r="22" spans="1:1" ht="51" x14ac:dyDescent="0.35">
      <c r="A22" s="132" t="s">
        <v>1272</v>
      </c>
    </row>
    <row r="23" spans="1:1" ht="34" x14ac:dyDescent="0.35">
      <c r="A23" s="132" t="s">
        <v>1273</v>
      </c>
    </row>
    <row r="24" spans="1:1" ht="17" x14ac:dyDescent="0.35">
      <c r="A24" s="132" t="s">
        <v>1274</v>
      </c>
    </row>
    <row r="25" spans="1:1" ht="17" x14ac:dyDescent="0.35">
      <c r="A25" s="131" t="s">
        <v>1275</v>
      </c>
    </row>
    <row r="26" spans="1:1" ht="51" x14ac:dyDescent="0.4">
      <c r="A26" s="133" t="s">
        <v>1276</v>
      </c>
    </row>
    <row r="27" spans="1:1" ht="17" x14ac:dyDescent="0.4">
      <c r="A27" s="133" t="s">
        <v>1277</v>
      </c>
    </row>
    <row r="28" spans="1:1" ht="17" x14ac:dyDescent="0.35">
      <c r="A28" s="131" t="s">
        <v>1278</v>
      </c>
    </row>
    <row r="29" spans="1:1" ht="34" x14ac:dyDescent="0.35">
      <c r="A29" s="132" t="s">
        <v>1279</v>
      </c>
    </row>
    <row r="30" spans="1:1" ht="34" x14ac:dyDescent="0.35">
      <c r="A30" s="132" t="s">
        <v>1280</v>
      </c>
    </row>
    <row r="31" spans="1:1" ht="34" x14ac:dyDescent="0.35">
      <c r="A31" s="132" t="s">
        <v>1281</v>
      </c>
    </row>
    <row r="32" spans="1:1" ht="34" x14ac:dyDescent="0.35">
      <c r="A32" s="132" t="s">
        <v>1282</v>
      </c>
    </row>
    <row r="33" spans="1:1" ht="17" x14ac:dyDescent="0.35">
      <c r="A33" s="132"/>
    </row>
    <row r="34" spans="1:1" ht="18.5" x14ac:dyDescent="0.35">
      <c r="A34" s="128" t="s">
        <v>1283</v>
      </c>
    </row>
    <row r="35" spans="1:1" ht="17" x14ac:dyDescent="0.35">
      <c r="A35" s="131" t="s">
        <v>1284</v>
      </c>
    </row>
    <row r="36" spans="1:1" ht="34" x14ac:dyDescent="0.35">
      <c r="A36" s="132" t="s">
        <v>1285</v>
      </c>
    </row>
    <row r="37" spans="1:1" ht="34" x14ac:dyDescent="0.35">
      <c r="A37" s="132" t="s">
        <v>1286</v>
      </c>
    </row>
    <row r="38" spans="1:1" ht="34" x14ac:dyDescent="0.35">
      <c r="A38" s="132" t="s">
        <v>1287</v>
      </c>
    </row>
    <row r="39" spans="1:1" ht="17" x14ac:dyDescent="0.35">
      <c r="A39" s="132" t="s">
        <v>1288</v>
      </c>
    </row>
    <row r="40" spans="1:1" ht="17" x14ac:dyDescent="0.35">
      <c r="A40" s="132" t="s">
        <v>1289</v>
      </c>
    </row>
    <row r="41" spans="1:1" ht="17" x14ac:dyDescent="0.35">
      <c r="A41" s="131" t="s">
        <v>1290</v>
      </c>
    </row>
    <row r="42" spans="1:1" ht="17" x14ac:dyDescent="0.35">
      <c r="A42" s="132" t="s">
        <v>1291</v>
      </c>
    </row>
    <row r="43" spans="1:1" ht="17" x14ac:dyDescent="0.4">
      <c r="A43" s="133" t="s">
        <v>1292</v>
      </c>
    </row>
    <row r="44" spans="1:1" ht="17" x14ac:dyDescent="0.35">
      <c r="A44" s="131" t="s">
        <v>1293</v>
      </c>
    </row>
    <row r="45" spans="1:1" ht="34" x14ac:dyDescent="0.4">
      <c r="A45" s="133" t="s">
        <v>1294</v>
      </c>
    </row>
    <row r="46" spans="1:1" ht="34" x14ac:dyDescent="0.35">
      <c r="A46" s="132" t="s">
        <v>1295</v>
      </c>
    </row>
    <row r="47" spans="1:1" ht="34" x14ac:dyDescent="0.35">
      <c r="A47" s="132" t="s">
        <v>1296</v>
      </c>
    </row>
    <row r="48" spans="1:1" ht="17" x14ac:dyDescent="0.35">
      <c r="A48" s="132" t="s">
        <v>1297</v>
      </c>
    </row>
    <row r="49" spans="1:1" ht="17" x14ac:dyDescent="0.4">
      <c r="A49" s="133" t="s">
        <v>1298</v>
      </c>
    </row>
    <row r="50" spans="1:1" ht="17" x14ac:dyDescent="0.35">
      <c r="A50" s="131" t="s">
        <v>1299</v>
      </c>
    </row>
    <row r="51" spans="1:1" ht="34" x14ac:dyDescent="0.4">
      <c r="A51" s="133" t="s">
        <v>1300</v>
      </c>
    </row>
    <row r="52" spans="1:1" ht="17" x14ac:dyDescent="0.35">
      <c r="A52" s="132" t="s">
        <v>1301</v>
      </c>
    </row>
    <row r="53" spans="1:1" ht="34" x14ac:dyDescent="0.4">
      <c r="A53" s="133" t="s">
        <v>1302</v>
      </c>
    </row>
    <row r="54" spans="1:1" ht="17" x14ac:dyDescent="0.35">
      <c r="A54" s="131" t="s">
        <v>1303</v>
      </c>
    </row>
    <row r="55" spans="1:1" ht="17" x14ac:dyDescent="0.4">
      <c r="A55" s="133" t="s">
        <v>1304</v>
      </c>
    </row>
    <row r="56" spans="1:1" ht="34" x14ac:dyDescent="0.35">
      <c r="A56" s="132" t="s">
        <v>1305</v>
      </c>
    </row>
    <row r="57" spans="1:1" ht="17" x14ac:dyDescent="0.35">
      <c r="A57" s="132" t="s">
        <v>1306</v>
      </c>
    </row>
    <row r="58" spans="1:1" ht="17" x14ac:dyDescent="0.35">
      <c r="A58" s="132" t="s">
        <v>1307</v>
      </c>
    </row>
    <row r="59" spans="1:1" ht="17" x14ac:dyDescent="0.35">
      <c r="A59" s="131" t="s">
        <v>1308</v>
      </c>
    </row>
    <row r="60" spans="1:1" ht="17" x14ac:dyDescent="0.35">
      <c r="A60" s="132" t="s">
        <v>1309</v>
      </c>
    </row>
    <row r="61" spans="1:1" ht="17" x14ac:dyDescent="0.35">
      <c r="A61" s="134"/>
    </row>
    <row r="62" spans="1:1" ht="18.5" x14ac:dyDescent="0.35">
      <c r="A62" s="128" t="s">
        <v>1310</v>
      </c>
    </row>
    <row r="63" spans="1:1" ht="17" x14ac:dyDescent="0.35">
      <c r="A63" s="131" t="s">
        <v>1311</v>
      </c>
    </row>
    <row r="64" spans="1:1" ht="34" x14ac:dyDescent="0.35">
      <c r="A64" s="132" t="s">
        <v>1312</v>
      </c>
    </row>
    <row r="65" spans="1:1" ht="17" x14ac:dyDescent="0.35">
      <c r="A65" s="132" t="s">
        <v>1313</v>
      </c>
    </row>
    <row r="66" spans="1:1" ht="34" x14ac:dyDescent="0.35">
      <c r="A66" s="130" t="s">
        <v>1314</v>
      </c>
    </row>
    <row r="67" spans="1:1" ht="34" x14ac:dyDescent="0.35">
      <c r="A67" s="130" t="s">
        <v>1315</v>
      </c>
    </row>
    <row r="68" spans="1:1" ht="34" x14ac:dyDescent="0.35">
      <c r="A68" s="130" t="s">
        <v>1316</v>
      </c>
    </row>
    <row r="69" spans="1:1" ht="17" x14ac:dyDescent="0.35">
      <c r="A69" s="135" t="s">
        <v>1317</v>
      </c>
    </row>
    <row r="70" spans="1:1" ht="34" x14ac:dyDescent="0.35">
      <c r="A70" s="130" t="s">
        <v>1318</v>
      </c>
    </row>
    <row r="71" spans="1:1" ht="17" x14ac:dyDescent="0.35">
      <c r="A71" s="130" t="s">
        <v>1319</v>
      </c>
    </row>
    <row r="72" spans="1:1" ht="17" x14ac:dyDescent="0.35">
      <c r="A72" s="135" t="s">
        <v>1320</v>
      </c>
    </row>
    <row r="73" spans="1:1" ht="17" x14ac:dyDescent="0.35">
      <c r="A73" s="130" t="s">
        <v>1321</v>
      </c>
    </row>
    <row r="74" spans="1:1" ht="17" x14ac:dyDescent="0.35">
      <c r="A74" s="135" t="s">
        <v>1322</v>
      </c>
    </row>
    <row r="75" spans="1:1" ht="34" x14ac:dyDescent="0.35">
      <c r="A75" s="130" t="s">
        <v>1323</v>
      </c>
    </row>
    <row r="76" spans="1:1" ht="17" x14ac:dyDescent="0.35">
      <c r="A76" s="130" t="s">
        <v>1324</v>
      </c>
    </row>
    <row r="77" spans="1:1" ht="51" x14ac:dyDescent="0.35">
      <c r="A77" s="130" t="s">
        <v>1325</v>
      </c>
    </row>
    <row r="78" spans="1:1" ht="17" x14ac:dyDescent="0.35">
      <c r="A78" s="135" t="s">
        <v>1326</v>
      </c>
    </row>
    <row r="79" spans="1:1" ht="17" x14ac:dyDescent="0.4">
      <c r="A79" s="129" t="s">
        <v>1327</v>
      </c>
    </row>
    <row r="80" spans="1:1" ht="17" x14ac:dyDescent="0.35">
      <c r="A80" s="135" t="s">
        <v>1328</v>
      </c>
    </row>
    <row r="81" spans="1:1" ht="34" x14ac:dyDescent="0.35">
      <c r="A81" s="130" t="s">
        <v>1329</v>
      </c>
    </row>
    <row r="82" spans="1:1" ht="34" x14ac:dyDescent="0.35">
      <c r="A82" s="130" t="s">
        <v>1330</v>
      </c>
    </row>
    <row r="83" spans="1:1" ht="34" x14ac:dyDescent="0.35">
      <c r="A83" s="130" t="s">
        <v>1331</v>
      </c>
    </row>
    <row r="84" spans="1:1" ht="34" x14ac:dyDescent="0.35">
      <c r="A84" s="130" t="s">
        <v>1332</v>
      </c>
    </row>
    <row r="85" spans="1:1" ht="34" x14ac:dyDescent="0.35">
      <c r="A85" s="130" t="s">
        <v>1333</v>
      </c>
    </row>
    <row r="86" spans="1:1" ht="17" x14ac:dyDescent="0.35">
      <c r="A86" s="135" t="s">
        <v>1334</v>
      </c>
    </row>
    <row r="87" spans="1:1" ht="17" x14ac:dyDescent="0.35">
      <c r="A87" s="130" t="s">
        <v>1335</v>
      </c>
    </row>
    <row r="88" spans="1:1" ht="17" x14ac:dyDescent="0.35">
      <c r="A88" s="130" t="s">
        <v>1336</v>
      </c>
    </row>
    <row r="89" spans="1:1" ht="17" x14ac:dyDescent="0.35">
      <c r="A89" s="135" t="s">
        <v>1337</v>
      </c>
    </row>
    <row r="90" spans="1:1" ht="34" x14ac:dyDescent="0.35">
      <c r="A90" s="130" t="s">
        <v>1338</v>
      </c>
    </row>
    <row r="91" spans="1:1" ht="17" x14ac:dyDescent="0.35">
      <c r="A91" s="135" t="s">
        <v>1339</v>
      </c>
    </row>
    <row r="92" spans="1:1" ht="17" x14ac:dyDescent="0.4">
      <c r="A92" s="129" t="s">
        <v>1340</v>
      </c>
    </row>
    <row r="93" spans="1:1" ht="17" x14ac:dyDescent="0.35">
      <c r="A93" s="130" t="s">
        <v>1341</v>
      </c>
    </row>
    <row r="94" spans="1:1" ht="17" x14ac:dyDescent="0.35">
      <c r="A94" s="130"/>
    </row>
    <row r="95" spans="1:1" ht="18.5" x14ac:dyDescent="0.35">
      <c r="A95" s="128" t="s">
        <v>1342</v>
      </c>
    </row>
    <row r="96" spans="1:1" ht="34" x14ac:dyDescent="0.4">
      <c r="A96" s="129" t="s">
        <v>1343</v>
      </c>
    </row>
    <row r="97" spans="1:1" ht="17" x14ac:dyDescent="0.4">
      <c r="A97" s="129" t="s">
        <v>1344</v>
      </c>
    </row>
    <row r="98" spans="1:1" ht="17" x14ac:dyDescent="0.35">
      <c r="A98" s="135" t="s">
        <v>1345</v>
      </c>
    </row>
    <row r="99" spans="1:1" ht="17" x14ac:dyDescent="0.35">
      <c r="A99" s="127" t="s">
        <v>1346</v>
      </c>
    </row>
    <row r="100" spans="1:1" ht="17" x14ac:dyDescent="0.35">
      <c r="A100" s="130" t="s">
        <v>1347</v>
      </c>
    </row>
    <row r="101" spans="1:1" ht="17" x14ac:dyDescent="0.35">
      <c r="A101" s="130" t="s">
        <v>1348</v>
      </c>
    </row>
    <row r="102" spans="1:1" ht="17" x14ac:dyDescent="0.35">
      <c r="A102" s="130" t="s">
        <v>1349</v>
      </c>
    </row>
    <row r="103" spans="1:1" ht="17" x14ac:dyDescent="0.35">
      <c r="A103" s="130" t="s">
        <v>1350</v>
      </c>
    </row>
    <row r="104" spans="1:1" ht="34" x14ac:dyDescent="0.35">
      <c r="A104" s="130" t="s">
        <v>1351</v>
      </c>
    </row>
    <row r="105" spans="1:1" ht="17" x14ac:dyDescent="0.35">
      <c r="A105" s="127" t="s">
        <v>1352</v>
      </c>
    </row>
    <row r="106" spans="1:1" ht="17" x14ac:dyDescent="0.35">
      <c r="A106" s="130" t="s">
        <v>1353</v>
      </c>
    </row>
    <row r="107" spans="1:1" ht="17" x14ac:dyDescent="0.35">
      <c r="A107" s="130" t="s">
        <v>1354</v>
      </c>
    </row>
    <row r="108" spans="1:1" ht="17" x14ac:dyDescent="0.35">
      <c r="A108" s="130" t="s">
        <v>1355</v>
      </c>
    </row>
    <row r="109" spans="1:1" ht="17" x14ac:dyDescent="0.35">
      <c r="A109" s="130" t="s">
        <v>1356</v>
      </c>
    </row>
    <row r="110" spans="1:1" ht="17" x14ac:dyDescent="0.35">
      <c r="A110" s="130" t="s">
        <v>1357</v>
      </c>
    </row>
    <row r="111" spans="1:1" ht="17" x14ac:dyDescent="0.35">
      <c r="A111" s="130" t="s">
        <v>1358</v>
      </c>
    </row>
    <row r="112" spans="1:1" ht="17" x14ac:dyDescent="0.35">
      <c r="A112" s="135" t="s">
        <v>1359</v>
      </c>
    </row>
    <row r="113" spans="1:1" ht="17" x14ac:dyDescent="0.35">
      <c r="A113" s="130" t="s">
        <v>1360</v>
      </c>
    </row>
    <row r="114" spans="1:1" ht="17" x14ac:dyDescent="0.35">
      <c r="A114" s="127" t="s">
        <v>1361</v>
      </c>
    </row>
    <row r="115" spans="1:1" ht="17" x14ac:dyDescent="0.35">
      <c r="A115" s="130" t="s">
        <v>1362</v>
      </c>
    </row>
    <row r="116" spans="1:1" ht="17" x14ac:dyDescent="0.35">
      <c r="A116" s="130" t="s">
        <v>1363</v>
      </c>
    </row>
    <row r="117" spans="1:1" ht="17" x14ac:dyDescent="0.35">
      <c r="A117" s="127" t="s">
        <v>1364</v>
      </c>
    </row>
    <row r="118" spans="1:1" ht="17" x14ac:dyDescent="0.35">
      <c r="A118" s="130" t="s">
        <v>1365</v>
      </c>
    </row>
    <row r="119" spans="1:1" ht="17" x14ac:dyDescent="0.35">
      <c r="A119" s="130" t="s">
        <v>1366</v>
      </c>
    </row>
    <row r="120" spans="1:1" ht="17" x14ac:dyDescent="0.35">
      <c r="A120" s="130" t="s">
        <v>1367</v>
      </c>
    </row>
    <row r="121" spans="1:1" ht="17" x14ac:dyDescent="0.35">
      <c r="A121" s="135" t="s">
        <v>1368</v>
      </c>
    </row>
    <row r="122" spans="1:1" ht="17" x14ac:dyDescent="0.35">
      <c r="A122" s="127" t="s">
        <v>1369</v>
      </c>
    </row>
    <row r="123" spans="1:1" ht="17" x14ac:dyDescent="0.35">
      <c r="A123" s="127" t="s">
        <v>1370</v>
      </c>
    </row>
    <row r="124" spans="1:1" ht="17" x14ac:dyDescent="0.35">
      <c r="A124" s="130" t="s">
        <v>1371</v>
      </c>
    </row>
    <row r="125" spans="1:1" ht="17" x14ac:dyDescent="0.35">
      <c r="A125" s="130" t="s">
        <v>1372</v>
      </c>
    </row>
    <row r="126" spans="1:1" ht="17" x14ac:dyDescent="0.35">
      <c r="A126" s="130" t="s">
        <v>1373</v>
      </c>
    </row>
    <row r="127" spans="1:1" ht="17" x14ac:dyDescent="0.35">
      <c r="A127" s="130" t="s">
        <v>1374</v>
      </c>
    </row>
    <row r="128" spans="1:1" ht="17" x14ac:dyDescent="0.35">
      <c r="A128" s="130" t="s">
        <v>1375</v>
      </c>
    </row>
    <row r="129" spans="1:1" ht="17" x14ac:dyDescent="0.35">
      <c r="A129" s="135" t="s">
        <v>1376</v>
      </c>
    </row>
    <row r="130" spans="1:1" ht="34" x14ac:dyDescent="0.35">
      <c r="A130" s="130" t="s">
        <v>1377</v>
      </c>
    </row>
    <row r="131" spans="1:1" ht="68" x14ac:dyDescent="0.35">
      <c r="A131" s="130" t="s">
        <v>1378</v>
      </c>
    </row>
    <row r="132" spans="1:1" ht="34" x14ac:dyDescent="0.35">
      <c r="A132" s="130" t="s">
        <v>1379</v>
      </c>
    </row>
    <row r="133" spans="1:1" ht="17" x14ac:dyDescent="0.35">
      <c r="A133" s="135" t="s">
        <v>1380</v>
      </c>
    </row>
    <row r="134" spans="1:1" ht="34" x14ac:dyDescent="0.35">
      <c r="A134" s="127" t="s">
        <v>1381</v>
      </c>
    </row>
    <row r="135" spans="1:1" ht="17" x14ac:dyDescent="0.35">
      <c r="A135" s="127"/>
    </row>
    <row r="136" spans="1:1" ht="18.5" x14ac:dyDescent="0.35">
      <c r="A136" s="128" t="s">
        <v>1382</v>
      </c>
    </row>
    <row r="137" spans="1:1" ht="17" x14ac:dyDescent="0.35">
      <c r="A137" s="130" t="s">
        <v>1383</v>
      </c>
    </row>
    <row r="138" spans="1:1" ht="34" x14ac:dyDescent="0.35">
      <c r="A138" s="132" t="s">
        <v>1384</v>
      </c>
    </row>
    <row r="139" spans="1:1" ht="34" x14ac:dyDescent="0.35">
      <c r="A139" s="132" t="s">
        <v>1385</v>
      </c>
    </row>
    <row r="140" spans="1:1" ht="17" x14ac:dyDescent="0.35">
      <c r="A140" s="131" t="s">
        <v>1386</v>
      </c>
    </row>
    <row r="141" spans="1:1" ht="17" x14ac:dyDescent="0.35">
      <c r="A141" s="136" t="s">
        <v>1387</v>
      </c>
    </row>
    <row r="142" spans="1:1" ht="34" x14ac:dyDescent="0.4">
      <c r="A142" s="133" t="s">
        <v>1388</v>
      </c>
    </row>
    <row r="143" spans="1:1" ht="17" x14ac:dyDescent="0.35">
      <c r="A143" s="132" t="s">
        <v>1389</v>
      </c>
    </row>
    <row r="144" spans="1:1" ht="17" x14ac:dyDescent="0.35">
      <c r="A144" s="132" t="s">
        <v>1390</v>
      </c>
    </row>
    <row r="145" spans="1:1" ht="17" x14ac:dyDescent="0.35">
      <c r="A145" s="136" t="s">
        <v>1391</v>
      </c>
    </row>
    <row r="146" spans="1:1" ht="17" x14ac:dyDescent="0.35">
      <c r="A146" s="131" t="s">
        <v>1392</v>
      </c>
    </row>
    <row r="147" spans="1:1" ht="17" x14ac:dyDescent="0.35">
      <c r="A147" s="136" t="s">
        <v>1393</v>
      </c>
    </row>
    <row r="148" spans="1:1" ht="17" x14ac:dyDescent="0.35">
      <c r="A148" s="132" t="s">
        <v>1394</v>
      </c>
    </row>
    <row r="149" spans="1:1" ht="17" x14ac:dyDescent="0.35">
      <c r="A149" s="132" t="s">
        <v>1395</v>
      </c>
    </row>
    <row r="150" spans="1:1" ht="17" x14ac:dyDescent="0.35">
      <c r="A150" s="132" t="s">
        <v>1396</v>
      </c>
    </row>
    <row r="151" spans="1:1" ht="34" x14ac:dyDescent="0.35">
      <c r="A151" s="136" t="s">
        <v>1397</v>
      </c>
    </row>
    <row r="152" spans="1:1" ht="17" x14ac:dyDescent="0.35">
      <c r="A152" s="131" t="s">
        <v>1398</v>
      </c>
    </row>
    <row r="153" spans="1:1" ht="17" x14ac:dyDescent="0.35">
      <c r="A153" s="132" t="s">
        <v>1399</v>
      </c>
    </row>
    <row r="154" spans="1:1" ht="17" x14ac:dyDescent="0.35">
      <c r="A154" s="132" t="s">
        <v>1400</v>
      </c>
    </row>
    <row r="155" spans="1:1" ht="17" x14ac:dyDescent="0.35">
      <c r="A155" s="132" t="s">
        <v>1401</v>
      </c>
    </row>
    <row r="156" spans="1:1" ht="17" x14ac:dyDescent="0.35">
      <c r="A156" s="132" t="s">
        <v>1402</v>
      </c>
    </row>
    <row r="157" spans="1:1" ht="34" x14ac:dyDescent="0.35">
      <c r="A157" s="132" t="s">
        <v>1403</v>
      </c>
    </row>
    <row r="158" spans="1:1" ht="34" x14ac:dyDescent="0.35">
      <c r="A158" s="132" t="s">
        <v>1404</v>
      </c>
    </row>
    <row r="159" spans="1:1" ht="17" x14ac:dyDescent="0.35">
      <c r="A159" s="131" t="s">
        <v>1405</v>
      </c>
    </row>
    <row r="160" spans="1:1" ht="34" x14ac:dyDescent="0.35">
      <c r="A160" s="132" t="s">
        <v>1406</v>
      </c>
    </row>
    <row r="161" spans="1:1" ht="34" x14ac:dyDescent="0.35">
      <c r="A161" s="132" t="s">
        <v>1407</v>
      </c>
    </row>
    <row r="162" spans="1:1" ht="17" x14ac:dyDescent="0.35">
      <c r="A162" s="132" t="s">
        <v>1408</v>
      </c>
    </row>
    <row r="163" spans="1:1" ht="17" x14ac:dyDescent="0.35">
      <c r="A163" s="131" t="s">
        <v>1409</v>
      </c>
    </row>
    <row r="164" spans="1:1" ht="34" x14ac:dyDescent="0.4">
      <c r="A164" s="138" t="s">
        <v>1424</v>
      </c>
    </row>
    <row r="165" spans="1:1" ht="34" x14ac:dyDescent="0.35">
      <c r="A165" s="132" t="s">
        <v>1410</v>
      </c>
    </row>
    <row r="166" spans="1:1" ht="17" x14ac:dyDescent="0.35">
      <c r="A166" s="131" t="s">
        <v>1411</v>
      </c>
    </row>
    <row r="167" spans="1:1" ht="17" x14ac:dyDescent="0.35">
      <c r="A167" s="132" t="s">
        <v>1412</v>
      </c>
    </row>
    <row r="168" spans="1:1" ht="17" x14ac:dyDescent="0.35">
      <c r="A168" s="131" t="s">
        <v>1413</v>
      </c>
    </row>
    <row r="169" spans="1:1" ht="17" x14ac:dyDescent="0.4">
      <c r="A169" s="133" t="s">
        <v>1414</v>
      </c>
    </row>
    <row r="170" spans="1:1" ht="17" x14ac:dyDescent="0.4">
      <c r="A170" s="133"/>
    </row>
    <row r="171" spans="1:1" ht="17" x14ac:dyDescent="0.4">
      <c r="A171" s="133"/>
    </row>
    <row r="172" spans="1:1" ht="17" x14ac:dyDescent="0.4">
      <c r="A172" s="133"/>
    </row>
    <row r="173" spans="1:1" ht="17" x14ac:dyDescent="0.4">
      <c r="A173" s="133"/>
    </row>
    <row r="174" spans="1:1" ht="17" x14ac:dyDescent="0.4">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&amp;R&amp;G&amp;L&amp;"Calibri"&amp;12&amp;K0000FFClassification: Limited&amp;1#</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9F1DB-EA9F-4313-9816-98B5EB8F48BC}">
  <sheetPr>
    <tabColor rgb="FF243386"/>
    <pageSetUpPr fitToPage="1"/>
  </sheetPr>
  <dimension ref="A1:Q462"/>
  <sheetViews>
    <sheetView zoomScale="80" zoomScaleNormal="80" zoomScalePageLayoutView="80" workbookViewId="0">
      <selection activeCell="O27" sqref="O27"/>
    </sheetView>
  </sheetViews>
  <sheetFormatPr defaultColWidth="9.1796875" defaultRowHeight="14.5" x14ac:dyDescent="0.35"/>
  <cols>
    <col min="1" max="1" width="54.81640625" style="272" customWidth="1"/>
    <col min="2" max="7" width="17" style="272" customWidth="1"/>
    <col min="8" max="9" width="16.81640625" style="272" customWidth="1"/>
    <col min="10" max="10" width="17" style="272" customWidth="1"/>
    <col min="11" max="11" width="16.81640625" style="272" customWidth="1"/>
    <col min="12" max="12" width="17" style="272" customWidth="1"/>
    <col min="13" max="13" width="2.54296875" style="272" customWidth="1"/>
    <col min="14" max="14" width="15.1796875" style="272" customWidth="1"/>
    <col min="15" max="16384" width="9.1796875" style="272"/>
  </cols>
  <sheetData>
    <row r="1" spans="1:13" ht="25.5" customHeight="1" x14ac:dyDescent="0.5">
      <c r="A1" s="503" t="s">
        <v>2080</v>
      </c>
      <c r="B1" s="503"/>
      <c r="C1" s="503"/>
      <c r="D1" s="503"/>
      <c r="E1" s="503"/>
      <c r="F1" s="503"/>
      <c r="G1" s="503"/>
      <c r="H1" s="503"/>
      <c r="I1" s="503"/>
      <c r="J1" s="503"/>
      <c r="K1" s="503"/>
      <c r="L1" s="503"/>
      <c r="M1" s="503"/>
    </row>
    <row r="2" spans="1:13" ht="25.5" customHeight="1" x14ac:dyDescent="0.5">
      <c r="A2" s="504" t="s">
        <v>2677</v>
      </c>
      <c r="B2" s="504"/>
      <c r="C2" s="504"/>
      <c r="D2" s="504"/>
      <c r="E2" s="504"/>
      <c r="F2" s="504"/>
      <c r="G2" s="504"/>
      <c r="H2" s="504"/>
      <c r="I2" s="504"/>
      <c r="J2" s="504"/>
      <c r="K2" s="504"/>
      <c r="L2" s="504"/>
      <c r="M2" s="504"/>
    </row>
    <row r="3" spans="1:13" s="278" customFormat="1" ht="25.5" customHeight="1" x14ac:dyDescent="0.35">
      <c r="A3" s="273"/>
      <c r="B3" s="274"/>
      <c r="C3" s="275"/>
      <c r="D3" s="276"/>
      <c r="E3" s="276"/>
      <c r="F3" s="277"/>
      <c r="G3" s="274"/>
      <c r="H3" s="275"/>
      <c r="I3" s="276"/>
      <c r="J3" s="276"/>
    </row>
    <row r="4" spans="1:13" s="278" customFormat="1" ht="25.5" customHeight="1" x14ac:dyDescent="0.35">
      <c r="A4" s="279"/>
      <c r="B4" s="280"/>
      <c r="C4" s="280"/>
      <c r="D4" s="276"/>
      <c r="E4" s="276"/>
      <c r="F4" s="277"/>
      <c r="G4" s="280"/>
      <c r="H4" s="280"/>
      <c r="I4" s="276"/>
      <c r="J4" s="276"/>
      <c r="K4" s="279"/>
      <c r="L4" s="279"/>
    </row>
    <row r="5" spans="1:13" s="278" customFormat="1" ht="25.5" customHeight="1" x14ac:dyDescent="0.25">
      <c r="A5" s="281"/>
      <c r="B5" s="280"/>
      <c r="C5" s="464"/>
      <c r="D5" s="464"/>
      <c r="E5" s="464"/>
      <c r="F5" s="277"/>
      <c r="G5" s="280"/>
      <c r="H5" s="464"/>
      <c r="I5" s="464"/>
      <c r="J5" s="464"/>
      <c r="K5" s="281"/>
      <c r="L5" s="281"/>
    </row>
    <row r="6" spans="1:13" s="278" customFormat="1" ht="25.5" customHeight="1" x14ac:dyDescent="0.35">
      <c r="A6" s="282"/>
      <c r="B6" s="280"/>
      <c r="C6" s="505"/>
      <c r="D6" s="505"/>
      <c r="E6" s="276"/>
      <c r="F6" s="277"/>
      <c r="G6" s="280"/>
      <c r="H6" s="505"/>
      <c r="I6" s="505"/>
      <c r="J6" s="276"/>
      <c r="K6" s="282"/>
      <c r="L6" s="282"/>
    </row>
    <row r="7" spans="1:13" s="284" customFormat="1" ht="18" x14ac:dyDescent="0.4">
      <c r="A7" s="283" t="s">
        <v>2081</v>
      </c>
      <c r="D7" s="285"/>
      <c r="E7" s="285"/>
    </row>
    <row r="8" spans="1:13" s="284" customFormat="1" ht="12.75" customHeight="1" x14ac:dyDescent="0.25">
      <c r="A8" s="286" t="s">
        <v>2082</v>
      </c>
      <c r="B8" s="501" t="s">
        <v>2077</v>
      </c>
      <c r="C8" s="502"/>
      <c r="D8" s="287"/>
    </row>
    <row r="9" spans="1:13" s="284" customFormat="1" ht="12.75" customHeight="1" x14ac:dyDescent="0.25">
      <c r="A9" s="286" t="s">
        <v>2083</v>
      </c>
      <c r="B9" s="501" t="s">
        <v>2084</v>
      </c>
      <c r="C9" s="502"/>
      <c r="D9" s="287"/>
    </row>
    <row r="10" spans="1:13" s="284" customFormat="1" ht="12.75" customHeight="1" x14ac:dyDescent="0.35">
      <c r="A10" s="286" t="s">
        <v>2085</v>
      </c>
      <c r="B10" s="506" t="s">
        <v>2086</v>
      </c>
      <c r="C10" s="507"/>
      <c r="D10" s="507"/>
      <c r="E10" s="507"/>
      <c r="F10" s="508"/>
    </row>
    <row r="11" spans="1:13" s="284" customFormat="1" ht="12.75" customHeight="1" x14ac:dyDescent="0.25">
      <c r="A11" s="286" t="s">
        <v>2087</v>
      </c>
      <c r="B11" s="288">
        <v>44762</v>
      </c>
      <c r="C11" s="289"/>
      <c r="D11" s="289"/>
    </row>
    <row r="12" spans="1:13" s="284" customFormat="1" ht="12.75" customHeight="1" x14ac:dyDescent="0.25">
      <c r="A12" s="286" t="s">
        <v>2088</v>
      </c>
      <c r="B12" s="288">
        <v>44713</v>
      </c>
      <c r="C12" s="289"/>
      <c r="D12" s="289"/>
    </row>
    <row r="13" spans="1:13" s="284" customFormat="1" ht="12.75" customHeight="1" x14ac:dyDescent="0.25">
      <c r="A13" s="286" t="s">
        <v>2089</v>
      </c>
      <c r="B13" s="288">
        <v>44742</v>
      </c>
      <c r="C13" s="290"/>
      <c r="D13" s="291"/>
    </row>
    <row r="14" spans="1:13" s="284" customFormat="1" ht="12.75" customHeight="1" x14ac:dyDescent="0.25">
      <c r="A14" s="286" t="s">
        <v>2090</v>
      </c>
      <c r="B14" s="509" t="s">
        <v>2091</v>
      </c>
      <c r="C14" s="510"/>
      <c r="D14" s="510"/>
      <c r="E14" s="492"/>
      <c r="F14" s="493"/>
    </row>
    <row r="15" spans="1:13" s="284" customFormat="1" ht="12.5" x14ac:dyDescent="0.25"/>
    <row r="16" spans="1:13" s="284" customFormat="1" ht="13" x14ac:dyDescent="0.3">
      <c r="A16" s="283" t="s">
        <v>2092</v>
      </c>
    </row>
    <row r="17" spans="1:13" s="284" customFormat="1" ht="12.5" x14ac:dyDescent="0.25">
      <c r="B17" s="511" t="s">
        <v>2093</v>
      </c>
      <c r="C17" s="512"/>
      <c r="D17" s="512"/>
      <c r="E17" s="513" t="s">
        <v>2094</v>
      </c>
      <c r="F17" s="513"/>
      <c r="G17" s="513" t="s">
        <v>2095</v>
      </c>
      <c r="H17" s="513"/>
      <c r="I17" s="513" t="s">
        <v>2096</v>
      </c>
      <c r="J17" s="513"/>
      <c r="K17" s="513" t="s">
        <v>2097</v>
      </c>
      <c r="L17" s="513"/>
    </row>
    <row r="18" spans="1:13" s="284" customFormat="1" ht="12.5" x14ac:dyDescent="0.25">
      <c r="B18" s="292"/>
      <c r="C18" s="460"/>
      <c r="D18" s="460"/>
      <c r="E18" s="292" t="s">
        <v>2098</v>
      </c>
      <c r="F18" s="461" t="s">
        <v>2099</v>
      </c>
      <c r="G18" s="292" t="s">
        <v>2098</v>
      </c>
      <c r="H18" s="461" t="s">
        <v>2099</v>
      </c>
      <c r="I18" s="292" t="s">
        <v>2098</v>
      </c>
      <c r="J18" s="461" t="s">
        <v>2099</v>
      </c>
      <c r="K18" s="292" t="s">
        <v>2098</v>
      </c>
      <c r="L18" s="461" t="s">
        <v>2099</v>
      </c>
    </row>
    <row r="19" spans="1:13" s="284" customFormat="1" ht="12.5" x14ac:dyDescent="0.25">
      <c r="A19" s="293" t="s">
        <v>2100</v>
      </c>
      <c r="B19" s="515"/>
      <c r="C19" s="515"/>
      <c r="D19" s="516"/>
      <c r="E19" s="294" t="s">
        <v>2101</v>
      </c>
      <c r="F19" s="295" t="s">
        <v>2102</v>
      </c>
      <c r="G19" s="294" t="s">
        <v>2101</v>
      </c>
      <c r="H19" s="295" t="s">
        <v>2103</v>
      </c>
      <c r="I19" s="294" t="s">
        <v>2101</v>
      </c>
      <c r="J19" s="295" t="s">
        <v>2101</v>
      </c>
      <c r="K19" s="294" t="s">
        <v>2101</v>
      </c>
      <c r="L19" s="294" t="s">
        <v>2101</v>
      </c>
    </row>
    <row r="20" spans="1:13" s="284" customFormat="1" ht="15.5" x14ac:dyDescent="0.35">
      <c r="A20" s="296" t="s">
        <v>2104</v>
      </c>
      <c r="B20" s="517" t="s">
        <v>2077</v>
      </c>
      <c r="C20" s="517"/>
      <c r="D20" s="517"/>
      <c r="E20" s="294" t="s">
        <v>2101</v>
      </c>
      <c r="F20" s="462" t="s">
        <v>2105</v>
      </c>
      <c r="G20" s="294" t="s">
        <v>2101</v>
      </c>
      <c r="H20" s="297" t="s">
        <v>2106</v>
      </c>
      <c r="I20" s="294" t="s">
        <v>2101</v>
      </c>
      <c r="J20" s="462" t="s">
        <v>2107</v>
      </c>
      <c r="K20" s="294" t="s">
        <v>2101</v>
      </c>
      <c r="L20" s="294" t="s">
        <v>2101</v>
      </c>
      <c r="M20" s="298" t="s">
        <v>2108</v>
      </c>
    </row>
    <row r="21" spans="1:13" s="284" customFormat="1" x14ac:dyDescent="0.25">
      <c r="A21" s="296" t="s">
        <v>2109</v>
      </c>
      <c r="B21" s="517" t="s">
        <v>2077</v>
      </c>
      <c r="C21" s="517"/>
      <c r="D21" s="517"/>
      <c r="E21" s="462" t="s">
        <v>2101</v>
      </c>
      <c r="F21" s="462" t="s">
        <v>2105</v>
      </c>
      <c r="G21" s="462" t="s">
        <v>2101</v>
      </c>
      <c r="H21" s="462" t="s">
        <v>2106</v>
      </c>
      <c r="I21" s="462" t="s">
        <v>2101</v>
      </c>
      <c r="J21" s="462" t="s">
        <v>2107</v>
      </c>
      <c r="K21" s="294" t="s">
        <v>2101</v>
      </c>
      <c r="L21" s="294" t="s">
        <v>2101</v>
      </c>
      <c r="M21" s="298" t="s">
        <v>2108</v>
      </c>
    </row>
    <row r="22" spans="1:13" s="284" customFormat="1" x14ac:dyDescent="0.25">
      <c r="A22" s="296" t="s">
        <v>2110</v>
      </c>
      <c r="B22" s="517" t="s">
        <v>2077</v>
      </c>
      <c r="C22" s="517"/>
      <c r="D22" s="517"/>
      <c r="E22" s="462" t="s">
        <v>2101</v>
      </c>
      <c r="F22" s="462" t="s">
        <v>2105</v>
      </c>
      <c r="G22" s="462" t="s">
        <v>2101</v>
      </c>
      <c r="H22" s="462" t="s">
        <v>2106</v>
      </c>
      <c r="I22" s="462" t="s">
        <v>2101</v>
      </c>
      <c r="J22" s="462" t="s">
        <v>2107</v>
      </c>
      <c r="K22" s="294" t="s">
        <v>2101</v>
      </c>
      <c r="L22" s="294" t="s">
        <v>2101</v>
      </c>
      <c r="M22" s="298" t="s">
        <v>2108</v>
      </c>
    </row>
    <row r="23" spans="1:13" s="284" customFormat="1" x14ac:dyDescent="0.35">
      <c r="A23" s="296" t="s">
        <v>1437</v>
      </c>
      <c r="B23" s="517" t="s">
        <v>2077</v>
      </c>
      <c r="C23" s="517"/>
      <c r="D23" s="517"/>
      <c r="E23" s="462" t="s">
        <v>2111</v>
      </c>
      <c r="F23" s="462" t="s">
        <v>2105</v>
      </c>
      <c r="G23" s="462" t="s">
        <v>2112</v>
      </c>
      <c r="H23" s="462" t="s">
        <v>2106</v>
      </c>
      <c r="I23" s="299" t="s">
        <v>2101</v>
      </c>
      <c r="J23" s="462" t="s">
        <v>2107</v>
      </c>
      <c r="K23" s="294" t="s">
        <v>2101</v>
      </c>
      <c r="L23" s="294" t="s">
        <v>2101</v>
      </c>
    </row>
    <row r="24" spans="1:13" s="284" customFormat="1" ht="12.5" x14ac:dyDescent="0.25">
      <c r="A24" s="296" t="s">
        <v>2113</v>
      </c>
      <c r="B24" s="517" t="s">
        <v>2114</v>
      </c>
      <c r="C24" s="517"/>
      <c r="D24" s="517"/>
      <c r="E24" s="294" t="s">
        <v>2101</v>
      </c>
      <c r="F24" s="294" t="s">
        <v>2101</v>
      </c>
      <c r="G24" s="294" t="s">
        <v>2101</v>
      </c>
      <c r="H24" s="294" t="s">
        <v>2101</v>
      </c>
      <c r="I24" s="294" t="s">
        <v>2101</v>
      </c>
      <c r="J24" s="294" t="s">
        <v>2101</v>
      </c>
      <c r="K24" s="294" t="s">
        <v>2101</v>
      </c>
      <c r="L24" s="294" t="s">
        <v>2101</v>
      </c>
    </row>
    <row r="25" spans="1:13" s="284" customFormat="1" ht="12.5" x14ac:dyDescent="0.25">
      <c r="A25" s="296" t="s">
        <v>2115</v>
      </c>
      <c r="B25" s="517" t="s">
        <v>2077</v>
      </c>
      <c r="C25" s="517"/>
      <c r="D25" s="517"/>
      <c r="E25" s="462" t="s">
        <v>2116</v>
      </c>
      <c r="F25" s="462" t="s">
        <v>2105</v>
      </c>
      <c r="G25" s="462" t="s">
        <v>2117</v>
      </c>
      <c r="H25" s="462" t="s">
        <v>2106</v>
      </c>
      <c r="I25" s="462" t="s">
        <v>2101</v>
      </c>
      <c r="J25" s="462" t="s">
        <v>2107</v>
      </c>
      <c r="K25" s="294" t="s">
        <v>2101</v>
      </c>
      <c r="L25" s="294" t="s">
        <v>2101</v>
      </c>
    </row>
    <row r="26" spans="1:13" s="284" customFormat="1" ht="12.5" x14ac:dyDescent="0.25">
      <c r="A26" s="296" t="s">
        <v>2118</v>
      </c>
      <c r="B26" s="517" t="s">
        <v>2114</v>
      </c>
      <c r="C26" s="517"/>
      <c r="D26" s="517"/>
      <c r="E26" s="294" t="s">
        <v>2101</v>
      </c>
      <c r="F26" s="294" t="s">
        <v>2101</v>
      </c>
      <c r="G26" s="294" t="s">
        <v>2101</v>
      </c>
      <c r="H26" s="294" t="s">
        <v>2101</v>
      </c>
      <c r="I26" s="294" t="s">
        <v>2101</v>
      </c>
      <c r="J26" s="294" t="s">
        <v>2101</v>
      </c>
      <c r="K26" s="294" t="s">
        <v>2101</v>
      </c>
      <c r="L26" s="294" t="s">
        <v>2101</v>
      </c>
    </row>
    <row r="27" spans="1:13" s="284" customFormat="1" ht="15.5" x14ac:dyDescent="0.35">
      <c r="A27" s="296" t="s">
        <v>2119</v>
      </c>
      <c r="B27" s="517" t="s">
        <v>2077</v>
      </c>
      <c r="C27" s="517"/>
      <c r="D27" s="517"/>
      <c r="E27" s="297" t="s">
        <v>2120</v>
      </c>
      <c r="F27" s="462" t="s">
        <v>2105</v>
      </c>
      <c r="G27" s="297" t="s">
        <v>2121</v>
      </c>
      <c r="H27" s="462" t="s">
        <v>2106</v>
      </c>
      <c r="I27" s="297" t="s">
        <v>2101</v>
      </c>
      <c r="J27" s="462" t="s">
        <v>2107</v>
      </c>
      <c r="K27" s="294" t="s">
        <v>2101</v>
      </c>
      <c r="L27" s="294" t="s">
        <v>2101</v>
      </c>
      <c r="M27" s="298" t="s">
        <v>2122</v>
      </c>
    </row>
    <row r="28" spans="1:13" s="284" customFormat="1" ht="12.5" x14ac:dyDescent="0.25">
      <c r="A28" s="296" t="s">
        <v>2123</v>
      </c>
      <c r="B28" s="518" t="s">
        <v>2114</v>
      </c>
      <c r="C28" s="517"/>
      <c r="D28" s="517"/>
      <c r="E28" s="294" t="s">
        <v>2101</v>
      </c>
      <c r="F28" s="294" t="s">
        <v>2101</v>
      </c>
      <c r="G28" s="294" t="s">
        <v>2101</v>
      </c>
      <c r="H28" s="294" t="s">
        <v>2101</v>
      </c>
      <c r="I28" s="294" t="s">
        <v>2101</v>
      </c>
      <c r="J28" s="294" t="s">
        <v>2101</v>
      </c>
      <c r="K28" s="294" t="s">
        <v>2101</v>
      </c>
      <c r="L28" s="294" t="s">
        <v>2101</v>
      </c>
    </row>
    <row r="29" spans="1:13" s="284" customFormat="1" ht="14.25" customHeight="1" x14ac:dyDescent="0.25">
      <c r="A29" s="293" t="s">
        <v>2124</v>
      </c>
      <c r="B29" s="300">
        <v>30852149029.259998</v>
      </c>
      <c r="C29" s="298" t="s">
        <v>2125</v>
      </c>
    </row>
    <row r="30" spans="1:13" s="284" customFormat="1" ht="14.25" customHeight="1" x14ac:dyDescent="0.25">
      <c r="A30" s="296" t="s">
        <v>2126</v>
      </c>
      <c r="B30" s="301" t="s">
        <v>2101</v>
      </c>
      <c r="C30" s="298" t="s">
        <v>2125</v>
      </c>
    </row>
    <row r="31" spans="1:13" s="284" customFormat="1" ht="14.25" customHeight="1" x14ac:dyDescent="0.25">
      <c r="A31" s="296" t="s">
        <v>2127</v>
      </c>
      <c r="B31" s="302">
        <v>2.0770899999999998E-2</v>
      </c>
      <c r="C31" s="298" t="s">
        <v>2125</v>
      </c>
    </row>
    <row r="32" spans="1:13" s="284" customFormat="1" ht="14.25" customHeight="1" x14ac:dyDescent="0.25">
      <c r="A32" s="296" t="s">
        <v>2128</v>
      </c>
      <c r="B32" s="302">
        <v>2.3121699999999999E-2</v>
      </c>
      <c r="C32" s="298" t="s">
        <v>2125</v>
      </c>
    </row>
    <row r="33" spans="1:9" s="284" customFormat="1" ht="14.25" customHeight="1" x14ac:dyDescent="0.25">
      <c r="A33" s="296" t="s">
        <v>2129</v>
      </c>
      <c r="B33" s="300">
        <v>0</v>
      </c>
      <c r="C33" s="298" t="s">
        <v>2125</v>
      </c>
    </row>
    <row r="34" spans="1:9" s="284" customFormat="1" ht="12.5" x14ac:dyDescent="0.25"/>
    <row r="35" spans="1:9" s="284" customFormat="1" ht="13" x14ac:dyDescent="0.3">
      <c r="A35" s="283" t="s">
        <v>2130</v>
      </c>
    </row>
    <row r="36" spans="1:9" s="284" customFormat="1" ht="37.5" x14ac:dyDescent="0.25">
      <c r="B36" s="286" t="s">
        <v>2131</v>
      </c>
      <c r="C36" s="286" t="s">
        <v>2132</v>
      </c>
      <c r="D36" s="303" t="s">
        <v>2133</v>
      </c>
    </row>
    <row r="37" spans="1:9" s="284" customFormat="1" ht="12.75" customHeight="1" x14ac:dyDescent="0.35">
      <c r="A37" s="296" t="s">
        <v>2134</v>
      </c>
      <c r="B37" s="300"/>
      <c r="C37" s="300"/>
      <c r="D37" s="300"/>
      <c r="F37" s="514"/>
      <c r="G37" s="275"/>
      <c r="H37" s="276"/>
      <c r="I37" s="276"/>
    </row>
    <row r="38" spans="1:9" s="284" customFormat="1" ht="12.75" customHeight="1" x14ac:dyDescent="0.35">
      <c r="A38" s="296" t="s">
        <v>2135</v>
      </c>
      <c r="B38" s="300">
        <v>60326574.580000006</v>
      </c>
      <c r="C38" s="304" t="s">
        <v>2101</v>
      </c>
      <c r="D38" s="304" t="s">
        <v>2101</v>
      </c>
      <c r="F38" s="514"/>
      <c r="G38" s="275"/>
      <c r="H38" s="276"/>
      <c r="I38" s="276"/>
    </row>
    <row r="39" spans="1:9" s="284" customFormat="1" ht="12.75" customHeight="1" x14ac:dyDescent="0.25">
      <c r="A39" s="296" t="s">
        <v>2136</v>
      </c>
      <c r="B39" s="300">
        <v>347123.6</v>
      </c>
      <c r="C39" s="304" t="s">
        <v>2101</v>
      </c>
      <c r="D39" s="304" t="s">
        <v>2101</v>
      </c>
      <c r="F39" s="522"/>
      <c r="G39" s="305"/>
      <c r="H39" s="305"/>
      <c r="I39" s="464"/>
    </row>
    <row r="40" spans="1:9" s="284" customFormat="1" ht="12.75" customHeight="1" x14ac:dyDescent="0.35">
      <c r="A40" s="296" t="s">
        <v>2137</v>
      </c>
      <c r="B40" s="300">
        <v>0</v>
      </c>
      <c r="C40" s="304" t="s">
        <v>2101</v>
      </c>
      <c r="D40" s="304" t="s">
        <v>2101</v>
      </c>
      <c r="F40" s="522"/>
      <c r="G40" s="305"/>
      <c r="H40" s="305"/>
      <c r="I40" s="276"/>
    </row>
    <row r="41" spans="1:9" s="284" customFormat="1" ht="12.75" customHeight="1" x14ac:dyDescent="0.25">
      <c r="A41" s="296" t="s">
        <v>2138</v>
      </c>
      <c r="B41" s="300">
        <v>92911.8</v>
      </c>
      <c r="C41" s="304" t="s">
        <v>2101</v>
      </c>
      <c r="D41" s="304" t="s">
        <v>2101</v>
      </c>
      <c r="F41" s="522"/>
      <c r="G41" s="522"/>
      <c r="H41" s="522"/>
      <c r="I41" s="280"/>
    </row>
    <row r="42" spans="1:9" s="284" customFormat="1" ht="12.75" customHeight="1" x14ac:dyDescent="0.25">
      <c r="A42" s="296" t="s">
        <v>2139</v>
      </c>
      <c r="B42" s="300">
        <v>60766609.980000004</v>
      </c>
      <c r="C42" s="304" t="s">
        <v>2101</v>
      </c>
      <c r="D42" s="304" t="s">
        <v>2101</v>
      </c>
      <c r="F42" s="522"/>
      <c r="G42" s="522"/>
      <c r="H42" s="522"/>
      <c r="I42" s="280"/>
    </row>
    <row r="43" spans="1:9" s="284" customFormat="1" ht="12.75" customHeight="1" x14ac:dyDescent="0.25">
      <c r="A43" s="296" t="s">
        <v>2140</v>
      </c>
      <c r="B43" s="300">
        <v>2370816.59</v>
      </c>
      <c r="C43" s="304" t="s">
        <v>2101</v>
      </c>
      <c r="D43" s="304" t="s">
        <v>2101</v>
      </c>
      <c r="F43" s="522"/>
      <c r="G43" s="523"/>
      <c r="H43" s="457"/>
      <c r="I43" s="305"/>
    </row>
    <row r="44" spans="1:9" s="284" customFormat="1" ht="12.75" customHeight="1" x14ac:dyDescent="0.25">
      <c r="A44" s="296" t="s">
        <v>2141</v>
      </c>
      <c r="B44" s="300">
        <v>5961318.9900000002</v>
      </c>
      <c r="C44" s="304" t="s">
        <v>2101</v>
      </c>
      <c r="D44" s="304" t="s">
        <v>2101</v>
      </c>
      <c r="F44" s="522"/>
      <c r="G44" s="523"/>
      <c r="H44" s="305"/>
      <c r="I44" s="305"/>
    </row>
    <row r="45" spans="1:9" s="284" customFormat="1" ht="12.75" customHeight="1" x14ac:dyDescent="0.25">
      <c r="A45" s="296" t="s">
        <v>2142</v>
      </c>
      <c r="B45" s="300">
        <v>35733672.240000002</v>
      </c>
      <c r="C45" s="304" t="s">
        <v>2101</v>
      </c>
      <c r="D45" s="304" t="s">
        <v>2101</v>
      </c>
      <c r="F45" s="305"/>
      <c r="G45" s="305"/>
      <c r="H45" s="305"/>
      <c r="I45" s="305"/>
    </row>
    <row r="46" spans="1:9" s="284" customFormat="1" ht="12.75" customHeight="1" x14ac:dyDescent="0.25">
      <c r="A46" s="296" t="s">
        <v>2143</v>
      </c>
      <c r="B46" s="300">
        <v>11200200.289999992</v>
      </c>
      <c r="C46" s="304" t="s">
        <v>2101</v>
      </c>
      <c r="D46" s="304" t="s">
        <v>2101</v>
      </c>
      <c r="F46" s="305"/>
      <c r="G46" s="305"/>
      <c r="H46" s="305"/>
      <c r="I46" s="305"/>
    </row>
    <row r="47" spans="1:9" s="284" customFormat="1" ht="12.75" customHeight="1" x14ac:dyDescent="0.25">
      <c r="A47" s="296" t="s">
        <v>2144</v>
      </c>
      <c r="B47" s="300">
        <v>5500601.8700000001</v>
      </c>
      <c r="C47" s="304" t="s">
        <v>2101</v>
      </c>
      <c r="D47" s="304" t="s">
        <v>2101</v>
      </c>
      <c r="F47" s="305"/>
      <c r="G47" s="305"/>
      <c r="H47" s="305"/>
      <c r="I47" s="305"/>
    </row>
    <row r="48" spans="1:9" s="284" customFormat="1" ht="12.75" customHeight="1" x14ac:dyDescent="0.25">
      <c r="A48" s="296" t="s">
        <v>2145</v>
      </c>
      <c r="B48" s="300">
        <v>0</v>
      </c>
      <c r="C48" s="304" t="s">
        <v>2101</v>
      </c>
      <c r="D48" s="304" t="s">
        <v>2101</v>
      </c>
      <c r="F48" s="305"/>
      <c r="G48" s="305"/>
      <c r="H48" s="305"/>
      <c r="I48" s="305"/>
    </row>
    <row r="49" spans="1:9" s="284" customFormat="1" ht="12.75" customHeight="1" x14ac:dyDescent="0.35">
      <c r="A49" s="296" t="s">
        <v>2146</v>
      </c>
      <c r="B49" s="300">
        <v>60766609.979999989</v>
      </c>
      <c r="C49" s="304" t="s">
        <v>2101</v>
      </c>
      <c r="D49" s="304" t="s">
        <v>2101</v>
      </c>
      <c r="F49" s="514"/>
      <c r="G49" s="275"/>
      <c r="H49" s="276"/>
      <c r="I49" s="276"/>
    </row>
    <row r="50" spans="1:9" s="284" customFormat="1" ht="12.75" customHeight="1" x14ac:dyDescent="0.35">
      <c r="A50" s="296" t="s">
        <v>2147</v>
      </c>
      <c r="B50" s="300"/>
      <c r="C50" s="306"/>
      <c r="D50" s="306"/>
      <c r="F50" s="514"/>
      <c r="G50" s="275"/>
      <c r="H50" s="276"/>
      <c r="I50" s="276"/>
    </row>
    <row r="51" spans="1:9" s="284" customFormat="1" ht="12.75" customHeight="1" x14ac:dyDescent="0.25">
      <c r="A51" s="296" t="s">
        <v>2148</v>
      </c>
      <c r="B51" s="300">
        <v>467793544.06999999</v>
      </c>
      <c r="C51" s="304" t="s">
        <v>2101</v>
      </c>
      <c r="D51" s="304" t="s">
        <v>2101</v>
      </c>
      <c r="F51" s="522"/>
      <c r="G51" s="305"/>
      <c r="H51" s="305"/>
      <c r="I51" s="464"/>
    </row>
    <row r="52" spans="1:9" s="284" customFormat="1" ht="12.75" customHeight="1" x14ac:dyDescent="0.35">
      <c r="A52" s="296" t="s">
        <v>2149</v>
      </c>
      <c r="B52" s="300">
        <v>0</v>
      </c>
      <c r="C52" s="304" t="s">
        <v>2101</v>
      </c>
      <c r="D52" s="304" t="s">
        <v>2101</v>
      </c>
      <c r="F52" s="522"/>
      <c r="G52" s="305"/>
      <c r="H52" s="305"/>
      <c r="I52" s="276"/>
    </row>
    <row r="53" spans="1:9" s="284" customFormat="1" ht="12.75" customHeight="1" x14ac:dyDescent="0.25">
      <c r="A53" s="296" t="s">
        <v>2138</v>
      </c>
      <c r="B53" s="300">
        <v>196671.74</v>
      </c>
      <c r="C53" s="304" t="s">
        <v>2101</v>
      </c>
      <c r="D53" s="304" t="s">
        <v>2101</v>
      </c>
      <c r="F53" s="522"/>
      <c r="G53" s="522"/>
      <c r="H53" s="522"/>
      <c r="I53" s="305"/>
    </row>
    <row r="54" spans="1:9" s="284" customFormat="1" ht="12.75" customHeight="1" x14ac:dyDescent="0.25">
      <c r="A54" s="296" t="s">
        <v>2150</v>
      </c>
      <c r="B54" s="300">
        <v>467990215.81</v>
      </c>
      <c r="C54" s="304" t="s">
        <v>2101</v>
      </c>
      <c r="D54" s="304" t="s">
        <v>2101</v>
      </c>
      <c r="F54" s="522"/>
      <c r="G54" s="522"/>
      <c r="H54" s="522"/>
      <c r="I54" s="305"/>
    </row>
    <row r="55" spans="1:9" s="284" customFormat="1" ht="12.75" customHeight="1" x14ac:dyDescent="0.25">
      <c r="A55" s="296" t="s">
        <v>2151</v>
      </c>
      <c r="B55" s="300">
        <v>0</v>
      </c>
      <c r="C55" s="304" t="s">
        <v>2101</v>
      </c>
      <c r="D55" s="304" t="s">
        <v>2101</v>
      </c>
      <c r="F55" s="522"/>
      <c r="G55" s="523"/>
      <c r="H55" s="457"/>
      <c r="I55" s="305"/>
    </row>
    <row r="56" spans="1:9" s="284" customFormat="1" ht="12.75" customHeight="1" x14ac:dyDescent="0.25">
      <c r="A56" s="296" t="s">
        <v>2152</v>
      </c>
      <c r="B56" s="300">
        <v>0</v>
      </c>
      <c r="C56" s="304" t="s">
        <v>2101</v>
      </c>
      <c r="D56" s="304" t="s">
        <v>2101</v>
      </c>
      <c r="F56" s="522"/>
      <c r="G56" s="523"/>
      <c r="H56" s="305"/>
      <c r="I56" s="305"/>
    </row>
    <row r="57" spans="1:9" s="284" customFormat="1" ht="12.75" customHeight="1" x14ac:dyDescent="0.25">
      <c r="A57" s="296" t="s">
        <v>2142</v>
      </c>
      <c r="B57" s="300">
        <v>0</v>
      </c>
      <c r="C57" s="304" t="s">
        <v>2101</v>
      </c>
      <c r="D57" s="304" t="s">
        <v>2101</v>
      </c>
      <c r="F57" s="305"/>
      <c r="G57" s="307"/>
      <c r="H57" s="305"/>
      <c r="I57" s="305"/>
    </row>
    <row r="58" spans="1:9" s="284" customFormat="1" ht="12.75" customHeight="1" x14ac:dyDescent="0.25">
      <c r="A58" s="296" t="s">
        <v>2153</v>
      </c>
      <c r="B58" s="300">
        <v>467990215.81</v>
      </c>
      <c r="C58" s="304" t="s">
        <v>2101</v>
      </c>
      <c r="D58" s="304" t="s">
        <v>2101</v>
      </c>
      <c r="F58" s="305"/>
      <c r="G58" s="305"/>
      <c r="H58" s="305"/>
      <c r="I58" s="305"/>
    </row>
    <row r="59" spans="1:9" s="284" customFormat="1" ht="12.75" customHeight="1" x14ac:dyDescent="0.25">
      <c r="A59" s="296" t="s">
        <v>2146</v>
      </c>
      <c r="B59" s="300">
        <v>467990215.81</v>
      </c>
      <c r="C59" s="304" t="s">
        <v>2101</v>
      </c>
      <c r="D59" s="304" t="s">
        <v>2101</v>
      </c>
      <c r="E59" s="308"/>
      <c r="F59" s="307"/>
      <c r="G59" s="305"/>
      <c r="H59" s="305"/>
      <c r="I59" s="305"/>
    </row>
    <row r="60" spans="1:9" s="284" customFormat="1" ht="12.75" customHeight="1" x14ac:dyDescent="0.25">
      <c r="A60" s="296" t="s">
        <v>2154</v>
      </c>
      <c r="B60" s="300">
        <v>101587475.93000001</v>
      </c>
      <c r="C60" s="300">
        <v>89458043.450000003</v>
      </c>
      <c r="D60" s="300">
        <v>112787676.22</v>
      </c>
      <c r="E60" s="309"/>
      <c r="F60" s="307"/>
      <c r="G60" s="305"/>
      <c r="H60" s="305"/>
      <c r="I60" s="305"/>
    </row>
    <row r="61" spans="1:9" s="284" customFormat="1" ht="12.5" x14ac:dyDescent="0.25">
      <c r="A61" s="296" t="s">
        <v>2155</v>
      </c>
      <c r="B61" s="300">
        <v>60766609.980000004</v>
      </c>
      <c r="C61" s="300">
        <v>60453303.809999995</v>
      </c>
      <c r="D61" s="304" t="s">
        <v>2101</v>
      </c>
      <c r="E61" s="309"/>
      <c r="F61" s="309"/>
      <c r="G61" s="308"/>
    </row>
    <row r="62" spans="1:9" s="284" customFormat="1" ht="12.5" x14ac:dyDescent="0.25">
      <c r="A62" s="296" t="s">
        <v>2156</v>
      </c>
      <c r="B62" s="300">
        <v>467990215.81</v>
      </c>
      <c r="C62" s="300">
        <v>495804147.56999999</v>
      </c>
      <c r="D62" s="304" t="s">
        <v>2101</v>
      </c>
      <c r="E62" s="308"/>
      <c r="F62" s="309"/>
    </row>
    <row r="63" spans="1:9" s="284" customFormat="1" ht="12.5" x14ac:dyDescent="0.25">
      <c r="A63" s="296" t="s">
        <v>2157</v>
      </c>
      <c r="B63" s="300">
        <v>0</v>
      </c>
      <c r="C63" s="300">
        <v>0</v>
      </c>
      <c r="D63" s="300">
        <v>0</v>
      </c>
      <c r="E63" s="309"/>
    </row>
    <row r="64" spans="1:9" s="284" customFormat="1" ht="12.5" x14ac:dyDescent="0.25">
      <c r="D64" s="310"/>
      <c r="F64" s="309"/>
    </row>
    <row r="65" spans="1:5" s="284" customFormat="1" ht="13" x14ac:dyDescent="0.3">
      <c r="A65" s="283" t="s">
        <v>2158</v>
      </c>
    </row>
    <row r="66" spans="1:5" s="284" customFormat="1" x14ac:dyDescent="0.25">
      <c r="B66" s="296" t="s">
        <v>1239</v>
      </c>
      <c r="C66" s="296" t="s">
        <v>2159</v>
      </c>
      <c r="D66" s="298" t="s">
        <v>2160</v>
      </c>
    </row>
    <row r="67" spans="1:5" s="284" customFormat="1" ht="18" x14ac:dyDescent="0.4">
      <c r="A67" s="296" t="s">
        <v>2161</v>
      </c>
      <c r="B67" s="311">
        <v>28041850996.529999</v>
      </c>
      <c r="C67" s="312" t="s">
        <v>2162</v>
      </c>
      <c r="D67" s="313"/>
      <c r="E67" s="314"/>
    </row>
    <row r="68" spans="1:5" s="284" customFormat="1" ht="20.5" x14ac:dyDescent="0.25">
      <c r="A68" s="293" t="s">
        <v>2163</v>
      </c>
      <c r="B68" s="300">
        <v>467793544.06999999</v>
      </c>
      <c r="C68" s="315" t="s">
        <v>2164</v>
      </c>
      <c r="D68" s="316"/>
      <c r="E68" s="314"/>
    </row>
    <row r="69" spans="1:5" s="284" customFormat="1" ht="20.5" x14ac:dyDescent="0.25">
      <c r="A69" s="296" t="s">
        <v>2165</v>
      </c>
      <c r="B69" s="317">
        <v>0</v>
      </c>
      <c r="C69" s="312" t="s">
        <v>2166</v>
      </c>
      <c r="D69" s="316"/>
    </row>
    <row r="70" spans="1:5" s="284" customFormat="1" ht="12.5" x14ac:dyDescent="0.25">
      <c r="A70" s="296" t="s">
        <v>2167</v>
      </c>
      <c r="B70" s="300">
        <v>0</v>
      </c>
      <c r="C70" s="312" t="s">
        <v>2168</v>
      </c>
      <c r="D70" s="316"/>
    </row>
    <row r="71" spans="1:5" s="284" customFormat="1" ht="20.5" x14ac:dyDescent="0.25">
      <c r="A71" s="296" t="s">
        <v>2169</v>
      </c>
      <c r="B71" s="300">
        <v>0</v>
      </c>
      <c r="C71" s="312" t="s">
        <v>2170</v>
      </c>
      <c r="D71" s="316"/>
    </row>
    <row r="72" spans="1:5" s="284" customFormat="1" ht="12.5" x14ac:dyDescent="0.25">
      <c r="A72" s="296" t="s">
        <v>2171</v>
      </c>
      <c r="B72" s="304" t="s">
        <v>2101</v>
      </c>
      <c r="C72" s="312" t="s">
        <v>2172</v>
      </c>
      <c r="D72" s="316"/>
    </row>
    <row r="73" spans="1:5" s="284" customFormat="1" ht="12.5" x14ac:dyDescent="0.25">
      <c r="A73" s="296" t="s">
        <v>2173</v>
      </c>
      <c r="B73" s="304" t="s">
        <v>2101</v>
      </c>
      <c r="C73" s="312" t="s">
        <v>2174</v>
      </c>
      <c r="D73" s="316"/>
    </row>
    <row r="74" spans="1:5" s="284" customFormat="1" ht="12.5" x14ac:dyDescent="0.25">
      <c r="A74" s="296" t="s">
        <v>2175</v>
      </c>
      <c r="B74" s="300">
        <v>0</v>
      </c>
      <c r="C74" s="312" t="s">
        <v>2176</v>
      </c>
      <c r="D74" s="316"/>
    </row>
    <row r="75" spans="1:5" s="284" customFormat="1" ht="12.5" x14ac:dyDescent="0.25">
      <c r="A75" s="296" t="s">
        <v>2073</v>
      </c>
      <c r="B75" s="300">
        <v>0</v>
      </c>
      <c r="C75" s="312" t="s">
        <v>2177</v>
      </c>
      <c r="D75" s="316"/>
    </row>
    <row r="76" spans="1:5" s="284" customFormat="1" ht="12.5" x14ac:dyDescent="0.25">
      <c r="A76" s="296" t="s">
        <v>2178</v>
      </c>
      <c r="B76" s="300">
        <v>848978209.04999995</v>
      </c>
      <c r="C76" s="312" t="s">
        <v>2179</v>
      </c>
      <c r="D76" s="309"/>
      <c r="E76" s="314"/>
    </row>
    <row r="77" spans="1:5" s="284" customFormat="1" ht="12.75" customHeight="1" x14ac:dyDescent="0.25">
      <c r="A77" s="296" t="s">
        <v>148</v>
      </c>
      <c r="B77" s="318">
        <v>27660666331.549999</v>
      </c>
    </row>
    <row r="78" spans="1:5" s="284" customFormat="1" ht="14.25" customHeight="1" x14ac:dyDescent="0.25">
      <c r="A78" s="296" t="s">
        <v>2180</v>
      </c>
      <c r="B78" s="319" t="s">
        <v>2181</v>
      </c>
      <c r="C78" s="298" t="s">
        <v>2182</v>
      </c>
    </row>
    <row r="79" spans="1:5" s="284" customFormat="1" ht="12.5" x14ac:dyDescent="0.25">
      <c r="A79" s="296" t="s">
        <v>2183</v>
      </c>
      <c r="B79" s="320">
        <v>0.92</v>
      </c>
    </row>
    <row r="80" spans="1:5" s="284" customFormat="1" ht="12.5" x14ac:dyDescent="0.25">
      <c r="A80" s="296" t="s">
        <v>2184</v>
      </c>
      <c r="B80" s="321">
        <v>0.93</v>
      </c>
    </row>
    <row r="81" spans="1:3" s="284" customFormat="1" ht="12.5" x14ac:dyDescent="0.25">
      <c r="A81" s="296" t="s">
        <v>2185</v>
      </c>
      <c r="B81" s="321">
        <v>0.92</v>
      </c>
    </row>
    <row r="82" spans="1:3" s="284" customFormat="1" ht="12.5" x14ac:dyDescent="0.25">
      <c r="A82" s="296" t="s">
        <v>2186</v>
      </c>
      <c r="B82" s="304" t="s">
        <v>2101</v>
      </c>
    </row>
    <row r="83" spans="1:3" s="284" customFormat="1" ht="12.5" x14ac:dyDescent="0.25">
      <c r="A83" s="296" t="s">
        <v>2187</v>
      </c>
      <c r="B83" s="304" t="s">
        <v>2101</v>
      </c>
    </row>
    <row r="84" spans="1:3" s="284" customFormat="1" ht="12.5" x14ac:dyDescent="0.25">
      <c r="A84" s="296" t="s">
        <v>2188</v>
      </c>
      <c r="B84" s="300">
        <v>6694098383.7899971</v>
      </c>
    </row>
    <row r="85" spans="1:3" s="284" customFormat="1" ht="12.5" x14ac:dyDescent="0.25">
      <c r="A85" s="296" t="s">
        <v>2189</v>
      </c>
      <c r="B85" s="322">
        <v>0.31927487610127303</v>
      </c>
    </row>
    <row r="86" spans="1:3" s="284" customFormat="1" ht="12.5" x14ac:dyDescent="0.25"/>
    <row r="87" spans="1:3" s="284" customFormat="1" ht="13" x14ac:dyDescent="0.3">
      <c r="A87" s="283" t="s">
        <v>2190</v>
      </c>
    </row>
    <row r="88" spans="1:3" s="284" customFormat="1" x14ac:dyDescent="0.35">
      <c r="A88" s="286" t="s">
        <v>2191</v>
      </c>
      <c r="B88" s="323" t="s">
        <v>213</v>
      </c>
    </row>
    <row r="89" spans="1:3" s="284" customFormat="1" ht="12.5" x14ac:dyDescent="0.25">
      <c r="A89" s="286" t="s">
        <v>2192</v>
      </c>
      <c r="B89" s="324">
        <v>60000000000</v>
      </c>
    </row>
    <row r="90" spans="1:3" s="284" customFormat="1" ht="25.5" x14ac:dyDescent="0.3">
      <c r="A90" s="286" t="s">
        <v>2193</v>
      </c>
      <c r="B90" s="325">
        <v>20966567947.760002</v>
      </c>
      <c r="C90" s="326"/>
    </row>
    <row r="91" spans="1:3" s="284" customFormat="1" ht="25" x14ac:dyDescent="0.25">
      <c r="A91" s="286" t="s">
        <v>2194</v>
      </c>
      <c r="B91" s="300">
        <v>21179327125.73</v>
      </c>
    </row>
    <row r="92" spans="1:3" s="284" customFormat="1" ht="12.5" x14ac:dyDescent="0.25">
      <c r="A92" s="286" t="s">
        <v>2195</v>
      </c>
      <c r="B92" s="327">
        <v>30526556743.939999</v>
      </c>
    </row>
    <row r="93" spans="1:3" s="284" customFormat="1" x14ac:dyDescent="0.25">
      <c r="A93" s="328" t="s">
        <v>2196</v>
      </c>
      <c r="B93" s="325">
        <v>630344301.72000003</v>
      </c>
      <c r="C93" s="298" t="s">
        <v>2197</v>
      </c>
    </row>
    <row r="94" spans="1:3" s="284" customFormat="1" ht="12.5" x14ac:dyDescent="0.25">
      <c r="A94" s="286" t="s">
        <v>2198</v>
      </c>
      <c r="B94" s="329" t="s">
        <v>2114</v>
      </c>
    </row>
    <row r="95" spans="1:3" s="284" customFormat="1" ht="12.5" x14ac:dyDescent="0.25">
      <c r="A95" s="286" t="s">
        <v>2199</v>
      </c>
      <c r="B95" s="325">
        <v>0</v>
      </c>
    </row>
    <row r="96" spans="1:3" s="284" customFormat="1" ht="12.5" x14ac:dyDescent="0.25">
      <c r="A96" s="286" t="s">
        <v>2200</v>
      </c>
      <c r="B96" s="325">
        <v>0</v>
      </c>
    </row>
    <row r="97" spans="1:4" s="284" customFormat="1" x14ac:dyDescent="0.25">
      <c r="A97" s="286" t="s">
        <v>2201</v>
      </c>
      <c r="B97" s="327">
        <v>317892057</v>
      </c>
      <c r="C97" s="298" t="s">
        <v>2202</v>
      </c>
    </row>
    <row r="98" spans="1:4" s="284" customFormat="1" ht="25" x14ac:dyDescent="0.25">
      <c r="A98" s="286" t="s">
        <v>2203</v>
      </c>
      <c r="B98" s="325">
        <v>0</v>
      </c>
    </row>
    <row r="99" spans="1:4" s="284" customFormat="1" x14ac:dyDescent="0.25">
      <c r="A99" s="286" t="s">
        <v>2204</v>
      </c>
      <c r="B99" s="325">
        <v>10027782340.249996</v>
      </c>
      <c r="C99" s="298" t="s">
        <v>2205</v>
      </c>
    </row>
    <row r="100" spans="1:4" s="284" customFormat="1" ht="12.5" x14ac:dyDescent="0.25">
      <c r="A100" s="286" t="s">
        <v>2206</v>
      </c>
      <c r="B100" s="330">
        <v>0.47827485953996257</v>
      </c>
    </row>
    <row r="101" spans="1:4" s="284" customFormat="1" ht="12.5" x14ac:dyDescent="0.25">
      <c r="A101" s="286" t="s">
        <v>2207</v>
      </c>
      <c r="B101" s="331">
        <v>290699</v>
      </c>
    </row>
    <row r="102" spans="1:4" s="284" customFormat="1" ht="12.5" x14ac:dyDescent="0.25">
      <c r="A102" s="286" t="s">
        <v>2208</v>
      </c>
      <c r="B102" s="327">
        <v>105010.87634955744</v>
      </c>
    </row>
    <row r="103" spans="1:4" s="284" customFormat="1" ht="12.5" x14ac:dyDescent="0.25">
      <c r="A103" s="328" t="s">
        <v>2209</v>
      </c>
      <c r="B103" s="330">
        <v>0.61431731736484496</v>
      </c>
    </row>
    <row r="104" spans="1:4" s="284" customFormat="1" ht="12.5" x14ac:dyDescent="0.25">
      <c r="A104" s="286" t="s">
        <v>2210</v>
      </c>
      <c r="B104" s="332">
        <v>0.44648369867056098</v>
      </c>
    </row>
    <row r="105" spans="1:4" s="284" customFormat="1" ht="12.5" x14ac:dyDescent="0.25">
      <c r="A105" s="328" t="s">
        <v>2211</v>
      </c>
      <c r="B105" s="333">
        <v>107.566298667746</v>
      </c>
    </row>
    <row r="106" spans="1:4" s="284" customFormat="1" ht="12.5" x14ac:dyDescent="0.25">
      <c r="A106" s="328" t="s">
        <v>2212</v>
      </c>
      <c r="B106" s="334">
        <v>185.632473709789</v>
      </c>
    </row>
    <row r="107" spans="1:4" s="284" customFormat="1" ht="12.5" x14ac:dyDescent="0.25">
      <c r="A107" s="286" t="s">
        <v>2213</v>
      </c>
      <c r="B107" s="335">
        <v>2.4206174020203593E-2</v>
      </c>
    </row>
    <row r="108" spans="1:4" s="284" customFormat="1" ht="12.5" x14ac:dyDescent="0.25">
      <c r="A108" s="286" t="s">
        <v>2214</v>
      </c>
      <c r="B108" s="336" t="s">
        <v>2678</v>
      </c>
    </row>
    <row r="109" spans="1:4" s="284" customFormat="1" x14ac:dyDescent="0.25">
      <c r="A109" s="328" t="s">
        <v>2215</v>
      </c>
      <c r="B109" s="335">
        <v>0.1245926</v>
      </c>
      <c r="C109" s="298"/>
    </row>
    <row r="110" spans="1:4" s="284" customFormat="1" x14ac:dyDescent="0.25">
      <c r="A110" s="328" t="s">
        <v>2216</v>
      </c>
      <c r="B110" s="330">
        <v>0.12772449999999999</v>
      </c>
      <c r="C110" s="298"/>
      <c r="D110" s="337"/>
    </row>
    <row r="111" spans="1:4" s="284" customFormat="1" ht="12.5" x14ac:dyDescent="0.25">
      <c r="A111" s="296" t="s">
        <v>2217</v>
      </c>
      <c r="B111" s="335">
        <v>0.1668888</v>
      </c>
      <c r="D111" s="337"/>
    </row>
    <row r="112" spans="1:4" s="284" customFormat="1" ht="12.5" x14ac:dyDescent="0.25">
      <c r="A112" s="296" t="s">
        <v>2218</v>
      </c>
      <c r="B112" s="330">
        <v>0.1694359</v>
      </c>
    </row>
    <row r="113" spans="1:5" s="284" customFormat="1" ht="14.25" customHeight="1" x14ac:dyDescent="0.25">
      <c r="A113" s="296" t="s">
        <v>2219</v>
      </c>
      <c r="B113" s="336" t="s">
        <v>2101</v>
      </c>
      <c r="C113" s="298" t="s">
        <v>2220</v>
      </c>
    </row>
    <row r="114" spans="1:5" s="284" customFormat="1" x14ac:dyDescent="0.25">
      <c r="A114" s="296" t="s">
        <v>2221</v>
      </c>
      <c r="B114" s="336" t="s">
        <v>2101</v>
      </c>
      <c r="C114" s="298" t="s">
        <v>2220</v>
      </c>
    </row>
    <row r="115" spans="1:5" s="284" customFormat="1" x14ac:dyDescent="0.25">
      <c r="A115" s="286" t="s">
        <v>2222</v>
      </c>
      <c r="B115" s="336" t="s">
        <v>2101</v>
      </c>
      <c r="C115" s="298" t="s">
        <v>2223</v>
      </c>
    </row>
    <row r="116" spans="1:5" s="284" customFormat="1" x14ac:dyDescent="0.25">
      <c r="A116" s="286" t="s">
        <v>2224</v>
      </c>
      <c r="B116" s="338" t="s">
        <v>2225</v>
      </c>
      <c r="C116" s="298" t="s">
        <v>2226</v>
      </c>
    </row>
    <row r="117" spans="1:5" s="284" customFormat="1" x14ac:dyDescent="0.25">
      <c r="A117" s="286" t="s">
        <v>2227</v>
      </c>
      <c r="B117" s="339">
        <v>0.05</v>
      </c>
      <c r="C117" s="298" t="s">
        <v>2226</v>
      </c>
    </row>
    <row r="118" spans="1:5" s="284" customFormat="1" ht="12.5" x14ac:dyDescent="0.25"/>
    <row r="119" spans="1:5" s="284" customFormat="1" ht="15" x14ac:dyDescent="0.3">
      <c r="A119" s="283" t="s">
        <v>2228</v>
      </c>
      <c r="C119" s="298"/>
    </row>
    <row r="120" spans="1:5" s="284" customFormat="1" ht="12.5" x14ac:dyDescent="0.25"/>
    <row r="121" spans="1:5" s="284" customFormat="1" ht="12.5" x14ac:dyDescent="0.25">
      <c r="A121" s="340" t="s">
        <v>2229</v>
      </c>
      <c r="B121" s="341">
        <v>60326574.580000006</v>
      </c>
    </row>
    <row r="122" spans="1:5" s="284" customFormat="1" ht="12.5" x14ac:dyDescent="0.25">
      <c r="A122" s="342" t="s">
        <v>2230</v>
      </c>
      <c r="B122" s="325">
        <v>126174211.87</v>
      </c>
    </row>
    <row r="123" spans="1:5" s="284" customFormat="1" ht="12.5" x14ac:dyDescent="0.25">
      <c r="A123" s="342" t="s">
        <v>2231</v>
      </c>
      <c r="B123" s="325">
        <v>0</v>
      </c>
    </row>
    <row r="124" spans="1:5" s="284" customFormat="1" ht="12.5" x14ac:dyDescent="0.25">
      <c r="A124" s="342" t="s">
        <v>2232</v>
      </c>
      <c r="B124" s="300">
        <v>341619332.19999999</v>
      </c>
    </row>
    <row r="125" spans="1:5" s="284" customFormat="1" ht="13" x14ac:dyDescent="0.3">
      <c r="D125" s="343"/>
    </row>
    <row r="126" spans="1:5" s="284" customFormat="1" ht="13" x14ac:dyDescent="0.3">
      <c r="A126" s="283" t="s">
        <v>2233</v>
      </c>
    </row>
    <row r="127" spans="1:5" s="284" customFormat="1" ht="12.5" x14ac:dyDescent="0.25">
      <c r="B127" s="459" t="s">
        <v>2234</v>
      </c>
      <c r="C127" s="459" t="s">
        <v>2235</v>
      </c>
      <c r="D127" s="463" t="s">
        <v>2236</v>
      </c>
      <c r="E127" s="459" t="s">
        <v>2237</v>
      </c>
    </row>
    <row r="128" spans="1:5" s="284" customFormat="1" ht="12.5" x14ac:dyDescent="0.25">
      <c r="A128" s="296" t="s">
        <v>2238</v>
      </c>
      <c r="B128" s="344">
        <v>3579</v>
      </c>
      <c r="C128" s="345">
        <v>1.2311703858630405E-2</v>
      </c>
      <c r="D128" s="346">
        <v>277147587.31</v>
      </c>
      <c r="E128" s="345">
        <v>9.0789010249253919E-3</v>
      </c>
    </row>
    <row r="129" spans="1:11" s="284" customFormat="1" ht="12.5" x14ac:dyDescent="0.25">
      <c r="A129" s="296" t="s">
        <v>2239</v>
      </c>
      <c r="B129" s="344">
        <v>12</v>
      </c>
      <c r="C129" s="345">
        <v>4.1279811764058353E-5</v>
      </c>
      <c r="D129" s="344">
        <v>4592945.7699999996</v>
      </c>
      <c r="E129" s="345">
        <v>1.5045738071693172E-4</v>
      </c>
    </row>
    <row r="130" spans="1:11" s="284" customFormat="1" ht="12.5" x14ac:dyDescent="0.25">
      <c r="A130" s="296" t="s">
        <v>2240</v>
      </c>
      <c r="B130" s="344">
        <v>7</v>
      </c>
      <c r="C130" s="345">
        <v>2.4079890195700707E-5</v>
      </c>
      <c r="D130" s="344">
        <v>819808.33</v>
      </c>
      <c r="E130" s="345">
        <v>2.6855578140588842E-5</v>
      </c>
    </row>
    <row r="131" spans="1:11" s="284" customFormat="1" ht="12.5" x14ac:dyDescent="0.25">
      <c r="A131" s="296" t="s">
        <v>2241</v>
      </c>
      <c r="B131" s="344">
        <v>5</v>
      </c>
      <c r="C131" s="345">
        <v>1.7199921568357649E-5</v>
      </c>
      <c r="D131" s="344">
        <v>3773137.44</v>
      </c>
      <c r="E131" s="345">
        <v>1.2360180257634288E-4</v>
      </c>
      <c r="G131" s="347"/>
      <c r="H131" s="305"/>
    </row>
    <row r="132" spans="1:11" s="284" customFormat="1" ht="12.5" x14ac:dyDescent="0.25">
      <c r="A132" s="296" t="s">
        <v>2242</v>
      </c>
      <c r="B132" s="344">
        <v>0</v>
      </c>
      <c r="C132" s="345">
        <v>0</v>
      </c>
      <c r="D132" s="346">
        <v>0</v>
      </c>
      <c r="E132" s="345">
        <v>0</v>
      </c>
      <c r="G132" s="305"/>
      <c r="H132" s="348"/>
    </row>
    <row r="133" spans="1:11" s="284" customFormat="1" ht="12.5" x14ac:dyDescent="0.25"/>
    <row r="134" spans="1:11" s="284" customFormat="1" ht="15" x14ac:dyDescent="0.3">
      <c r="A134" s="283" t="s">
        <v>2243</v>
      </c>
      <c r="F134" s="519" t="s">
        <v>2244</v>
      </c>
      <c r="G134" s="520"/>
      <c r="H134" s="520"/>
      <c r="I134" s="520"/>
      <c r="J134" s="521"/>
      <c r="K134" s="298" t="s">
        <v>2245</v>
      </c>
    </row>
    <row r="135" spans="1:11" s="284" customFormat="1" ht="25" x14ac:dyDescent="0.25">
      <c r="A135" s="296"/>
      <c r="B135" s="349" t="s">
        <v>2234</v>
      </c>
      <c r="C135" s="349" t="s">
        <v>2235</v>
      </c>
      <c r="D135" s="349" t="s">
        <v>2236</v>
      </c>
      <c r="E135" s="458" t="s">
        <v>2237</v>
      </c>
      <c r="F135" s="350" t="s">
        <v>2246</v>
      </c>
      <c r="G135" s="351" t="s">
        <v>2247</v>
      </c>
      <c r="H135" s="352" t="s">
        <v>2248</v>
      </c>
      <c r="I135" s="351" t="s">
        <v>2249</v>
      </c>
      <c r="J135" s="352" t="s">
        <v>2250</v>
      </c>
      <c r="K135" s="298" t="s">
        <v>2251</v>
      </c>
    </row>
    <row r="136" spans="1:11" s="284" customFormat="1" ht="12.5" x14ac:dyDescent="0.25">
      <c r="A136" s="353" t="s">
        <v>2252</v>
      </c>
      <c r="B136" s="344">
        <v>134937</v>
      </c>
      <c r="C136" s="345">
        <v>0.4641811633338952</v>
      </c>
      <c r="D136" s="346">
        <v>17781131006.16</v>
      </c>
      <c r="E136" s="345">
        <v>0.58248072834777975</v>
      </c>
      <c r="F136" s="322">
        <v>2.0790514731271102E-2</v>
      </c>
      <c r="G136" s="354">
        <v>29.326907926366601</v>
      </c>
      <c r="H136" s="322">
        <v>2.0790514731271102E-2</v>
      </c>
      <c r="I136" s="322">
        <v>0</v>
      </c>
      <c r="J136" s="322">
        <v>2.0790514731271102E-2</v>
      </c>
    </row>
    <row r="137" spans="1:11" s="284" customFormat="1" ht="12.5" x14ac:dyDescent="0.25">
      <c r="A137" s="355" t="s">
        <v>2253</v>
      </c>
      <c r="B137" s="356">
        <v>0</v>
      </c>
      <c r="C137" s="357">
        <v>0</v>
      </c>
      <c r="D137" s="358">
        <v>0</v>
      </c>
      <c r="E137" s="357">
        <v>0</v>
      </c>
      <c r="F137" s="358">
        <v>0</v>
      </c>
      <c r="G137" s="346">
        <v>0</v>
      </c>
      <c r="H137" s="346">
        <v>0</v>
      </c>
      <c r="I137" s="346">
        <v>0</v>
      </c>
      <c r="J137" s="346">
        <v>0</v>
      </c>
    </row>
    <row r="138" spans="1:11" s="284" customFormat="1" ht="12.5" x14ac:dyDescent="0.25">
      <c r="A138" s="355" t="s">
        <v>2254</v>
      </c>
      <c r="B138" s="359">
        <v>0</v>
      </c>
      <c r="C138" s="360">
        <v>0</v>
      </c>
      <c r="D138" s="361">
        <v>0</v>
      </c>
      <c r="E138" s="360">
        <v>0</v>
      </c>
      <c r="F138" s="358">
        <v>0</v>
      </c>
      <c r="G138" s="362">
        <v>0</v>
      </c>
      <c r="H138" s="362">
        <v>0</v>
      </c>
      <c r="I138" s="361">
        <v>0</v>
      </c>
      <c r="J138" s="361">
        <v>0</v>
      </c>
    </row>
    <row r="139" spans="1:11" s="284" customFormat="1" ht="12.5" x14ac:dyDescent="0.25">
      <c r="A139" s="353" t="s">
        <v>2255</v>
      </c>
      <c r="B139" s="344">
        <v>529</v>
      </c>
      <c r="C139" s="345">
        <v>1.8197517019322392E-3</v>
      </c>
      <c r="D139" s="346">
        <v>7011753.6600000001</v>
      </c>
      <c r="E139" s="345">
        <v>2.2969356546876003E-4</v>
      </c>
      <c r="F139" s="322">
        <v>1.77752542479616E-2</v>
      </c>
      <c r="G139" s="363">
        <v>0</v>
      </c>
      <c r="H139" s="322">
        <v>1.77752542479616E-2</v>
      </c>
      <c r="I139" s="346">
        <v>0</v>
      </c>
      <c r="J139" s="322">
        <v>1.77752542479616E-2</v>
      </c>
    </row>
    <row r="140" spans="1:11" s="284" customFormat="1" ht="12.5" x14ac:dyDescent="0.25">
      <c r="A140" s="355" t="s">
        <v>2256</v>
      </c>
      <c r="B140" s="344">
        <v>0</v>
      </c>
      <c r="C140" s="357">
        <v>0</v>
      </c>
      <c r="D140" s="346">
        <v>0</v>
      </c>
      <c r="E140" s="357">
        <v>0</v>
      </c>
      <c r="F140" s="346">
        <v>0</v>
      </c>
      <c r="G140" s="346">
        <v>0</v>
      </c>
      <c r="H140" s="346">
        <v>0</v>
      </c>
      <c r="I140" s="346">
        <v>0</v>
      </c>
      <c r="J140" s="346">
        <v>0</v>
      </c>
    </row>
    <row r="141" spans="1:11" s="284" customFormat="1" ht="12.5" x14ac:dyDescent="0.25">
      <c r="A141" s="355" t="s">
        <v>2257</v>
      </c>
      <c r="B141" s="344">
        <v>0</v>
      </c>
      <c r="C141" s="345">
        <v>0</v>
      </c>
      <c r="D141" s="346">
        <v>0</v>
      </c>
      <c r="E141" s="345">
        <v>0</v>
      </c>
      <c r="F141" s="346">
        <v>0</v>
      </c>
      <c r="G141" s="346">
        <v>0</v>
      </c>
      <c r="H141" s="346">
        <v>0</v>
      </c>
      <c r="I141" s="346">
        <v>0</v>
      </c>
      <c r="J141" s="346">
        <v>0</v>
      </c>
    </row>
    <row r="142" spans="1:11" s="284" customFormat="1" ht="12.5" x14ac:dyDescent="0.25">
      <c r="A142" s="355" t="s">
        <v>2258</v>
      </c>
      <c r="B142" s="344">
        <v>23810</v>
      </c>
      <c r="C142" s="345">
        <v>8.1906026508519122E-2</v>
      </c>
      <c r="D142" s="346">
        <v>2305688714.8699999</v>
      </c>
      <c r="E142" s="345">
        <v>7.553058585055504E-2</v>
      </c>
      <c r="F142" s="322">
        <v>1.67529882193545E-2</v>
      </c>
      <c r="G142" s="346">
        <v>0</v>
      </c>
      <c r="H142" s="364">
        <v>6.7529882193544995E-3</v>
      </c>
      <c r="I142" s="346">
        <v>0</v>
      </c>
      <c r="J142" s="322">
        <v>1.67529882193545E-2</v>
      </c>
    </row>
    <row r="143" spans="1:11" s="284" customFormat="1" ht="12.5" x14ac:dyDescent="0.25">
      <c r="A143" s="355" t="s">
        <v>2259</v>
      </c>
      <c r="B143" s="344">
        <v>131423</v>
      </c>
      <c r="C143" s="345">
        <v>0.45209305845565345</v>
      </c>
      <c r="D143" s="346">
        <v>10432725269.25</v>
      </c>
      <c r="E143" s="345">
        <v>0.34175899223619643</v>
      </c>
      <c r="F143" s="322">
        <v>3.1679207354533695E-2</v>
      </c>
      <c r="G143" s="365">
        <v>0</v>
      </c>
      <c r="H143" s="322">
        <v>-2.14909166462809E-4</v>
      </c>
      <c r="I143" s="363">
        <v>0</v>
      </c>
      <c r="J143" s="322">
        <v>3.1679207354533695E-2</v>
      </c>
    </row>
    <row r="144" spans="1:11" s="284" customFormat="1" ht="12.5" x14ac:dyDescent="0.25">
      <c r="A144" s="355" t="s">
        <v>2260</v>
      </c>
      <c r="B144" s="344">
        <v>0</v>
      </c>
      <c r="C144" s="345">
        <v>0</v>
      </c>
      <c r="D144" s="346">
        <v>0</v>
      </c>
      <c r="E144" s="345">
        <v>0</v>
      </c>
      <c r="F144" s="346">
        <v>0</v>
      </c>
      <c r="G144" s="346">
        <v>0</v>
      </c>
      <c r="H144" s="358">
        <v>0</v>
      </c>
      <c r="I144" s="346">
        <v>0</v>
      </c>
      <c r="J144" s="346">
        <v>0</v>
      </c>
    </row>
    <row r="145" spans="1:10" s="284" customFormat="1" ht="12.75" customHeight="1" thickBot="1" x14ac:dyDescent="0.3">
      <c r="A145" s="366" t="s">
        <v>148</v>
      </c>
      <c r="B145" s="367">
        <v>290699</v>
      </c>
      <c r="C145" s="368">
        <v>1</v>
      </c>
      <c r="D145" s="369">
        <v>30526556743.939999</v>
      </c>
      <c r="E145" s="368">
        <v>1</v>
      </c>
      <c r="F145" s="368">
        <v>2.4206174020203593E-2</v>
      </c>
      <c r="H145" s="337"/>
      <c r="J145" s="368">
        <v>2.4206174020203593E-2</v>
      </c>
    </row>
    <row r="146" spans="1:10" s="284" customFormat="1" ht="12.75" customHeight="1" thickTop="1" x14ac:dyDescent="0.25">
      <c r="H146" s="370"/>
    </row>
    <row r="147" spans="1:10" s="284" customFormat="1" ht="13" x14ac:dyDescent="0.3">
      <c r="A147" s="283" t="s">
        <v>2261</v>
      </c>
    </row>
    <row r="148" spans="1:10" s="284" customFormat="1" ht="13" x14ac:dyDescent="0.3">
      <c r="A148" s="371" t="s">
        <v>2262</v>
      </c>
      <c r="B148" s="349" t="s">
        <v>2234</v>
      </c>
      <c r="C148" s="349" t="s">
        <v>2235</v>
      </c>
      <c r="D148" s="349" t="s">
        <v>2236</v>
      </c>
      <c r="E148" s="349" t="s">
        <v>2237</v>
      </c>
      <c r="G148" s="372"/>
    </row>
    <row r="149" spans="1:10" s="284" customFormat="1" ht="12.5" x14ac:dyDescent="0.25">
      <c r="A149" s="293" t="s">
        <v>2263</v>
      </c>
      <c r="B149" s="344">
        <v>284136</v>
      </c>
      <c r="C149" s="345">
        <v>0.9774233829493737</v>
      </c>
      <c r="D149" s="346">
        <v>29886067209.290001</v>
      </c>
      <c r="E149" s="345">
        <v>0.97901861189185213</v>
      </c>
    </row>
    <row r="150" spans="1:10" s="284" customFormat="1" ht="12.5" x14ac:dyDescent="0.25">
      <c r="A150" s="293" t="s">
        <v>2264</v>
      </c>
      <c r="B150" s="356">
        <v>2523</v>
      </c>
      <c r="C150" s="357">
        <v>8.6790804233932688E-3</v>
      </c>
      <c r="D150" s="358">
        <v>233997368.97999999</v>
      </c>
      <c r="E150" s="357">
        <v>7.6653705474480707E-3</v>
      </c>
    </row>
    <row r="151" spans="1:10" s="284" customFormat="1" ht="12.5" x14ac:dyDescent="0.25">
      <c r="A151" s="296" t="s">
        <v>2265</v>
      </c>
      <c r="B151" s="356">
        <v>1358</v>
      </c>
      <c r="C151" s="357">
        <v>4.6714986979659373E-3</v>
      </c>
      <c r="D151" s="358">
        <v>143613164.72999999</v>
      </c>
      <c r="E151" s="357">
        <v>4.7045320549789623E-3</v>
      </c>
    </row>
    <row r="152" spans="1:10" s="284" customFormat="1" ht="12.5" x14ac:dyDescent="0.25">
      <c r="A152" s="296" t="s">
        <v>2266</v>
      </c>
      <c r="B152" s="344">
        <v>574</v>
      </c>
      <c r="C152" s="345">
        <v>1.9745509960474579E-3</v>
      </c>
      <c r="D152" s="346">
        <v>55942292.219999999</v>
      </c>
      <c r="E152" s="345">
        <v>1.8325778661920464E-3</v>
      </c>
    </row>
    <row r="153" spans="1:10" s="284" customFormat="1" ht="12.5" x14ac:dyDescent="0.25">
      <c r="A153" s="296" t="s">
        <v>2267</v>
      </c>
      <c r="B153" s="344">
        <v>834</v>
      </c>
      <c r="C153" s="345">
        <v>2.8689469176020558E-3</v>
      </c>
      <c r="D153" s="346">
        <v>80424376.829999998</v>
      </c>
      <c r="E153" s="345">
        <v>2.6345708592229447E-3</v>
      </c>
    </row>
    <row r="154" spans="1:10" s="284" customFormat="1" ht="12.5" x14ac:dyDescent="0.25">
      <c r="A154" s="296" t="s">
        <v>2268</v>
      </c>
      <c r="B154" s="344">
        <v>607</v>
      </c>
      <c r="C154" s="345">
        <v>2.0880704783986185E-3</v>
      </c>
      <c r="D154" s="346">
        <v>58166344.149999999</v>
      </c>
      <c r="E154" s="345">
        <v>1.9054341646817707E-3</v>
      </c>
    </row>
    <row r="155" spans="1:10" s="284" customFormat="1" ht="12.5" x14ac:dyDescent="0.25">
      <c r="A155" s="296" t="s">
        <v>2269</v>
      </c>
      <c r="B155" s="344">
        <v>667</v>
      </c>
      <c r="C155" s="345">
        <v>2.2944695372189104E-3</v>
      </c>
      <c r="D155" s="346">
        <v>68345987.739999995</v>
      </c>
      <c r="E155" s="345">
        <v>2.238902615623943E-3</v>
      </c>
    </row>
    <row r="156" spans="1:10" s="284" customFormat="1" ht="12.75" customHeight="1" thickBot="1" x14ac:dyDescent="0.3">
      <c r="A156" s="373" t="s">
        <v>148</v>
      </c>
      <c r="B156" s="367">
        <v>290699</v>
      </c>
      <c r="C156" s="368">
        <v>1</v>
      </c>
      <c r="D156" s="369">
        <v>30526556743.940006</v>
      </c>
      <c r="E156" s="368">
        <v>1</v>
      </c>
    </row>
    <row r="157" spans="1:10" s="284" customFormat="1" ht="12.75" customHeight="1" thickTop="1" x14ac:dyDescent="0.25"/>
    <row r="158" spans="1:10" s="284" customFormat="1" ht="13" x14ac:dyDescent="0.3">
      <c r="A158" s="371" t="s">
        <v>2270</v>
      </c>
      <c r="B158" s="349" t="s">
        <v>2234</v>
      </c>
      <c r="C158" s="349" t="s">
        <v>2235</v>
      </c>
      <c r="D158" s="349" t="s">
        <v>2236</v>
      </c>
      <c r="E158" s="349" t="s">
        <v>2237</v>
      </c>
    </row>
    <row r="159" spans="1:10" s="284" customFormat="1" ht="12.5" x14ac:dyDescent="0.25">
      <c r="A159" s="293" t="s">
        <v>2271</v>
      </c>
      <c r="B159" s="344">
        <v>163091</v>
      </c>
      <c r="C159" s="345">
        <v>0.56103048170100345</v>
      </c>
      <c r="D159" s="346">
        <v>9453284029.4300003</v>
      </c>
      <c r="E159" s="345">
        <v>0.30967410142995</v>
      </c>
    </row>
    <row r="160" spans="1:10" s="284" customFormat="1" ht="12.5" x14ac:dyDescent="0.25">
      <c r="A160" s="293" t="s">
        <v>2272</v>
      </c>
      <c r="B160" s="344">
        <v>15261</v>
      </c>
      <c r="C160" s="345">
        <v>5.2497600610941213E-2</v>
      </c>
      <c r="D160" s="346">
        <v>1937582883.26</v>
      </c>
      <c r="E160" s="345">
        <v>6.3472041721333028E-2</v>
      </c>
    </row>
    <row r="161" spans="1:5" s="284" customFormat="1" ht="12.5" x14ac:dyDescent="0.25">
      <c r="A161" s="293" t="s">
        <v>2273</v>
      </c>
      <c r="B161" s="344">
        <v>14131</v>
      </c>
      <c r="C161" s="345">
        <v>4.8610418336492385E-2</v>
      </c>
      <c r="D161" s="346">
        <v>1996059975.53</v>
      </c>
      <c r="E161" s="345">
        <v>6.53876554854569E-2</v>
      </c>
    </row>
    <row r="162" spans="1:5" s="284" customFormat="1" ht="12.5" x14ac:dyDescent="0.25">
      <c r="A162" s="293" t="s">
        <v>2274</v>
      </c>
      <c r="B162" s="344">
        <v>13625</v>
      </c>
      <c r="C162" s="345">
        <v>4.686978627377459E-2</v>
      </c>
      <c r="D162" s="346">
        <v>1977182307.04</v>
      </c>
      <c r="E162" s="345">
        <v>6.4769253985138747E-2</v>
      </c>
    </row>
    <row r="163" spans="1:5" s="284" customFormat="1" ht="12.5" x14ac:dyDescent="0.25">
      <c r="A163" s="293" t="s">
        <v>2275</v>
      </c>
      <c r="B163" s="344">
        <v>14690</v>
      </c>
      <c r="C163" s="345">
        <v>5.0533369567834774E-2</v>
      </c>
      <c r="D163" s="346">
        <v>2333605845.6399999</v>
      </c>
      <c r="E163" s="345">
        <v>7.6445105329583457E-2</v>
      </c>
    </row>
    <row r="164" spans="1:5" s="284" customFormat="1" ht="12.5" x14ac:dyDescent="0.25">
      <c r="A164" s="293" t="s">
        <v>2276</v>
      </c>
      <c r="B164" s="344">
        <v>15504</v>
      </c>
      <c r="C164" s="345">
        <v>5.3333516799163393E-2</v>
      </c>
      <c r="D164" s="346">
        <v>2717409145.5900002</v>
      </c>
      <c r="E164" s="345">
        <v>8.9017872811005719E-2</v>
      </c>
    </row>
    <row r="165" spans="1:5" s="284" customFormat="1" ht="12.5" x14ac:dyDescent="0.25">
      <c r="A165" s="293" t="s">
        <v>2277</v>
      </c>
      <c r="B165" s="344">
        <v>15709</v>
      </c>
      <c r="C165" s="345">
        <v>5.4038713583466062E-2</v>
      </c>
      <c r="D165" s="346">
        <v>2877175655.6199999</v>
      </c>
      <c r="E165" s="345">
        <v>9.4251562000721364E-2</v>
      </c>
    </row>
    <row r="166" spans="1:5" s="284" customFormat="1" ht="12.5" x14ac:dyDescent="0.25">
      <c r="A166" s="293" t="s">
        <v>2278</v>
      </c>
      <c r="B166" s="344">
        <v>16537</v>
      </c>
      <c r="C166" s="345">
        <v>5.6887020595186084E-2</v>
      </c>
      <c r="D166" s="346">
        <v>3257017358.73</v>
      </c>
      <c r="E166" s="345">
        <v>0.10669455405829774</v>
      </c>
    </row>
    <row r="167" spans="1:5" s="284" customFormat="1" ht="12.5" x14ac:dyDescent="0.25">
      <c r="A167" s="293" t="s">
        <v>2279</v>
      </c>
      <c r="B167" s="344">
        <v>8735</v>
      </c>
      <c r="C167" s="345">
        <v>3.004826297992081E-2</v>
      </c>
      <c r="D167" s="346">
        <v>1528718781.02</v>
      </c>
      <c r="E167" s="345">
        <v>5.0078323403554989E-2</v>
      </c>
    </row>
    <row r="168" spans="1:5" s="284" customFormat="1" ht="12.5" x14ac:dyDescent="0.25">
      <c r="A168" s="293" t="s">
        <v>2280</v>
      </c>
      <c r="B168" s="344">
        <v>7025</v>
      </c>
      <c r="C168" s="345">
        <v>2.4165889803542496E-2</v>
      </c>
      <c r="D168" s="346">
        <v>1282781224.0599999</v>
      </c>
      <c r="E168" s="345">
        <v>4.202181185451425E-2</v>
      </c>
    </row>
    <row r="169" spans="1:5" s="284" customFormat="1" ht="12.5" x14ac:dyDescent="0.25">
      <c r="A169" s="293" t="s">
        <v>2281</v>
      </c>
      <c r="B169" s="344">
        <v>3261</v>
      </c>
      <c r="C169" s="345">
        <v>1.1217788846882858E-2</v>
      </c>
      <c r="D169" s="346">
        <v>597275930.33000004</v>
      </c>
      <c r="E169" s="345">
        <v>1.9565781209456866E-2</v>
      </c>
    </row>
    <row r="170" spans="1:5" s="284" customFormat="1" ht="12.5" x14ac:dyDescent="0.25">
      <c r="A170" s="293" t="s">
        <v>2282</v>
      </c>
      <c r="B170" s="344">
        <v>1328</v>
      </c>
      <c r="C170" s="345">
        <v>4.5682991685557913E-3</v>
      </c>
      <c r="D170" s="346">
        <v>241925570.36000001</v>
      </c>
      <c r="E170" s="345">
        <v>7.9250854391897975E-3</v>
      </c>
    </row>
    <row r="171" spans="1:5" s="284" customFormat="1" ht="12.5" x14ac:dyDescent="0.25">
      <c r="A171" s="293" t="s">
        <v>2283</v>
      </c>
      <c r="B171" s="344">
        <v>558</v>
      </c>
      <c r="C171" s="345">
        <v>1.9195112470287135E-3</v>
      </c>
      <c r="D171" s="346">
        <v>105772022.70999999</v>
      </c>
      <c r="E171" s="345">
        <v>3.4649182217708647E-3</v>
      </c>
    </row>
    <row r="172" spans="1:5" s="284" customFormat="1" ht="12.5" x14ac:dyDescent="0.25">
      <c r="A172" s="293" t="s">
        <v>2284</v>
      </c>
      <c r="B172" s="344">
        <v>762</v>
      </c>
      <c r="C172" s="345">
        <v>2.6212680470177056E-3</v>
      </c>
      <c r="D172" s="346">
        <v>137812175.25999999</v>
      </c>
      <c r="E172" s="345">
        <v>4.5145011412843954E-3</v>
      </c>
    </row>
    <row r="173" spans="1:5" s="284" customFormat="1" ht="12.5" x14ac:dyDescent="0.25">
      <c r="A173" s="293" t="s">
        <v>2285</v>
      </c>
      <c r="B173" s="344">
        <v>482</v>
      </c>
      <c r="C173" s="345">
        <v>1.6580724391896773E-3</v>
      </c>
      <c r="D173" s="346">
        <v>82953839.359999999</v>
      </c>
      <c r="E173" s="345">
        <v>2.7174319087418081E-3</v>
      </c>
    </row>
    <row r="174" spans="1:5" s="284" customFormat="1" ht="12.75" customHeight="1" thickBot="1" x14ac:dyDescent="0.3">
      <c r="A174" s="373" t="s">
        <v>148</v>
      </c>
      <c r="B174" s="374">
        <v>290699</v>
      </c>
      <c r="C174" s="375">
        <v>1</v>
      </c>
      <c r="D174" s="376">
        <v>30526556743.940002</v>
      </c>
      <c r="E174" s="375">
        <v>1</v>
      </c>
    </row>
    <row r="175" spans="1:5" s="284" customFormat="1" ht="12.75" customHeight="1" thickTop="1" x14ac:dyDescent="0.25"/>
    <row r="176" spans="1:5" s="284" customFormat="1" ht="13" x14ac:dyDescent="0.3">
      <c r="A176" s="371" t="s">
        <v>2286</v>
      </c>
      <c r="B176" s="459" t="s">
        <v>2234</v>
      </c>
      <c r="C176" s="459" t="s">
        <v>2235</v>
      </c>
      <c r="D176" s="459" t="s">
        <v>2236</v>
      </c>
      <c r="E176" s="459" t="s">
        <v>2237</v>
      </c>
    </row>
    <row r="177" spans="1:5" s="284" customFormat="1" ht="12.5" x14ac:dyDescent="0.25">
      <c r="A177" s="296" t="s">
        <v>2271</v>
      </c>
      <c r="B177" s="344">
        <v>223539</v>
      </c>
      <c r="C177" s="345">
        <v>0.7689706534938201</v>
      </c>
      <c r="D177" s="346">
        <v>17833070869.720001</v>
      </c>
      <c r="E177" s="345">
        <v>0.58418219320658049</v>
      </c>
    </row>
    <row r="178" spans="1:5" s="284" customFormat="1" ht="12.5" x14ac:dyDescent="0.25">
      <c r="A178" s="296" t="s">
        <v>2272</v>
      </c>
      <c r="B178" s="344">
        <v>15216</v>
      </c>
      <c r="C178" s="345">
        <v>5.2342801316825997E-2</v>
      </c>
      <c r="D178" s="346">
        <v>2611350952.27</v>
      </c>
      <c r="E178" s="345">
        <v>8.5543580108765255E-2</v>
      </c>
    </row>
    <row r="179" spans="1:5" s="284" customFormat="1" ht="12.5" x14ac:dyDescent="0.25">
      <c r="A179" s="296" t="s">
        <v>2273</v>
      </c>
      <c r="B179" s="344">
        <v>13947</v>
      </c>
      <c r="C179" s="345">
        <v>4.7977461222776824E-2</v>
      </c>
      <c r="D179" s="346">
        <v>2426947125.6799998</v>
      </c>
      <c r="E179" s="345">
        <v>7.9502812781588494E-2</v>
      </c>
    </row>
    <row r="180" spans="1:5" s="284" customFormat="1" ht="12.5" x14ac:dyDescent="0.25">
      <c r="A180" s="296" t="s">
        <v>2274</v>
      </c>
      <c r="B180" s="344">
        <v>13052</v>
      </c>
      <c r="C180" s="345">
        <v>4.4898675262040805E-2</v>
      </c>
      <c r="D180" s="346">
        <v>2383240540.6999998</v>
      </c>
      <c r="E180" s="345">
        <v>7.8071056643920708E-2</v>
      </c>
    </row>
    <row r="181" spans="1:5" s="284" customFormat="1" ht="12.5" x14ac:dyDescent="0.25">
      <c r="A181" s="296" t="s">
        <v>2275</v>
      </c>
      <c r="B181" s="344">
        <v>11314</v>
      </c>
      <c r="C181" s="345">
        <v>3.8919982524879687E-2</v>
      </c>
      <c r="D181" s="346">
        <v>2219416421.96</v>
      </c>
      <c r="E181" s="345">
        <v>7.2704446838754225E-2</v>
      </c>
    </row>
    <row r="182" spans="1:5" s="284" customFormat="1" ht="12.5" x14ac:dyDescent="0.25">
      <c r="A182" s="296" t="s">
        <v>2276</v>
      </c>
      <c r="B182" s="344">
        <v>9456</v>
      </c>
      <c r="C182" s="345">
        <v>3.2528491670077986E-2</v>
      </c>
      <c r="D182" s="346">
        <v>2005976684.9300001</v>
      </c>
      <c r="E182" s="345">
        <v>6.5712510642990149E-2</v>
      </c>
    </row>
    <row r="183" spans="1:5" s="284" customFormat="1" ht="12.5" x14ac:dyDescent="0.25">
      <c r="A183" s="296" t="s">
        <v>2277</v>
      </c>
      <c r="B183" s="344">
        <v>3542</v>
      </c>
      <c r="C183" s="345">
        <v>1.2184424439024557E-2</v>
      </c>
      <c r="D183" s="346">
        <v>895443776.34000003</v>
      </c>
      <c r="E183" s="345">
        <v>2.9333271480667718E-2</v>
      </c>
    </row>
    <row r="184" spans="1:5" s="284" customFormat="1" ht="12.5" x14ac:dyDescent="0.25">
      <c r="A184" s="296" t="s">
        <v>2278</v>
      </c>
      <c r="B184" s="344">
        <v>567</v>
      </c>
      <c r="C184" s="345">
        <v>1.9504711058517573E-3</v>
      </c>
      <c r="D184" s="346">
        <v>139590175.72999999</v>
      </c>
      <c r="E184" s="345">
        <v>4.5727455245246689E-3</v>
      </c>
    </row>
    <row r="185" spans="1:5" s="284" customFormat="1" ht="12.5" x14ac:dyDescent="0.25">
      <c r="A185" s="296" t="s">
        <v>2279</v>
      </c>
      <c r="B185" s="344">
        <v>55</v>
      </c>
      <c r="C185" s="345">
        <v>1.8919913725193413E-4</v>
      </c>
      <c r="D185" s="346">
        <v>9385255.0800000001</v>
      </c>
      <c r="E185" s="345">
        <v>3.0744558447008994E-4</v>
      </c>
    </row>
    <row r="186" spans="1:5" s="284" customFormat="1" ht="12.5" x14ac:dyDescent="0.25">
      <c r="A186" s="296" t="s">
        <v>2280</v>
      </c>
      <c r="B186" s="344">
        <v>6</v>
      </c>
      <c r="C186" s="345">
        <v>2.0639905882029176E-5</v>
      </c>
      <c r="D186" s="346">
        <v>1023359.19</v>
      </c>
      <c r="E186" s="345">
        <v>3.3523570921674707E-5</v>
      </c>
    </row>
    <row r="187" spans="1:5" s="284" customFormat="1" ht="12.5" x14ac:dyDescent="0.25">
      <c r="A187" s="296" t="s">
        <v>2281</v>
      </c>
      <c r="B187" s="344">
        <v>2</v>
      </c>
      <c r="C187" s="345">
        <v>6.8799686273430594E-6</v>
      </c>
      <c r="D187" s="346">
        <v>370531.19</v>
      </c>
      <c r="E187" s="345">
        <v>1.2137994897624877E-5</v>
      </c>
    </row>
    <row r="188" spans="1:5" s="284" customFormat="1" ht="12.5" x14ac:dyDescent="0.25">
      <c r="A188" s="296" t="s">
        <v>2282</v>
      </c>
      <c r="B188" s="344">
        <v>1</v>
      </c>
      <c r="C188" s="345">
        <v>3.4399843136715297E-6</v>
      </c>
      <c r="D188" s="346">
        <v>127489.27</v>
      </c>
      <c r="E188" s="345">
        <v>4.1763396726788919E-6</v>
      </c>
    </row>
    <row r="189" spans="1:5" s="284" customFormat="1" ht="12.5" x14ac:dyDescent="0.25">
      <c r="A189" s="296" t="s">
        <v>2283</v>
      </c>
      <c r="B189" s="344">
        <v>0</v>
      </c>
      <c r="C189" s="345">
        <v>0</v>
      </c>
      <c r="D189" s="346">
        <v>0</v>
      </c>
      <c r="E189" s="345">
        <v>0</v>
      </c>
    </row>
    <row r="190" spans="1:5" s="284" customFormat="1" ht="12.5" x14ac:dyDescent="0.25">
      <c r="A190" s="296" t="s">
        <v>2284</v>
      </c>
      <c r="B190" s="344">
        <v>2</v>
      </c>
      <c r="C190" s="345">
        <v>6.8799686273430594E-6</v>
      </c>
      <c r="D190" s="346">
        <v>613561.88</v>
      </c>
      <c r="E190" s="345">
        <v>2.0099282246164288E-5</v>
      </c>
    </row>
    <row r="191" spans="1:5" s="284" customFormat="1" ht="12.5" x14ac:dyDescent="0.25">
      <c r="A191" s="296" t="s">
        <v>2285</v>
      </c>
      <c r="B191" s="344">
        <v>0</v>
      </c>
      <c r="C191" s="345">
        <v>0</v>
      </c>
      <c r="D191" s="346">
        <v>0</v>
      </c>
      <c r="E191" s="345">
        <v>0</v>
      </c>
    </row>
    <row r="192" spans="1:5" s="284" customFormat="1" ht="12.75" customHeight="1" thickBot="1" x14ac:dyDescent="0.3">
      <c r="A192" s="373" t="s">
        <v>148</v>
      </c>
      <c r="B192" s="367">
        <v>290699</v>
      </c>
      <c r="C192" s="368">
        <v>1</v>
      </c>
      <c r="D192" s="369">
        <v>30526556743.940002</v>
      </c>
      <c r="E192" s="368">
        <v>0.99999999999999978</v>
      </c>
    </row>
    <row r="193" spans="1:5" s="284" customFormat="1" ht="12.75" customHeight="1" thickTop="1" x14ac:dyDescent="0.25"/>
    <row r="194" spans="1:5" s="284" customFormat="1" ht="12.75" customHeight="1" x14ac:dyDescent="0.3">
      <c r="A194" s="371" t="s">
        <v>2287</v>
      </c>
      <c r="B194" s="459" t="s">
        <v>2234</v>
      </c>
      <c r="C194" s="459" t="s">
        <v>2235</v>
      </c>
      <c r="D194" s="459" t="s">
        <v>2236</v>
      </c>
      <c r="E194" s="459" t="s">
        <v>2237</v>
      </c>
    </row>
    <row r="195" spans="1:5" s="284" customFormat="1" ht="12.75" customHeight="1" x14ac:dyDescent="0.25">
      <c r="A195" s="296" t="s">
        <v>2288</v>
      </c>
      <c r="B195" s="344">
        <v>10227</v>
      </c>
      <c r="C195" s="345">
        <v>3.5180719575918735E-2</v>
      </c>
      <c r="D195" s="346">
        <v>24093140.359999999</v>
      </c>
      <c r="E195" s="345">
        <v>7.8925181644611344E-4</v>
      </c>
    </row>
    <row r="196" spans="1:5" s="284" customFormat="1" ht="12.75" customHeight="1" x14ac:dyDescent="0.25">
      <c r="A196" s="296" t="s">
        <v>2289</v>
      </c>
      <c r="B196" s="344">
        <v>10012</v>
      </c>
      <c r="C196" s="345">
        <v>3.4441122948479355E-2</v>
      </c>
      <c r="D196" s="346">
        <v>75185104.120000005</v>
      </c>
      <c r="E196" s="345">
        <v>2.4629408665595878E-3</v>
      </c>
    </row>
    <row r="197" spans="1:5" s="284" customFormat="1" ht="12.75" customHeight="1" x14ac:dyDescent="0.25">
      <c r="A197" s="296" t="s">
        <v>2290</v>
      </c>
      <c r="B197" s="344">
        <v>32036</v>
      </c>
      <c r="C197" s="345">
        <v>0.11020333747278112</v>
      </c>
      <c r="D197" s="346">
        <v>564386280.15999997</v>
      </c>
      <c r="E197" s="345">
        <v>1.8488370139289931E-2</v>
      </c>
    </row>
    <row r="198" spans="1:5" s="284" customFormat="1" ht="12.75" customHeight="1" x14ac:dyDescent="0.25">
      <c r="A198" s="296" t="s">
        <v>2291</v>
      </c>
      <c r="B198" s="344">
        <v>51677</v>
      </c>
      <c r="C198" s="345">
        <v>0.17776806937760364</v>
      </c>
      <c r="D198" s="346">
        <v>1921393335.6500001</v>
      </c>
      <c r="E198" s="345">
        <v>6.2941698658215917E-2</v>
      </c>
    </row>
    <row r="199" spans="1:5" s="284" customFormat="1" ht="12.75" customHeight="1" x14ac:dyDescent="0.25">
      <c r="A199" s="296" t="s">
        <v>2292</v>
      </c>
      <c r="B199" s="344">
        <v>42141</v>
      </c>
      <c r="C199" s="345">
        <v>0.14496437896243194</v>
      </c>
      <c r="D199" s="346">
        <v>2612191771.8099999</v>
      </c>
      <c r="E199" s="345">
        <v>8.5571123979731559E-2</v>
      </c>
    </row>
    <row r="200" spans="1:5" s="284" customFormat="1" ht="12.75" customHeight="1" x14ac:dyDescent="0.25">
      <c r="A200" s="296" t="s">
        <v>2293</v>
      </c>
      <c r="B200" s="344">
        <v>33612</v>
      </c>
      <c r="C200" s="345">
        <v>0.11562475275112745</v>
      </c>
      <c r="D200" s="346">
        <v>2929748581.1999998</v>
      </c>
      <c r="E200" s="345">
        <v>9.5973764934415701E-2</v>
      </c>
    </row>
    <row r="201" spans="1:5" s="284" customFormat="1" ht="12.75" customHeight="1" x14ac:dyDescent="0.25">
      <c r="A201" s="296" t="s">
        <v>2294</v>
      </c>
      <c r="B201" s="344">
        <v>47909</v>
      </c>
      <c r="C201" s="345">
        <v>0.16480620848368932</v>
      </c>
      <c r="D201" s="346">
        <v>5888280888.0600004</v>
      </c>
      <c r="E201" s="345">
        <v>0.19289043757707514</v>
      </c>
    </row>
    <row r="202" spans="1:5" s="284" customFormat="1" ht="12.75" customHeight="1" x14ac:dyDescent="0.25">
      <c r="A202" s="296" t="s">
        <v>2295</v>
      </c>
      <c r="B202" s="344">
        <v>25827</v>
      </c>
      <c r="C202" s="345">
        <v>8.8844474869194598E-2</v>
      </c>
      <c r="D202" s="346">
        <v>4451813665.75</v>
      </c>
      <c r="E202" s="345">
        <v>0.14583412413959052</v>
      </c>
    </row>
    <row r="203" spans="1:5" s="284" customFormat="1" ht="12.75" customHeight="1" x14ac:dyDescent="0.25">
      <c r="A203" s="296" t="s">
        <v>2296</v>
      </c>
      <c r="B203" s="344">
        <v>14001</v>
      </c>
      <c r="C203" s="345">
        <v>4.8163220375715084E-2</v>
      </c>
      <c r="D203" s="346">
        <v>3117439359.8200002</v>
      </c>
      <c r="E203" s="345">
        <v>0.10212220742645207</v>
      </c>
    </row>
    <row r="204" spans="1:5" s="284" customFormat="1" ht="12.75" customHeight="1" x14ac:dyDescent="0.25">
      <c r="A204" s="296" t="s">
        <v>2297</v>
      </c>
      <c r="B204" s="344">
        <v>7893</v>
      </c>
      <c r="C204" s="345">
        <v>2.7151796187809385E-2</v>
      </c>
      <c r="D204" s="346">
        <v>2154690620.0500002</v>
      </c>
      <c r="E204" s="345">
        <v>7.0584135581479884E-2</v>
      </c>
    </row>
    <row r="205" spans="1:5" s="284" customFormat="1" ht="12.75" customHeight="1" x14ac:dyDescent="0.25">
      <c r="A205" s="296" t="s">
        <v>2298</v>
      </c>
      <c r="B205" s="344">
        <v>4777</v>
      </c>
      <c r="C205" s="345">
        <v>1.6432805066408897E-2</v>
      </c>
      <c r="D205" s="346">
        <v>1543655181.8699999</v>
      </c>
      <c r="E205" s="345">
        <v>5.0567615431322425E-2</v>
      </c>
    </row>
    <row r="206" spans="1:5" s="284" customFormat="1" ht="12.75" customHeight="1" x14ac:dyDescent="0.25">
      <c r="A206" s="296" t="s">
        <v>2299</v>
      </c>
      <c r="B206" s="344">
        <v>3152</v>
      </c>
      <c r="C206" s="345">
        <v>1.0842830556692662E-2</v>
      </c>
      <c r="D206" s="346">
        <v>1176611376.8699999</v>
      </c>
      <c r="E206" s="345">
        <v>3.8543861554368584E-2</v>
      </c>
    </row>
    <row r="207" spans="1:5" s="284" customFormat="1" ht="12.75" customHeight="1" x14ac:dyDescent="0.25">
      <c r="A207" s="296" t="s">
        <v>2300</v>
      </c>
      <c r="B207" s="344">
        <v>2022</v>
      </c>
      <c r="C207" s="345">
        <v>6.9556482822438334E-3</v>
      </c>
      <c r="D207" s="346">
        <v>855353621.14999998</v>
      </c>
      <c r="E207" s="345">
        <v>2.8019983659631088E-2</v>
      </c>
    </row>
    <row r="208" spans="1:5" s="284" customFormat="1" ht="12.75" customHeight="1" x14ac:dyDescent="0.25">
      <c r="A208" s="296" t="s">
        <v>2301</v>
      </c>
      <c r="B208" s="344">
        <v>1462</v>
      </c>
      <c r="C208" s="345">
        <v>5.0292570665877766E-3</v>
      </c>
      <c r="D208" s="346">
        <v>692937317.16999996</v>
      </c>
      <c r="E208" s="345">
        <v>2.269949156016618E-2</v>
      </c>
    </row>
    <row r="209" spans="1:6" s="284" customFormat="1" ht="12.75" customHeight="1" x14ac:dyDescent="0.25">
      <c r="A209" s="296" t="s">
        <v>2302</v>
      </c>
      <c r="B209" s="344">
        <v>1905</v>
      </c>
      <c r="C209" s="345">
        <v>6.5531701175442639E-3</v>
      </c>
      <c r="D209" s="346">
        <v>1039304880.4</v>
      </c>
      <c r="E209" s="345">
        <v>3.4045925622001844E-2</v>
      </c>
    </row>
    <row r="210" spans="1:6" s="284" customFormat="1" ht="12.75" customHeight="1" x14ac:dyDescent="0.25">
      <c r="A210" s="296" t="s">
        <v>2303</v>
      </c>
      <c r="B210" s="344">
        <v>1039</v>
      </c>
      <c r="C210" s="345">
        <v>3.5741437019047194E-3</v>
      </c>
      <c r="D210" s="346">
        <v>670267002.82000005</v>
      </c>
      <c r="E210" s="345">
        <v>2.1956849193384989E-2</v>
      </c>
    </row>
    <row r="211" spans="1:6" s="284" customFormat="1" ht="12.75" customHeight="1" x14ac:dyDescent="0.25">
      <c r="A211" s="296" t="s">
        <v>2304</v>
      </c>
      <c r="B211" s="344">
        <v>559</v>
      </c>
      <c r="C211" s="345">
        <v>1.9229512313423851E-3</v>
      </c>
      <c r="D211" s="346">
        <v>413575336</v>
      </c>
      <c r="E211" s="345">
        <v>1.3548050619305474E-2</v>
      </c>
    </row>
    <row r="212" spans="1:6" s="284" customFormat="1" ht="12.75" customHeight="1" x14ac:dyDescent="0.25">
      <c r="A212" s="296" t="s">
        <v>2305</v>
      </c>
      <c r="B212" s="344">
        <v>284</v>
      </c>
      <c r="C212" s="345">
        <v>9.7695554508271448E-4</v>
      </c>
      <c r="D212" s="346">
        <v>240770084.37</v>
      </c>
      <c r="E212" s="345">
        <v>7.8872336107083767E-3</v>
      </c>
    </row>
    <row r="213" spans="1:6" s="284" customFormat="1" ht="12.75" customHeight="1" x14ac:dyDescent="0.25">
      <c r="A213" s="296" t="s">
        <v>2306</v>
      </c>
      <c r="B213" s="344">
        <v>163</v>
      </c>
      <c r="C213" s="345">
        <v>5.6071744312845935E-4</v>
      </c>
      <c r="D213" s="346">
        <v>153481149.93000001</v>
      </c>
      <c r="E213" s="345">
        <v>5.0277910875247481E-3</v>
      </c>
    </row>
    <row r="214" spans="1:6" s="284" customFormat="1" ht="12.75" customHeight="1" x14ac:dyDescent="0.25">
      <c r="A214" s="296" t="s">
        <v>2307</v>
      </c>
      <c r="B214" s="344">
        <v>1</v>
      </c>
      <c r="C214" s="345">
        <v>3.4399843136715297E-6</v>
      </c>
      <c r="D214" s="346">
        <v>1378046.38</v>
      </c>
      <c r="E214" s="345">
        <v>4.5142542329919467E-5</v>
      </c>
    </row>
    <row r="215" spans="1:6" s="284" customFormat="1" ht="12.75" customHeight="1" thickBot="1" x14ac:dyDescent="0.3">
      <c r="A215" s="373" t="s">
        <v>148</v>
      </c>
      <c r="B215" s="367">
        <v>290699</v>
      </c>
      <c r="C215" s="368">
        <v>0.99999999999999989</v>
      </c>
      <c r="D215" s="369">
        <v>30526556743.939999</v>
      </c>
      <c r="E215" s="368">
        <v>1</v>
      </c>
    </row>
    <row r="216" spans="1:6" s="284" customFormat="1" ht="12.75" customHeight="1" thickTop="1" x14ac:dyDescent="0.25"/>
    <row r="217" spans="1:6" s="284" customFormat="1" ht="12.75" customHeight="1" x14ac:dyDescent="0.25"/>
    <row r="218" spans="1:6" s="284" customFormat="1" ht="15" x14ac:dyDescent="0.3">
      <c r="A218" s="371" t="s">
        <v>2308</v>
      </c>
      <c r="B218" s="459" t="s">
        <v>2234</v>
      </c>
      <c r="C218" s="459" t="s">
        <v>2235</v>
      </c>
      <c r="D218" s="459" t="s">
        <v>2236</v>
      </c>
      <c r="E218" s="459" t="s">
        <v>2237</v>
      </c>
      <c r="F218" s="298" t="s">
        <v>2309</v>
      </c>
    </row>
    <row r="219" spans="1:6" s="284" customFormat="1" ht="12.5" x14ac:dyDescent="0.25">
      <c r="A219" s="296" t="s">
        <v>2310</v>
      </c>
      <c r="B219" s="344">
        <v>25305</v>
      </c>
      <c r="C219" s="345">
        <v>8.704880305745806E-2</v>
      </c>
      <c r="D219" s="346">
        <v>2063145544.27</v>
      </c>
      <c r="E219" s="345">
        <v>6.7585268839059826E-2</v>
      </c>
    </row>
    <row r="220" spans="1:6" s="284" customFormat="1" ht="12.5" x14ac:dyDescent="0.25">
      <c r="A220" s="296" t="s">
        <v>2311</v>
      </c>
      <c r="B220" s="344">
        <v>25358</v>
      </c>
      <c r="C220" s="345">
        <v>8.7231122226082647E-2</v>
      </c>
      <c r="D220" s="346">
        <v>3111823377.6199999</v>
      </c>
      <c r="E220" s="345">
        <v>0.10193823704790241</v>
      </c>
    </row>
    <row r="221" spans="1:6" s="284" customFormat="1" ht="12.5" x14ac:dyDescent="0.25">
      <c r="A221" s="296" t="s">
        <v>2312</v>
      </c>
      <c r="B221" s="344">
        <v>23559</v>
      </c>
      <c r="C221" s="345">
        <v>8.1042590445787571E-2</v>
      </c>
      <c r="D221" s="346">
        <v>4627415960.8599997</v>
      </c>
      <c r="E221" s="345">
        <v>0.15158656771136214</v>
      </c>
    </row>
    <row r="222" spans="1:6" s="284" customFormat="1" ht="12.5" x14ac:dyDescent="0.25">
      <c r="A222" s="296" t="s">
        <v>2313</v>
      </c>
      <c r="B222" s="344">
        <v>17734</v>
      </c>
      <c r="C222" s="345">
        <v>6.1004681818650909E-2</v>
      </c>
      <c r="D222" s="346">
        <v>1172041585.3399999</v>
      </c>
      <c r="E222" s="345">
        <v>3.8394162668630105E-2</v>
      </c>
    </row>
    <row r="223" spans="1:6" s="284" customFormat="1" ht="12.5" x14ac:dyDescent="0.25">
      <c r="A223" s="296" t="s">
        <v>2314</v>
      </c>
      <c r="B223" s="344">
        <v>32403</v>
      </c>
      <c r="C223" s="345">
        <v>0.11146581171589857</v>
      </c>
      <c r="D223" s="346">
        <v>2528284631.6199999</v>
      </c>
      <c r="E223" s="345">
        <v>8.2822463497194257E-2</v>
      </c>
    </row>
    <row r="224" spans="1:6" s="284" customFormat="1" ht="12.5" x14ac:dyDescent="0.25">
      <c r="A224" s="296" t="s">
        <v>2315</v>
      </c>
      <c r="B224" s="344">
        <v>9657</v>
      </c>
      <c r="C224" s="345">
        <v>3.3219928517125963E-2</v>
      </c>
      <c r="D224" s="346">
        <v>1103357985.25</v>
      </c>
      <c r="E224" s="345">
        <v>3.6144200425389732E-2</v>
      </c>
    </row>
    <row r="225" spans="1:6" s="284" customFormat="1" ht="12.5" x14ac:dyDescent="0.25">
      <c r="A225" s="296" t="s">
        <v>2316</v>
      </c>
      <c r="B225" s="344">
        <v>40156</v>
      </c>
      <c r="C225" s="345">
        <v>0.13813601009979395</v>
      </c>
      <c r="D225" s="346">
        <v>5730624424.8100004</v>
      </c>
      <c r="E225" s="345">
        <v>0.18772587006386229</v>
      </c>
    </row>
    <row r="226" spans="1:6" s="284" customFormat="1" ht="12.5" x14ac:dyDescent="0.25">
      <c r="A226" s="296" t="s">
        <v>2317</v>
      </c>
      <c r="B226" s="344">
        <v>35293</v>
      </c>
      <c r="C226" s="345">
        <v>0.1214073663824093</v>
      </c>
      <c r="D226" s="346">
        <v>3687402742.9699998</v>
      </c>
      <c r="E226" s="345">
        <v>0.12079327432505163</v>
      </c>
    </row>
    <row r="227" spans="1:6" s="284" customFormat="1" ht="12.5" x14ac:dyDescent="0.25">
      <c r="A227" s="296" t="s">
        <v>2318</v>
      </c>
      <c r="B227" s="344">
        <v>20618</v>
      </c>
      <c r="C227" s="345">
        <v>7.0925596579279604E-2</v>
      </c>
      <c r="D227" s="346">
        <v>1540274880.5599999</v>
      </c>
      <c r="E227" s="345">
        <v>5.045688229694522E-2</v>
      </c>
    </row>
    <row r="228" spans="1:6" s="284" customFormat="1" ht="12.5" x14ac:dyDescent="0.25">
      <c r="A228" s="296" t="s">
        <v>2319</v>
      </c>
      <c r="B228" s="344">
        <v>37950</v>
      </c>
      <c r="C228" s="345">
        <v>0.13054740470383455</v>
      </c>
      <c r="D228" s="346">
        <v>3216439974.1599998</v>
      </c>
      <c r="E228" s="345">
        <v>0.10536530540079707</v>
      </c>
    </row>
    <row r="229" spans="1:6" s="284" customFormat="1" ht="12.5" x14ac:dyDescent="0.25">
      <c r="A229" s="296" t="s">
        <v>2320</v>
      </c>
      <c r="B229" s="344">
        <v>22503</v>
      </c>
      <c r="C229" s="345">
        <v>7.7409967010550432E-2</v>
      </c>
      <c r="D229" s="346">
        <v>1706396724.29</v>
      </c>
      <c r="E229" s="345">
        <v>5.589876180937918E-2</v>
      </c>
    </row>
    <row r="230" spans="1:6" s="284" customFormat="1" ht="12.5" x14ac:dyDescent="0.25">
      <c r="A230" s="296" t="s">
        <v>2321</v>
      </c>
      <c r="B230" s="344">
        <v>163</v>
      </c>
      <c r="C230" s="345">
        <v>5.6071744312845935E-4</v>
      </c>
      <c r="D230" s="346">
        <v>39348912.189999998</v>
      </c>
      <c r="E230" s="345">
        <v>1.2890059144260143E-3</v>
      </c>
    </row>
    <row r="231" spans="1:6" s="284" customFormat="1" ht="12.75" customHeight="1" thickBot="1" x14ac:dyDescent="0.3">
      <c r="A231" s="373" t="s">
        <v>148</v>
      </c>
      <c r="B231" s="367">
        <v>290699</v>
      </c>
      <c r="C231" s="368">
        <v>1</v>
      </c>
      <c r="D231" s="369">
        <v>30526556743.940002</v>
      </c>
      <c r="E231" s="368">
        <v>0.99999999999999978</v>
      </c>
    </row>
    <row r="232" spans="1:6" s="284" customFormat="1" ht="12.75" customHeight="1" thickTop="1" x14ac:dyDescent="0.25"/>
    <row r="233" spans="1:6" s="284" customFormat="1" ht="15" x14ac:dyDescent="0.3">
      <c r="A233" s="371" t="s">
        <v>2322</v>
      </c>
      <c r="B233" s="349" t="s">
        <v>2234</v>
      </c>
      <c r="C233" s="349" t="s">
        <v>2235</v>
      </c>
      <c r="D233" s="349" t="s">
        <v>2236</v>
      </c>
      <c r="E233" s="349" t="s">
        <v>2237</v>
      </c>
      <c r="F233" s="298" t="s">
        <v>2323</v>
      </c>
    </row>
    <row r="234" spans="1:6" s="284" customFormat="1" ht="12.5" x14ac:dyDescent="0.25">
      <c r="A234" s="293" t="s">
        <v>2324</v>
      </c>
      <c r="B234" s="344">
        <v>230694</v>
      </c>
      <c r="C234" s="345">
        <v>0.79358374125813991</v>
      </c>
      <c r="D234" s="346">
        <v>21164566832.759998</v>
      </c>
      <c r="E234" s="345">
        <v>0.69331654435482626</v>
      </c>
    </row>
    <row r="235" spans="1:6" s="284" customFormat="1" ht="12.5" x14ac:dyDescent="0.25">
      <c r="A235" s="293" t="s">
        <v>2325</v>
      </c>
      <c r="B235" s="344"/>
      <c r="C235" s="344"/>
      <c r="D235" s="346"/>
      <c r="E235" s="344"/>
    </row>
    <row r="236" spans="1:6" s="284" customFormat="1" ht="12.5" x14ac:dyDescent="0.25">
      <c r="A236" s="293" t="s">
        <v>2326</v>
      </c>
      <c r="B236" s="344">
        <v>60005</v>
      </c>
      <c r="C236" s="345">
        <v>0.20641625874186015</v>
      </c>
      <c r="D236" s="346">
        <v>9361989911.1800003</v>
      </c>
      <c r="E236" s="345">
        <v>0.30668345564517369</v>
      </c>
    </row>
    <row r="237" spans="1:6" s="284" customFormat="1" ht="12.5" x14ac:dyDescent="0.25">
      <c r="A237" s="293" t="s">
        <v>2327</v>
      </c>
      <c r="B237" s="344">
        <v>0</v>
      </c>
      <c r="C237" s="345">
        <v>0</v>
      </c>
      <c r="D237" s="346">
        <v>0</v>
      </c>
      <c r="E237" s="345">
        <v>0</v>
      </c>
    </row>
    <row r="238" spans="1:6" s="284" customFormat="1" ht="12.75" customHeight="1" thickBot="1" x14ac:dyDescent="0.3">
      <c r="A238" s="373" t="s">
        <v>148</v>
      </c>
      <c r="B238" s="374">
        <v>290699</v>
      </c>
      <c r="C238" s="375">
        <v>1</v>
      </c>
      <c r="D238" s="376">
        <v>30526556743.939999</v>
      </c>
      <c r="E238" s="375">
        <v>1</v>
      </c>
    </row>
    <row r="239" spans="1:6" s="284" customFormat="1" ht="12.75" customHeight="1" thickTop="1" x14ac:dyDescent="0.25"/>
    <row r="240" spans="1:6" s="284" customFormat="1" ht="13" x14ac:dyDescent="0.3">
      <c r="A240" s="371" t="s">
        <v>2328</v>
      </c>
      <c r="B240" s="349" t="s">
        <v>2234</v>
      </c>
      <c r="C240" s="349" t="s">
        <v>2235</v>
      </c>
      <c r="D240" s="349" t="s">
        <v>2236</v>
      </c>
      <c r="E240" s="349" t="s">
        <v>2237</v>
      </c>
    </row>
    <row r="241" spans="1:5" s="284" customFormat="1" ht="12.5" x14ac:dyDescent="0.25">
      <c r="A241" s="293" t="s">
        <v>2329</v>
      </c>
      <c r="B241" s="344">
        <v>66</v>
      </c>
      <c r="C241" s="345">
        <v>2.2703896470232095E-4</v>
      </c>
      <c r="D241" s="346">
        <v>12031900.869999999</v>
      </c>
      <c r="E241" s="345">
        <v>3.9414536565407168E-4</v>
      </c>
    </row>
    <row r="242" spans="1:5" s="284" customFormat="1" ht="12.5" x14ac:dyDescent="0.25">
      <c r="A242" s="293" t="s">
        <v>2330</v>
      </c>
      <c r="B242" s="344">
        <v>29266</v>
      </c>
      <c r="C242" s="345">
        <v>0.10067458092391099</v>
      </c>
      <c r="D242" s="346">
        <v>6052735897.8800001</v>
      </c>
      <c r="E242" s="345">
        <v>0.1982777143406966</v>
      </c>
    </row>
    <row r="243" spans="1:5" s="284" customFormat="1" ht="12.5" x14ac:dyDescent="0.25">
      <c r="A243" s="293" t="s">
        <v>2331</v>
      </c>
      <c r="B243" s="344">
        <v>18541</v>
      </c>
      <c r="C243" s="345">
        <v>6.3780749159783837E-2</v>
      </c>
      <c r="D243" s="346">
        <v>2592082593.9400001</v>
      </c>
      <c r="E243" s="345">
        <v>8.4912380249192995E-2</v>
      </c>
    </row>
    <row r="244" spans="1:5" s="284" customFormat="1" ht="12.5" x14ac:dyDescent="0.25">
      <c r="A244" s="293" t="s">
        <v>2332</v>
      </c>
      <c r="B244" s="344">
        <v>21438</v>
      </c>
      <c r="C244" s="345">
        <v>7.3746383716490255E-2</v>
      </c>
      <c r="D244" s="346">
        <v>2960826363.8800001</v>
      </c>
      <c r="E244" s="345">
        <v>9.699182219323739E-2</v>
      </c>
    </row>
    <row r="245" spans="1:5" s="284" customFormat="1" ht="12.5" x14ac:dyDescent="0.25">
      <c r="A245" s="293" t="s">
        <v>2333</v>
      </c>
      <c r="B245" s="344">
        <v>12230</v>
      </c>
      <c r="C245" s="345">
        <v>4.2071008156202808E-2</v>
      </c>
      <c r="D245" s="346">
        <v>1252183744.6700001</v>
      </c>
      <c r="E245" s="345">
        <v>4.1019488544792336E-2</v>
      </c>
    </row>
    <row r="246" spans="1:5" s="284" customFormat="1" ht="12.5" x14ac:dyDescent="0.25">
      <c r="A246" s="293" t="s">
        <v>2334</v>
      </c>
      <c r="B246" s="344">
        <v>10066</v>
      </c>
      <c r="C246" s="345">
        <v>3.4626882101417615E-2</v>
      </c>
      <c r="D246" s="346">
        <v>963828302.22000003</v>
      </c>
      <c r="E246" s="345">
        <v>3.1573436542637098E-2</v>
      </c>
    </row>
    <row r="247" spans="1:5" s="284" customFormat="1" ht="12.5" x14ac:dyDescent="0.25">
      <c r="A247" s="293" t="s">
        <v>2335</v>
      </c>
      <c r="B247" s="344">
        <v>8778</v>
      </c>
      <c r="C247" s="345">
        <v>3.0196182305408686E-2</v>
      </c>
      <c r="D247" s="346">
        <v>833172206.04999995</v>
      </c>
      <c r="E247" s="345">
        <v>2.7293356831520073E-2</v>
      </c>
    </row>
    <row r="248" spans="1:5" s="284" customFormat="1" ht="12.5" x14ac:dyDescent="0.25">
      <c r="A248" s="293" t="s">
        <v>2336</v>
      </c>
      <c r="B248" s="344">
        <v>9285</v>
      </c>
      <c r="C248" s="345">
        <v>3.1940254352440155E-2</v>
      </c>
      <c r="D248" s="346">
        <v>827585072.30999994</v>
      </c>
      <c r="E248" s="345">
        <v>2.7110331481269619E-2</v>
      </c>
    </row>
    <row r="249" spans="1:5" s="284" customFormat="1" ht="12.5" x14ac:dyDescent="0.25">
      <c r="A249" s="293" t="s">
        <v>2337</v>
      </c>
      <c r="B249" s="344">
        <v>11578</v>
      </c>
      <c r="C249" s="345">
        <v>3.9828138383688969E-2</v>
      </c>
      <c r="D249" s="346">
        <v>961886927.08000004</v>
      </c>
      <c r="E249" s="345">
        <v>3.1509840272796234E-2</v>
      </c>
    </row>
    <row r="250" spans="1:5" s="284" customFormat="1" ht="12.5" x14ac:dyDescent="0.25">
      <c r="A250" s="293" t="s">
        <v>2338</v>
      </c>
      <c r="B250" s="344">
        <v>8096</v>
      </c>
      <c r="C250" s="345">
        <v>2.7850113003484705E-2</v>
      </c>
      <c r="D250" s="346">
        <v>585948392.76999998</v>
      </c>
      <c r="E250" s="345">
        <v>1.919470963217363E-2</v>
      </c>
    </row>
    <row r="251" spans="1:5" s="284" customFormat="1" ht="12.5" x14ac:dyDescent="0.25">
      <c r="A251" s="293" t="s">
        <v>2339</v>
      </c>
      <c r="B251" s="344">
        <v>17857</v>
      </c>
      <c r="C251" s="345">
        <v>6.1427799889232505E-2</v>
      </c>
      <c r="D251" s="346">
        <v>1326555347.4000001</v>
      </c>
      <c r="E251" s="345">
        <v>4.3455780438235704E-2</v>
      </c>
    </row>
    <row r="252" spans="1:5" s="284" customFormat="1" ht="12.5" x14ac:dyDescent="0.25">
      <c r="A252" s="293" t="s">
        <v>2340</v>
      </c>
      <c r="B252" s="344">
        <v>51054</v>
      </c>
      <c r="C252" s="345">
        <v>0.17562495915018628</v>
      </c>
      <c r="D252" s="346">
        <v>4905050939.4899998</v>
      </c>
      <c r="E252" s="345">
        <v>0.16068143487764075</v>
      </c>
    </row>
    <row r="253" spans="1:5" s="284" customFormat="1" ht="12.5" x14ac:dyDescent="0.25">
      <c r="A253" s="293" t="s">
        <v>2341</v>
      </c>
      <c r="B253" s="344">
        <v>92444</v>
      </c>
      <c r="C253" s="345">
        <v>0.31800590989305089</v>
      </c>
      <c r="D253" s="346">
        <v>7252669055.3800001</v>
      </c>
      <c r="E253" s="345">
        <v>0.23758555923015356</v>
      </c>
    </row>
    <row r="254" spans="1:5" s="284" customFormat="1" ht="12.75" customHeight="1" thickBot="1" x14ac:dyDescent="0.3">
      <c r="A254" s="373" t="s">
        <v>148</v>
      </c>
      <c r="B254" s="374">
        <v>290699</v>
      </c>
      <c r="C254" s="375">
        <v>1</v>
      </c>
      <c r="D254" s="376">
        <v>30526556743.939999</v>
      </c>
      <c r="E254" s="375">
        <v>1</v>
      </c>
    </row>
    <row r="255" spans="1:5" s="284" customFormat="1" ht="12.75" customHeight="1" thickTop="1" x14ac:dyDescent="0.25"/>
    <row r="256" spans="1:5" s="284" customFormat="1" ht="13" x14ac:dyDescent="0.3">
      <c r="A256" s="371" t="s">
        <v>2342</v>
      </c>
      <c r="B256" s="459" t="s">
        <v>2234</v>
      </c>
      <c r="C256" s="459" t="s">
        <v>2235</v>
      </c>
      <c r="D256" s="459" t="s">
        <v>2236</v>
      </c>
      <c r="E256" s="459" t="s">
        <v>2237</v>
      </c>
    </row>
    <row r="257" spans="1:6" s="284" customFormat="1" ht="12.5" x14ac:dyDescent="0.25">
      <c r="A257" s="296" t="s">
        <v>2343</v>
      </c>
      <c r="B257" s="344">
        <v>135466</v>
      </c>
      <c r="C257" s="345">
        <v>0.46600091503582741</v>
      </c>
      <c r="D257" s="346">
        <v>17788142759.82</v>
      </c>
      <c r="E257" s="345">
        <v>0.58271042191324851</v>
      </c>
    </row>
    <row r="258" spans="1:6" s="284" customFormat="1" ht="12.5" x14ac:dyDescent="0.25">
      <c r="A258" s="296" t="s">
        <v>2344</v>
      </c>
      <c r="B258" s="344">
        <v>131423</v>
      </c>
      <c r="C258" s="345">
        <v>0.45209305845565345</v>
      </c>
      <c r="D258" s="346">
        <v>10432725269.25</v>
      </c>
      <c r="E258" s="345">
        <v>0.34175899223619643</v>
      </c>
    </row>
    <row r="259" spans="1:6" s="284" customFormat="1" ht="12.5" x14ac:dyDescent="0.25">
      <c r="A259" s="296" t="s">
        <v>2345</v>
      </c>
      <c r="B259" s="344">
        <v>23810</v>
      </c>
      <c r="C259" s="345">
        <v>8.1906026508519122E-2</v>
      </c>
      <c r="D259" s="346">
        <v>2305688714.8699999</v>
      </c>
      <c r="E259" s="345">
        <v>7.553058585055504E-2</v>
      </c>
    </row>
    <row r="260" spans="1:6" s="284" customFormat="1" ht="12.5" x14ac:dyDescent="0.25">
      <c r="A260" s="296" t="s">
        <v>2346</v>
      </c>
      <c r="B260" s="344">
        <v>0</v>
      </c>
      <c r="C260" s="345">
        <v>0</v>
      </c>
      <c r="D260" s="346">
        <v>0</v>
      </c>
      <c r="E260" s="345">
        <v>0</v>
      </c>
    </row>
    <row r="261" spans="1:6" s="284" customFormat="1" ht="12.75" customHeight="1" thickBot="1" x14ac:dyDescent="0.3">
      <c r="A261" s="373" t="s">
        <v>148</v>
      </c>
      <c r="B261" s="367">
        <v>290699</v>
      </c>
      <c r="C261" s="368">
        <v>0.99999999999999989</v>
      </c>
      <c r="D261" s="369">
        <v>30526556743.939999</v>
      </c>
      <c r="E261" s="368">
        <v>1</v>
      </c>
    </row>
    <row r="262" spans="1:6" s="284" customFormat="1" ht="12.75" customHeight="1" thickTop="1" x14ac:dyDescent="0.25"/>
    <row r="263" spans="1:6" s="284" customFormat="1" ht="13" x14ac:dyDescent="0.3">
      <c r="A263" s="371" t="s">
        <v>2347</v>
      </c>
      <c r="B263" s="349" t="s">
        <v>2234</v>
      </c>
      <c r="C263" s="349" t="s">
        <v>2235</v>
      </c>
      <c r="D263" s="349" t="s">
        <v>2236</v>
      </c>
      <c r="E263" s="349" t="s">
        <v>2237</v>
      </c>
    </row>
    <row r="264" spans="1:6" s="284" customFormat="1" ht="12.5" x14ac:dyDescent="0.25">
      <c r="A264" s="293" t="s">
        <v>2075</v>
      </c>
      <c r="B264" s="344">
        <v>281043</v>
      </c>
      <c r="C264" s="345">
        <v>0.96678351146718766</v>
      </c>
      <c r="D264" s="346">
        <v>29546497233.02</v>
      </c>
      <c r="E264" s="345">
        <v>0.96789485564517341</v>
      </c>
    </row>
    <row r="265" spans="1:6" s="284" customFormat="1" ht="12.5" x14ac:dyDescent="0.25">
      <c r="A265" s="293" t="s">
        <v>2348</v>
      </c>
      <c r="B265" s="344">
        <v>0</v>
      </c>
      <c r="C265" s="345">
        <v>0</v>
      </c>
      <c r="D265" s="346">
        <v>0</v>
      </c>
      <c r="E265" s="345">
        <v>0</v>
      </c>
    </row>
    <row r="266" spans="1:6" s="284" customFormat="1" x14ac:dyDescent="0.25">
      <c r="A266" s="293" t="s">
        <v>2076</v>
      </c>
      <c r="B266" s="344">
        <v>9656</v>
      </c>
      <c r="C266" s="345">
        <v>3.321648853281229E-2</v>
      </c>
      <c r="D266" s="346">
        <v>980059510.91999996</v>
      </c>
      <c r="E266" s="345">
        <v>3.2105144354826629E-2</v>
      </c>
      <c r="F266" s="298" t="s">
        <v>2349</v>
      </c>
    </row>
    <row r="267" spans="1:6" s="284" customFormat="1" ht="12.75" customHeight="1" thickBot="1" x14ac:dyDescent="0.3">
      <c r="A267" s="373" t="s">
        <v>148</v>
      </c>
      <c r="B267" s="374">
        <v>290699</v>
      </c>
      <c r="C267" s="375">
        <v>1</v>
      </c>
      <c r="D267" s="376">
        <v>30526556743.939999</v>
      </c>
      <c r="E267" s="375">
        <v>1</v>
      </c>
    </row>
    <row r="268" spans="1:6" s="284" customFormat="1" ht="12.75" customHeight="1" thickTop="1" x14ac:dyDescent="0.25"/>
    <row r="269" spans="1:6" s="284" customFormat="1" ht="15" x14ac:dyDescent="0.3">
      <c r="A269" s="371" t="s">
        <v>2350</v>
      </c>
      <c r="B269" s="349" t="s">
        <v>2234</v>
      </c>
      <c r="C269" s="349" t="s">
        <v>2235</v>
      </c>
      <c r="D269" s="349" t="s">
        <v>2236</v>
      </c>
      <c r="E269" s="349" t="s">
        <v>2237</v>
      </c>
      <c r="F269" s="298" t="s">
        <v>2351</v>
      </c>
    </row>
    <row r="270" spans="1:6" s="284" customFormat="1" ht="12.5" x14ac:dyDescent="0.25">
      <c r="A270" s="293" t="s">
        <v>2352</v>
      </c>
      <c r="B270" s="344"/>
      <c r="C270" s="344"/>
      <c r="D270" s="346"/>
      <c r="E270" s="344"/>
    </row>
    <row r="271" spans="1:6" s="284" customFormat="1" ht="12.5" x14ac:dyDescent="0.25">
      <c r="A271" s="293" t="s">
        <v>2353</v>
      </c>
      <c r="B271" s="344"/>
      <c r="C271" s="344"/>
      <c r="D271" s="346"/>
      <c r="E271" s="344"/>
    </row>
    <row r="272" spans="1:6" s="284" customFormat="1" ht="12.5" x14ac:dyDescent="0.25">
      <c r="A272" s="293" t="s">
        <v>2354</v>
      </c>
      <c r="B272" s="344"/>
      <c r="C272" s="344"/>
      <c r="D272" s="346"/>
      <c r="E272" s="344"/>
    </row>
    <row r="273" spans="1:6" s="284" customFormat="1" ht="12.75" customHeight="1" thickBot="1" x14ac:dyDescent="0.3">
      <c r="A273" s="373" t="s">
        <v>148</v>
      </c>
      <c r="B273" s="374">
        <v>0</v>
      </c>
      <c r="C273" s="375"/>
      <c r="D273" s="376">
        <v>0</v>
      </c>
      <c r="E273" s="375"/>
    </row>
    <row r="274" spans="1:6" s="284" customFormat="1" ht="12.75" customHeight="1" thickTop="1" x14ac:dyDescent="0.25"/>
    <row r="275" spans="1:6" s="284" customFormat="1" ht="13" x14ac:dyDescent="0.3">
      <c r="A275" s="371" t="s">
        <v>2355</v>
      </c>
      <c r="B275" s="459" t="s">
        <v>2234</v>
      </c>
      <c r="C275" s="459" t="s">
        <v>2235</v>
      </c>
      <c r="D275" s="459" t="s">
        <v>2236</v>
      </c>
      <c r="E275" s="459" t="s">
        <v>2237</v>
      </c>
    </row>
    <row r="276" spans="1:6" s="284" customFormat="1" ht="12.5" x14ac:dyDescent="0.25">
      <c r="A276" s="296" t="s">
        <v>2356</v>
      </c>
      <c r="B276" s="344">
        <v>25133</v>
      </c>
      <c r="C276" s="345">
        <v>8.6457125755506556E-2</v>
      </c>
      <c r="D276" s="346">
        <v>1317093096.3099999</v>
      </c>
      <c r="E276" s="345">
        <v>4.3145812590588473E-2</v>
      </c>
    </row>
    <row r="277" spans="1:6" s="284" customFormat="1" ht="12.5" x14ac:dyDescent="0.25">
      <c r="A277" s="296" t="s">
        <v>2357</v>
      </c>
      <c r="B277" s="344">
        <v>34861</v>
      </c>
      <c r="C277" s="345">
        <v>0.11992129315890319</v>
      </c>
      <c r="D277" s="346">
        <v>1970612164.75</v>
      </c>
      <c r="E277" s="345">
        <v>6.455402688484338E-2</v>
      </c>
    </row>
    <row r="278" spans="1:6" s="284" customFormat="1" ht="12.5" x14ac:dyDescent="0.25">
      <c r="A278" s="296" t="s">
        <v>2358</v>
      </c>
      <c r="B278" s="344">
        <v>90655</v>
      </c>
      <c r="C278" s="345">
        <v>0.31185177795589253</v>
      </c>
      <c r="D278" s="346">
        <v>7405724005.3900003</v>
      </c>
      <c r="E278" s="345">
        <v>0.24259938870636474</v>
      </c>
    </row>
    <row r="279" spans="1:6" s="284" customFormat="1" ht="12.5" x14ac:dyDescent="0.25">
      <c r="A279" s="296" t="s">
        <v>2359</v>
      </c>
      <c r="B279" s="344">
        <v>54514</v>
      </c>
      <c r="C279" s="345">
        <v>0.18752730487548977</v>
      </c>
      <c r="D279" s="346">
        <v>5775021778.6700001</v>
      </c>
      <c r="E279" s="345">
        <v>0.18918025465864019</v>
      </c>
    </row>
    <row r="280" spans="1:6" s="284" customFormat="1" ht="12.5" x14ac:dyDescent="0.25">
      <c r="A280" s="296" t="s">
        <v>2360</v>
      </c>
      <c r="B280" s="344">
        <v>33010</v>
      </c>
      <c r="C280" s="345">
        <v>0.1135538821942972</v>
      </c>
      <c r="D280" s="346">
        <v>4336868734.5200005</v>
      </c>
      <c r="E280" s="345">
        <v>0.14206871645885633</v>
      </c>
    </row>
    <row r="281" spans="1:6" s="284" customFormat="1" ht="12.5" x14ac:dyDescent="0.25">
      <c r="A281" s="296" t="s">
        <v>2361</v>
      </c>
      <c r="B281" s="344">
        <v>24852</v>
      </c>
      <c r="C281" s="345">
        <v>8.5490490163364852E-2</v>
      </c>
      <c r="D281" s="346">
        <v>4153586993.29</v>
      </c>
      <c r="E281" s="345">
        <v>0.1360647068102285</v>
      </c>
    </row>
    <row r="282" spans="1:6" s="284" customFormat="1" ht="12.5" x14ac:dyDescent="0.25">
      <c r="A282" s="296" t="s">
        <v>2362</v>
      </c>
      <c r="B282" s="344">
        <v>14898</v>
      </c>
      <c r="C282" s="345">
        <v>5.1248886305078449E-2</v>
      </c>
      <c r="D282" s="346">
        <v>2940929837.0799999</v>
      </c>
      <c r="E282" s="345">
        <v>9.6340044563454422E-2</v>
      </c>
    </row>
    <row r="283" spans="1:6" s="284" customFormat="1" ht="12.5" x14ac:dyDescent="0.25">
      <c r="A283" s="296" t="s">
        <v>2363</v>
      </c>
      <c r="B283" s="344">
        <v>12776</v>
      </c>
      <c r="C283" s="345">
        <v>4.3949239591467466E-2</v>
      </c>
      <c r="D283" s="346">
        <v>2626720133.9299998</v>
      </c>
      <c r="E283" s="345">
        <v>8.6047049327023908E-2</v>
      </c>
    </row>
    <row r="284" spans="1:6" s="284" customFormat="1" ht="12.75" customHeight="1" thickBot="1" x14ac:dyDescent="0.3">
      <c r="A284" s="373" t="s">
        <v>148</v>
      </c>
      <c r="B284" s="367">
        <v>290699</v>
      </c>
      <c r="C284" s="368">
        <v>0.99999999999999989</v>
      </c>
      <c r="D284" s="369">
        <v>30526556743.940002</v>
      </c>
      <c r="E284" s="368">
        <v>1</v>
      </c>
    </row>
    <row r="285" spans="1:6" s="284" customFormat="1" ht="12.75" customHeight="1" thickTop="1" x14ac:dyDescent="0.25"/>
    <row r="286" spans="1:6" s="284" customFormat="1" ht="15" x14ac:dyDescent="0.3">
      <c r="A286" s="371" t="s">
        <v>2364</v>
      </c>
      <c r="B286" s="349" t="s">
        <v>2234</v>
      </c>
      <c r="C286" s="349" t="s">
        <v>2235</v>
      </c>
      <c r="D286" s="349" t="s">
        <v>2236</v>
      </c>
      <c r="E286" s="349" t="s">
        <v>2237</v>
      </c>
      <c r="F286" s="298" t="s">
        <v>2351</v>
      </c>
    </row>
    <row r="287" spans="1:6" s="284" customFormat="1" ht="12.5" x14ac:dyDescent="0.25">
      <c r="A287" s="293" t="s">
        <v>2365</v>
      </c>
      <c r="B287" s="344"/>
      <c r="C287" s="344"/>
      <c r="D287" s="346"/>
      <c r="E287" s="344"/>
    </row>
    <row r="288" spans="1:6" s="284" customFormat="1" ht="12.5" x14ac:dyDescent="0.25">
      <c r="A288" s="293" t="s">
        <v>2366</v>
      </c>
      <c r="B288" s="344"/>
      <c r="C288" s="344"/>
      <c r="D288" s="346"/>
      <c r="E288" s="344"/>
    </row>
    <row r="289" spans="1:12" s="284" customFormat="1" ht="12.5" x14ac:dyDescent="0.25">
      <c r="A289" s="293" t="s">
        <v>2367</v>
      </c>
      <c r="B289" s="344"/>
      <c r="C289" s="344"/>
      <c r="D289" s="346"/>
      <c r="E289" s="344"/>
    </row>
    <row r="290" spans="1:12" s="284" customFormat="1" ht="12.5" x14ac:dyDescent="0.25">
      <c r="A290" s="293" t="s">
        <v>2368</v>
      </c>
      <c r="B290" s="344"/>
      <c r="C290" s="344"/>
      <c r="D290" s="346"/>
      <c r="E290" s="344"/>
    </row>
    <row r="291" spans="1:12" s="284" customFormat="1" ht="12.5" x14ac:dyDescent="0.25">
      <c r="A291" s="293" t="s">
        <v>2369</v>
      </c>
      <c r="B291" s="344"/>
      <c r="C291" s="344"/>
      <c r="D291" s="346"/>
      <c r="E291" s="344"/>
    </row>
    <row r="292" spans="1:12" s="284" customFormat="1" ht="12.5" x14ac:dyDescent="0.25">
      <c r="A292" s="293" t="s">
        <v>146</v>
      </c>
      <c r="B292" s="344"/>
      <c r="C292" s="344"/>
      <c r="D292" s="346"/>
      <c r="E292" s="344"/>
    </row>
    <row r="293" spans="1:12" s="284" customFormat="1" ht="12.75" customHeight="1" thickBot="1" x14ac:dyDescent="0.3">
      <c r="A293" s="373" t="s">
        <v>148</v>
      </c>
      <c r="B293" s="374">
        <v>0</v>
      </c>
      <c r="C293" s="375"/>
      <c r="D293" s="376">
        <v>0</v>
      </c>
      <c r="E293" s="375"/>
    </row>
    <row r="294" spans="1:12" s="284" customFormat="1" ht="12.75" customHeight="1" thickTop="1" x14ac:dyDescent="0.25"/>
    <row r="295" spans="1:12" s="284" customFormat="1" ht="12.75" customHeight="1" x14ac:dyDescent="0.3">
      <c r="A295" s="283" t="s">
        <v>2370</v>
      </c>
      <c r="D295" s="343"/>
    </row>
    <row r="296" spans="1:12" s="284" customFormat="1" ht="12.75" customHeight="1" x14ac:dyDescent="0.3">
      <c r="A296" s="371" t="s">
        <v>2371</v>
      </c>
      <c r="B296" s="377" t="s">
        <v>2372</v>
      </c>
      <c r="C296" s="377" t="s">
        <v>2373</v>
      </c>
      <c r="D296" s="377" t="s">
        <v>2374</v>
      </c>
      <c r="E296" s="377" t="s">
        <v>2375</v>
      </c>
      <c r="F296" s="377" t="s">
        <v>2376</v>
      </c>
      <c r="G296" s="377" t="s">
        <v>2377</v>
      </c>
      <c r="H296" s="377" t="s">
        <v>2378</v>
      </c>
      <c r="I296" s="377" t="s">
        <v>2379</v>
      </c>
      <c r="J296" s="377" t="s">
        <v>2380</v>
      </c>
      <c r="K296" s="377" t="s">
        <v>2381</v>
      </c>
      <c r="L296" s="377" t="s">
        <v>2382</v>
      </c>
    </row>
    <row r="297" spans="1:12" s="284" customFormat="1" ht="12.75" customHeight="1" x14ac:dyDescent="0.25">
      <c r="A297" s="296" t="s">
        <v>2383</v>
      </c>
      <c r="B297" s="378">
        <v>40423</v>
      </c>
      <c r="C297" s="378">
        <v>40463</v>
      </c>
      <c r="D297" s="378">
        <v>40554</v>
      </c>
      <c r="E297" s="378">
        <v>40556</v>
      </c>
      <c r="F297" s="378">
        <v>40582</v>
      </c>
      <c r="G297" s="378">
        <v>40786</v>
      </c>
      <c r="H297" s="378">
        <v>40829</v>
      </c>
      <c r="I297" s="378">
        <v>40912</v>
      </c>
      <c r="J297" s="378">
        <v>40940</v>
      </c>
      <c r="K297" s="378">
        <v>40935</v>
      </c>
      <c r="L297" s="378">
        <v>40946</v>
      </c>
    </row>
    <row r="298" spans="1:12" s="284" customFormat="1" ht="12.75" customHeight="1" x14ac:dyDescent="0.25">
      <c r="A298" s="296" t="s">
        <v>2384</v>
      </c>
      <c r="B298" s="319" t="s">
        <v>2385</v>
      </c>
      <c r="C298" s="319" t="s">
        <v>2385</v>
      </c>
      <c r="D298" s="319" t="s">
        <v>2385</v>
      </c>
      <c r="E298" s="319" t="s">
        <v>2385</v>
      </c>
      <c r="F298" s="319" t="s">
        <v>2385</v>
      </c>
      <c r="G298" s="319" t="s">
        <v>2385</v>
      </c>
      <c r="H298" s="319" t="s">
        <v>2385</v>
      </c>
      <c r="I298" s="319" t="s">
        <v>2385</v>
      </c>
      <c r="J298" s="319" t="s">
        <v>2385</v>
      </c>
      <c r="K298" s="319" t="s">
        <v>2385</v>
      </c>
      <c r="L298" s="319" t="s">
        <v>2385</v>
      </c>
    </row>
    <row r="299" spans="1:12" s="284" customFormat="1" ht="12.75" customHeight="1" x14ac:dyDescent="0.25">
      <c r="A299" s="296" t="s">
        <v>2386</v>
      </c>
      <c r="B299" s="319" t="s">
        <v>2385</v>
      </c>
      <c r="C299" s="319" t="s">
        <v>2385</v>
      </c>
      <c r="D299" s="319" t="s">
        <v>2385</v>
      </c>
      <c r="E299" s="319" t="s">
        <v>2385</v>
      </c>
      <c r="F299" s="319" t="s">
        <v>2385</v>
      </c>
      <c r="G299" s="319" t="s">
        <v>2385</v>
      </c>
      <c r="H299" s="319" t="s">
        <v>2385</v>
      </c>
      <c r="I299" s="319" t="s">
        <v>2385</v>
      </c>
      <c r="J299" s="319" t="s">
        <v>2385</v>
      </c>
      <c r="K299" s="319" t="s">
        <v>2385</v>
      </c>
      <c r="L299" s="319" t="s">
        <v>2385</v>
      </c>
    </row>
    <row r="300" spans="1:12" s="284" customFormat="1" ht="12.75" customHeight="1" x14ac:dyDescent="0.25">
      <c r="A300" s="296" t="s">
        <v>2387</v>
      </c>
      <c r="B300" s="319" t="s">
        <v>213</v>
      </c>
      <c r="C300" s="319" t="s">
        <v>213</v>
      </c>
      <c r="D300" s="319" t="s">
        <v>213</v>
      </c>
      <c r="E300" s="319" t="s">
        <v>213</v>
      </c>
      <c r="F300" s="319" t="s">
        <v>1599</v>
      </c>
      <c r="G300" s="319" t="s">
        <v>213</v>
      </c>
      <c r="H300" s="319" t="s">
        <v>213</v>
      </c>
      <c r="I300" s="319" t="s">
        <v>217</v>
      </c>
      <c r="J300" s="319" t="s">
        <v>213</v>
      </c>
      <c r="K300" s="319" t="s">
        <v>1599</v>
      </c>
      <c r="L300" s="319" t="s">
        <v>213</v>
      </c>
    </row>
    <row r="301" spans="1:12" s="284" customFormat="1" ht="12.75" customHeight="1" x14ac:dyDescent="0.25">
      <c r="A301" s="296" t="s">
        <v>2388</v>
      </c>
      <c r="B301" s="379">
        <v>50000000</v>
      </c>
      <c r="C301" s="379">
        <v>543000000</v>
      </c>
      <c r="D301" s="379">
        <v>45000000</v>
      </c>
      <c r="E301" s="379">
        <v>1000000000</v>
      </c>
      <c r="F301" s="379">
        <v>1250000000</v>
      </c>
      <c r="G301" s="379">
        <v>110000000</v>
      </c>
      <c r="H301" s="379">
        <v>40000000</v>
      </c>
      <c r="I301" s="379">
        <v>500000000</v>
      </c>
      <c r="J301" s="379">
        <v>47000000</v>
      </c>
      <c r="K301" s="379">
        <v>1250000000</v>
      </c>
      <c r="L301" s="379">
        <v>50000000</v>
      </c>
    </row>
    <row r="302" spans="1:12" s="284" customFormat="1" ht="12.75" customHeight="1" x14ac:dyDescent="0.25">
      <c r="A302" s="296" t="s">
        <v>2389</v>
      </c>
      <c r="B302" s="379">
        <v>50000000</v>
      </c>
      <c r="C302" s="379">
        <v>543000000</v>
      </c>
      <c r="D302" s="379">
        <v>45000000</v>
      </c>
      <c r="E302" s="379">
        <v>1000000000</v>
      </c>
      <c r="F302" s="379">
        <v>1250000000</v>
      </c>
      <c r="G302" s="379">
        <v>110000000</v>
      </c>
      <c r="H302" s="379">
        <v>40000000</v>
      </c>
      <c r="I302" s="379">
        <v>500000000</v>
      </c>
      <c r="J302" s="379">
        <v>47000000</v>
      </c>
      <c r="K302" s="379">
        <v>1250000000</v>
      </c>
      <c r="L302" s="379">
        <v>50000000</v>
      </c>
    </row>
    <row r="303" spans="1:12" s="284" customFormat="1" ht="12.75" customHeight="1" x14ac:dyDescent="0.25">
      <c r="A303" s="296" t="s">
        <v>2390</v>
      </c>
      <c r="B303" s="380">
        <v>1.2218963831867058</v>
      </c>
      <c r="C303" s="380">
        <v>1.1597471623037321</v>
      </c>
      <c r="D303" s="380">
        <v>1.1785503830288744</v>
      </c>
      <c r="E303" s="380">
        <v>1.1798365926319205</v>
      </c>
      <c r="F303" s="380">
        <v>1</v>
      </c>
      <c r="G303" s="380">
        <v>1.1431184270690444</v>
      </c>
      <c r="H303" s="380">
        <v>1.1469205184080744</v>
      </c>
      <c r="I303" s="380">
        <v>8.98</v>
      </c>
      <c r="J303" s="380">
        <v>1.1992564609941836</v>
      </c>
      <c r="K303" s="380">
        <v>1</v>
      </c>
      <c r="L303" s="380">
        <v>1.1997600479904018</v>
      </c>
    </row>
    <row r="304" spans="1:12" s="284" customFormat="1" ht="12.75" customHeight="1" x14ac:dyDescent="0.25">
      <c r="A304" s="296" t="s">
        <v>2391</v>
      </c>
      <c r="B304" s="319" t="s">
        <v>2392</v>
      </c>
      <c r="C304" s="319" t="s">
        <v>2392</v>
      </c>
      <c r="D304" s="319" t="s">
        <v>2392</v>
      </c>
      <c r="E304" s="319" t="s">
        <v>2392</v>
      </c>
      <c r="F304" s="319" t="s">
        <v>2392</v>
      </c>
      <c r="G304" s="319" t="s">
        <v>2392</v>
      </c>
      <c r="H304" s="319" t="s">
        <v>2392</v>
      </c>
      <c r="I304" s="319" t="s">
        <v>2392</v>
      </c>
      <c r="J304" s="319" t="s">
        <v>2392</v>
      </c>
      <c r="K304" s="319" t="s">
        <v>2392</v>
      </c>
      <c r="L304" s="319" t="s">
        <v>2392</v>
      </c>
    </row>
    <row r="305" spans="1:13" s="284" customFormat="1" ht="12.75" customHeight="1" x14ac:dyDescent="0.25">
      <c r="A305" s="296" t="s">
        <v>2393</v>
      </c>
      <c r="B305" s="378">
        <v>45537</v>
      </c>
      <c r="C305" s="378">
        <v>44846</v>
      </c>
      <c r="D305" s="378">
        <v>47861</v>
      </c>
      <c r="E305" s="378">
        <v>44939</v>
      </c>
      <c r="F305" s="378">
        <v>47157</v>
      </c>
      <c r="G305" s="378">
        <v>46266</v>
      </c>
      <c r="H305" s="378">
        <v>46673</v>
      </c>
      <c r="I305" s="378">
        <v>45295</v>
      </c>
      <c r="J305" s="378">
        <v>46419</v>
      </c>
      <c r="K305" s="378">
        <v>45723</v>
      </c>
      <c r="L305" s="378">
        <v>46545</v>
      </c>
    </row>
    <row r="306" spans="1:13" s="284" customFormat="1" ht="12.75" customHeight="1" x14ac:dyDescent="0.25">
      <c r="A306" s="296" t="s">
        <v>2394</v>
      </c>
      <c r="B306" s="378">
        <v>45537</v>
      </c>
      <c r="C306" s="378">
        <v>44846</v>
      </c>
      <c r="D306" s="378">
        <v>47861</v>
      </c>
      <c r="E306" s="378">
        <v>44939</v>
      </c>
      <c r="F306" s="378">
        <v>47157</v>
      </c>
      <c r="G306" s="378">
        <v>46266</v>
      </c>
      <c r="H306" s="378">
        <v>46673</v>
      </c>
      <c r="I306" s="378">
        <v>45295</v>
      </c>
      <c r="J306" s="378">
        <v>46419</v>
      </c>
      <c r="K306" s="378">
        <v>45723</v>
      </c>
      <c r="L306" s="378">
        <v>46545</v>
      </c>
      <c r="M306" s="298" t="s">
        <v>2395</v>
      </c>
    </row>
    <row r="307" spans="1:13" s="284" customFormat="1" ht="12.75" customHeight="1" x14ac:dyDescent="0.25">
      <c r="A307" s="296" t="s">
        <v>2396</v>
      </c>
      <c r="B307" s="319" t="s">
        <v>2397</v>
      </c>
      <c r="C307" s="338" t="s">
        <v>2398</v>
      </c>
      <c r="D307" s="319" t="s">
        <v>2399</v>
      </c>
      <c r="E307" s="319" t="s">
        <v>2400</v>
      </c>
      <c r="F307" s="338" t="s">
        <v>2401</v>
      </c>
      <c r="G307" s="319" t="s">
        <v>2101</v>
      </c>
      <c r="H307" s="319" t="s">
        <v>2101</v>
      </c>
      <c r="I307" s="319" t="s">
        <v>2402</v>
      </c>
      <c r="J307" s="319" t="s">
        <v>2101</v>
      </c>
      <c r="K307" s="319" t="s">
        <v>2403</v>
      </c>
      <c r="L307" s="319" t="s">
        <v>2101</v>
      </c>
    </row>
    <row r="308" spans="1:13" s="284" customFormat="1" ht="12.75" customHeight="1" x14ac:dyDescent="0.25">
      <c r="A308" s="296" t="s">
        <v>2404</v>
      </c>
      <c r="B308" s="319" t="s">
        <v>2312</v>
      </c>
      <c r="C308" s="319" t="s">
        <v>2312</v>
      </c>
      <c r="D308" s="319" t="s">
        <v>2312</v>
      </c>
      <c r="E308" s="319" t="s">
        <v>2312</v>
      </c>
      <c r="F308" s="319" t="s">
        <v>2312</v>
      </c>
      <c r="G308" s="319" t="s">
        <v>2101</v>
      </c>
      <c r="H308" s="319" t="s">
        <v>2101</v>
      </c>
      <c r="I308" s="319" t="s">
        <v>2312</v>
      </c>
      <c r="J308" s="319" t="s">
        <v>2101</v>
      </c>
      <c r="K308" s="319" t="s">
        <v>2312</v>
      </c>
      <c r="L308" s="319" t="s">
        <v>2101</v>
      </c>
    </row>
    <row r="309" spans="1:13" s="284" customFormat="1" ht="12.75" customHeight="1" x14ac:dyDescent="0.25">
      <c r="A309" s="296" t="s">
        <v>2405</v>
      </c>
      <c r="B309" s="319" t="s">
        <v>2406</v>
      </c>
      <c r="C309" s="319" t="s">
        <v>2406</v>
      </c>
      <c r="D309" s="319" t="s">
        <v>2406</v>
      </c>
      <c r="E309" s="319" t="s">
        <v>2406</v>
      </c>
      <c r="F309" s="319" t="s">
        <v>2406</v>
      </c>
      <c r="G309" s="319" t="s">
        <v>2406</v>
      </c>
      <c r="H309" s="319" t="s">
        <v>2406</v>
      </c>
      <c r="I309" s="319" t="s">
        <v>2406</v>
      </c>
      <c r="J309" s="319" t="s">
        <v>2406</v>
      </c>
      <c r="K309" s="319" t="s">
        <v>2406</v>
      </c>
      <c r="L309" s="319" t="s">
        <v>2406</v>
      </c>
    </row>
    <row r="310" spans="1:13" s="284" customFormat="1" ht="12.75" customHeight="1" x14ac:dyDescent="0.25">
      <c r="A310" s="296" t="s">
        <v>2407</v>
      </c>
      <c r="B310" s="381" t="s">
        <v>2408</v>
      </c>
      <c r="C310" s="381" t="s">
        <v>2409</v>
      </c>
      <c r="D310" s="381" t="s">
        <v>2410</v>
      </c>
      <c r="E310" s="381" t="s">
        <v>2410</v>
      </c>
      <c r="F310" s="381" t="s">
        <v>2411</v>
      </c>
      <c r="G310" s="381" t="s">
        <v>2412</v>
      </c>
      <c r="H310" s="381" t="s">
        <v>2413</v>
      </c>
      <c r="I310" s="381" t="s">
        <v>2414</v>
      </c>
      <c r="J310" s="381" t="s">
        <v>2415</v>
      </c>
      <c r="K310" s="381" t="s">
        <v>2416</v>
      </c>
      <c r="L310" s="381" t="s">
        <v>2417</v>
      </c>
    </row>
    <row r="311" spans="1:13" s="284" customFormat="1" ht="12.75" customHeight="1" x14ac:dyDescent="0.25">
      <c r="A311" s="296" t="s">
        <v>2418</v>
      </c>
      <c r="B311" s="382">
        <v>0.04</v>
      </c>
      <c r="C311" s="382">
        <v>0.04</v>
      </c>
      <c r="D311" s="383">
        <v>4.9050000000000003E-2</v>
      </c>
      <c r="E311" s="382">
        <v>4.8750000000000002E-2</v>
      </c>
      <c r="F311" s="382">
        <v>0.06</v>
      </c>
      <c r="G311" s="382">
        <v>4.3450000000000003E-2</v>
      </c>
      <c r="H311" s="382">
        <v>4.1950000000000001E-2</v>
      </c>
      <c r="I311" s="382">
        <v>5.3800000000000001E-2</v>
      </c>
      <c r="J311" s="382">
        <v>4.24E-2</v>
      </c>
      <c r="K311" s="382">
        <v>5.1249999999999997E-2</v>
      </c>
      <c r="L311" s="382">
        <v>4.3999999999999997E-2</v>
      </c>
    </row>
    <row r="312" spans="1:13" s="284" customFormat="1" ht="12.75" customHeight="1" x14ac:dyDescent="0.25">
      <c r="A312" s="296" t="s">
        <v>2419</v>
      </c>
      <c r="B312" s="384" t="s">
        <v>2420</v>
      </c>
      <c r="C312" s="384" t="s">
        <v>2421</v>
      </c>
      <c r="D312" s="383" t="s">
        <v>2422</v>
      </c>
      <c r="E312" s="384" t="s">
        <v>2423</v>
      </c>
      <c r="F312" s="383" t="s">
        <v>2424</v>
      </c>
      <c r="G312" s="384" t="s">
        <v>2425</v>
      </c>
      <c r="H312" s="384" t="s">
        <v>2420</v>
      </c>
      <c r="I312" s="384" t="s">
        <v>2426</v>
      </c>
      <c r="J312" s="384" t="s">
        <v>2427</v>
      </c>
      <c r="K312" s="384" t="s">
        <v>2428</v>
      </c>
      <c r="L312" s="383" t="s">
        <v>2427</v>
      </c>
    </row>
    <row r="313" spans="1:13" s="284" customFormat="1" ht="12.75" customHeight="1" x14ac:dyDescent="0.25">
      <c r="A313" s="296" t="s">
        <v>2429</v>
      </c>
      <c r="B313" s="319" t="s">
        <v>2077</v>
      </c>
      <c r="C313" s="319" t="s">
        <v>2077</v>
      </c>
      <c r="D313" s="319" t="s">
        <v>2077</v>
      </c>
      <c r="E313" s="319" t="s">
        <v>2077</v>
      </c>
      <c r="F313" s="319" t="s">
        <v>2077</v>
      </c>
      <c r="G313" s="319" t="s">
        <v>2077</v>
      </c>
      <c r="H313" s="319" t="s">
        <v>2077</v>
      </c>
      <c r="I313" s="319" t="s">
        <v>2077</v>
      </c>
      <c r="J313" s="319" t="s">
        <v>2077</v>
      </c>
      <c r="K313" s="319" t="s">
        <v>2077</v>
      </c>
      <c r="L313" s="319" t="s">
        <v>2077</v>
      </c>
    </row>
    <row r="314" spans="1:13" s="284" customFormat="1" ht="12.75" customHeight="1" x14ac:dyDescent="0.25">
      <c r="A314" s="296" t="s">
        <v>2430</v>
      </c>
      <c r="B314" s="319" t="s">
        <v>1599</v>
      </c>
      <c r="C314" s="319" t="s">
        <v>1599</v>
      </c>
      <c r="D314" s="319" t="s">
        <v>1599</v>
      </c>
      <c r="E314" s="319" t="s">
        <v>1599</v>
      </c>
      <c r="F314" s="319" t="s">
        <v>1599</v>
      </c>
      <c r="G314" s="319" t="s">
        <v>1599</v>
      </c>
      <c r="H314" s="319" t="s">
        <v>1599</v>
      </c>
      <c r="I314" s="319" t="s">
        <v>1599</v>
      </c>
      <c r="J314" s="319" t="s">
        <v>1599</v>
      </c>
      <c r="K314" s="319" t="s">
        <v>1599</v>
      </c>
      <c r="L314" s="319" t="s">
        <v>1599</v>
      </c>
    </row>
    <row r="315" spans="1:13" s="284" customFormat="1" ht="12.75" customHeight="1" x14ac:dyDescent="0.25">
      <c r="A315" s="296" t="s">
        <v>2431</v>
      </c>
      <c r="B315" s="379">
        <v>40919553</v>
      </c>
      <c r="C315" s="379">
        <v>468205500</v>
      </c>
      <c r="D315" s="379">
        <v>38182500</v>
      </c>
      <c r="E315" s="379">
        <v>847575000</v>
      </c>
      <c r="F315" s="379">
        <v>1250000000</v>
      </c>
      <c r="G315" s="379">
        <v>96228000</v>
      </c>
      <c r="H315" s="379">
        <v>34876000</v>
      </c>
      <c r="I315" s="379">
        <v>55679287.310000002</v>
      </c>
      <c r="J315" s="379">
        <v>39190950</v>
      </c>
      <c r="K315" s="379">
        <v>1250000000</v>
      </c>
      <c r="L315" s="379">
        <v>41675000</v>
      </c>
    </row>
    <row r="316" spans="1:13" s="284" customFormat="1" ht="12.75" customHeight="1" x14ac:dyDescent="0.25">
      <c r="A316" s="296" t="s">
        <v>2432</v>
      </c>
      <c r="B316" s="385">
        <v>45537</v>
      </c>
      <c r="C316" s="385">
        <v>44846</v>
      </c>
      <c r="D316" s="378">
        <v>47861</v>
      </c>
      <c r="E316" s="385">
        <v>44939</v>
      </c>
      <c r="F316" s="385">
        <v>47157</v>
      </c>
      <c r="G316" s="385">
        <v>46266</v>
      </c>
      <c r="H316" s="385">
        <v>46673</v>
      </c>
      <c r="I316" s="385">
        <v>45295</v>
      </c>
      <c r="J316" s="385">
        <v>46419</v>
      </c>
      <c r="K316" s="385">
        <v>45723</v>
      </c>
      <c r="L316" s="385">
        <v>46545</v>
      </c>
    </row>
    <row r="317" spans="1:13" s="284" customFormat="1" ht="12.75" customHeight="1" x14ac:dyDescent="0.25">
      <c r="A317" s="296" t="s">
        <v>2127</v>
      </c>
      <c r="B317" s="382">
        <v>0.04</v>
      </c>
      <c r="C317" s="382">
        <v>0.04</v>
      </c>
      <c r="D317" s="383">
        <v>4.9050000000000003E-2</v>
      </c>
      <c r="E317" s="382">
        <v>4.8750000000000002E-2</v>
      </c>
      <c r="F317" s="382">
        <v>0.06</v>
      </c>
      <c r="G317" s="382">
        <v>4.3450000000000003E-2</v>
      </c>
      <c r="H317" s="383">
        <v>4.1950000000000001E-2</v>
      </c>
      <c r="I317" s="383">
        <v>5.3800000000000001E-2</v>
      </c>
      <c r="J317" s="383">
        <v>4.24E-2</v>
      </c>
      <c r="K317" s="383">
        <v>5.1249999999999997E-2</v>
      </c>
      <c r="L317" s="383">
        <v>4.3999999999999997E-2</v>
      </c>
    </row>
    <row r="318" spans="1:13" s="284" customFormat="1" ht="12.75" customHeight="1" x14ac:dyDescent="0.25">
      <c r="A318" s="296" t="s">
        <v>2128</v>
      </c>
      <c r="B318" s="383" t="s">
        <v>2433</v>
      </c>
      <c r="C318" s="383" t="s">
        <v>2434</v>
      </c>
      <c r="D318" s="383" t="s">
        <v>2435</v>
      </c>
      <c r="E318" s="383" t="s">
        <v>2436</v>
      </c>
      <c r="F318" s="383" t="s">
        <v>2437</v>
      </c>
      <c r="G318" s="383" t="s">
        <v>2438</v>
      </c>
      <c r="H318" s="383" t="s">
        <v>2439</v>
      </c>
      <c r="I318" s="383" t="s">
        <v>2440</v>
      </c>
      <c r="J318" s="383" t="s">
        <v>2441</v>
      </c>
      <c r="K318" s="383" t="s">
        <v>2442</v>
      </c>
      <c r="L318" s="383" t="s">
        <v>2443</v>
      </c>
    </row>
    <row r="319" spans="1:13" s="284" customFormat="1" ht="12.75" customHeight="1" x14ac:dyDescent="0.25">
      <c r="A319" s="296" t="s">
        <v>2444</v>
      </c>
      <c r="B319" s="386">
        <v>0</v>
      </c>
      <c r="C319" s="386">
        <v>0</v>
      </c>
      <c r="D319" s="386">
        <v>0</v>
      </c>
      <c r="E319" s="386">
        <v>0</v>
      </c>
      <c r="F319" s="386">
        <v>0</v>
      </c>
      <c r="G319" s="386">
        <v>0</v>
      </c>
      <c r="H319" s="386">
        <v>0</v>
      </c>
      <c r="I319" s="386">
        <v>0</v>
      </c>
      <c r="J319" s="386">
        <v>0</v>
      </c>
      <c r="K319" s="386">
        <v>0</v>
      </c>
      <c r="L319" s="386">
        <v>0</v>
      </c>
    </row>
    <row r="320" spans="1:13" s="284" customFormat="1" ht="12.75" customHeight="1" x14ac:dyDescent="0.25">
      <c r="A320" s="387"/>
      <c r="B320" s="388"/>
      <c r="C320" s="388"/>
      <c r="D320" s="388"/>
      <c r="E320" s="388"/>
      <c r="F320" s="388"/>
      <c r="G320" s="388"/>
      <c r="H320" s="388"/>
      <c r="I320" s="388"/>
      <c r="J320" s="388"/>
      <c r="K320" s="388"/>
      <c r="L320" s="388"/>
    </row>
    <row r="321" spans="1:13" s="284" customFormat="1" ht="12.75" customHeight="1" x14ac:dyDescent="0.3">
      <c r="A321" s="371" t="s">
        <v>2371</v>
      </c>
      <c r="B321" s="377" t="s">
        <v>2445</v>
      </c>
      <c r="C321" s="377" t="s">
        <v>2446</v>
      </c>
      <c r="D321" s="377" t="s">
        <v>2447</v>
      </c>
      <c r="E321" s="377" t="s">
        <v>2448</v>
      </c>
      <c r="F321" s="377" t="s">
        <v>2449</v>
      </c>
      <c r="G321" s="377" t="s">
        <v>2450</v>
      </c>
      <c r="H321" s="377" t="s">
        <v>2451</v>
      </c>
      <c r="I321" s="377" t="s">
        <v>2452</v>
      </c>
      <c r="J321" s="377" t="s">
        <v>2453</v>
      </c>
      <c r="K321" s="377" t="s">
        <v>2454</v>
      </c>
      <c r="L321" s="377" t="s">
        <v>2487</v>
      </c>
    </row>
    <row r="322" spans="1:13" s="284" customFormat="1" ht="12.75" customHeight="1" x14ac:dyDescent="0.25">
      <c r="A322" s="296" t="s">
        <v>2383</v>
      </c>
      <c r="B322" s="378">
        <v>40990</v>
      </c>
      <c r="C322" s="378">
        <v>40991</v>
      </c>
      <c r="D322" s="378">
        <v>40998</v>
      </c>
      <c r="E322" s="378">
        <v>41025</v>
      </c>
      <c r="F322" s="378">
        <v>41039</v>
      </c>
      <c r="G322" s="378">
        <v>41071</v>
      </c>
      <c r="H322" s="378">
        <v>42261</v>
      </c>
      <c r="I322" s="378">
        <v>42391</v>
      </c>
      <c r="J322" s="378">
        <v>42394</v>
      </c>
      <c r="K322" s="378">
        <v>42397</v>
      </c>
      <c r="L322" s="378">
        <v>42401</v>
      </c>
    </row>
    <row r="323" spans="1:13" s="284" customFormat="1" ht="12.75" customHeight="1" x14ac:dyDescent="0.25">
      <c r="A323" s="296" t="s">
        <v>2384</v>
      </c>
      <c r="B323" s="319" t="s">
        <v>2385</v>
      </c>
      <c r="C323" s="319" t="s">
        <v>2385</v>
      </c>
      <c r="D323" s="319" t="s">
        <v>2385</v>
      </c>
      <c r="E323" s="319" t="s">
        <v>2385</v>
      </c>
      <c r="F323" s="319" t="s">
        <v>2385</v>
      </c>
      <c r="G323" s="319" t="s">
        <v>2385</v>
      </c>
      <c r="H323" s="319" t="s">
        <v>2385</v>
      </c>
      <c r="I323" s="319" t="s">
        <v>2385</v>
      </c>
      <c r="J323" s="319" t="s">
        <v>2385</v>
      </c>
      <c r="K323" s="319" t="s">
        <v>2385</v>
      </c>
      <c r="L323" s="319" t="s">
        <v>2385</v>
      </c>
    </row>
    <row r="324" spans="1:13" s="284" customFormat="1" ht="12.75" customHeight="1" x14ac:dyDescent="0.25">
      <c r="A324" s="296" t="s">
        <v>2386</v>
      </c>
      <c r="B324" s="319" t="s">
        <v>2385</v>
      </c>
      <c r="C324" s="319" t="s">
        <v>2385</v>
      </c>
      <c r="D324" s="319" t="s">
        <v>2385</v>
      </c>
      <c r="E324" s="319" t="s">
        <v>2385</v>
      </c>
      <c r="F324" s="319" t="s">
        <v>2385</v>
      </c>
      <c r="G324" s="319" t="s">
        <v>2385</v>
      </c>
      <c r="H324" s="319" t="s">
        <v>2385</v>
      </c>
      <c r="I324" s="319" t="s">
        <v>2385</v>
      </c>
      <c r="J324" s="319" t="s">
        <v>2385</v>
      </c>
      <c r="K324" s="319" t="s">
        <v>2385</v>
      </c>
      <c r="L324" s="319" t="s">
        <v>2385</v>
      </c>
    </row>
    <row r="325" spans="1:13" s="284" customFormat="1" ht="12.75" customHeight="1" x14ac:dyDescent="0.25">
      <c r="A325" s="296" t="s">
        <v>2387</v>
      </c>
      <c r="B325" s="319" t="s">
        <v>213</v>
      </c>
      <c r="C325" s="319" t="s">
        <v>217</v>
      </c>
      <c r="D325" s="319" t="s">
        <v>1599</v>
      </c>
      <c r="E325" s="319" t="s">
        <v>213</v>
      </c>
      <c r="F325" s="319" t="s">
        <v>213</v>
      </c>
      <c r="G325" s="319" t="s">
        <v>213</v>
      </c>
      <c r="H325" s="319" t="s">
        <v>213</v>
      </c>
      <c r="I325" s="319" t="s">
        <v>213</v>
      </c>
      <c r="J325" s="319" t="s">
        <v>213</v>
      </c>
      <c r="K325" s="319" t="s">
        <v>213</v>
      </c>
      <c r="L325" s="319" t="s">
        <v>213</v>
      </c>
    </row>
    <row r="326" spans="1:13" s="284" customFormat="1" ht="12.75" customHeight="1" x14ac:dyDescent="0.25">
      <c r="A326" s="296" t="s">
        <v>2388</v>
      </c>
      <c r="B326" s="379">
        <v>106000000</v>
      </c>
      <c r="C326" s="379">
        <v>1000000000</v>
      </c>
      <c r="D326" s="379">
        <v>1250000000</v>
      </c>
      <c r="E326" s="379">
        <v>40000000</v>
      </c>
      <c r="F326" s="379">
        <v>56000000</v>
      </c>
      <c r="G326" s="379">
        <v>122000000</v>
      </c>
      <c r="H326" s="379">
        <v>1250000000</v>
      </c>
      <c r="I326" s="379">
        <v>170000000</v>
      </c>
      <c r="J326" s="379">
        <v>55000000</v>
      </c>
      <c r="K326" s="379">
        <v>50000000</v>
      </c>
      <c r="L326" s="379">
        <v>50000000</v>
      </c>
    </row>
    <row r="327" spans="1:13" s="284" customFormat="1" ht="12.75" customHeight="1" x14ac:dyDescent="0.25">
      <c r="A327" s="296" t="s">
        <v>2389</v>
      </c>
      <c r="B327" s="379">
        <v>106000000</v>
      </c>
      <c r="C327" s="379">
        <v>1000000000</v>
      </c>
      <c r="D327" s="379">
        <v>1240000000</v>
      </c>
      <c r="E327" s="379">
        <v>40000000</v>
      </c>
      <c r="F327" s="379">
        <v>56000000</v>
      </c>
      <c r="G327" s="379">
        <v>122000000</v>
      </c>
      <c r="H327" s="379">
        <v>1250000000</v>
      </c>
      <c r="I327" s="379">
        <v>170000000</v>
      </c>
      <c r="J327" s="379">
        <v>55000000</v>
      </c>
      <c r="K327" s="379">
        <v>50000000</v>
      </c>
      <c r="L327" s="379">
        <v>50000000</v>
      </c>
    </row>
    <row r="328" spans="1:13" s="284" customFormat="1" ht="12.75" customHeight="1" x14ac:dyDescent="0.25">
      <c r="A328" s="296" t="s">
        <v>2390</v>
      </c>
      <c r="B328" s="380">
        <v>1.2003360941063499</v>
      </c>
      <c r="C328" s="380">
        <v>9.0482999999999993</v>
      </c>
      <c r="D328" s="380">
        <v>1</v>
      </c>
      <c r="E328" s="380">
        <v>1.2221950623319482</v>
      </c>
      <c r="F328" s="380">
        <v>1.2319063751154913</v>
      </c>
      <c r="G328" s="380">
        <v>1.2382367508667658</v>
      </c>
      <c r="H328" s="380">
        <v>1.3679890560875514</v>
      </c>
      <c r="I328" s="380">
        <v>1.3312034078807242</v>
      </c>
      <c r="J328" s="380">
        <v>1.3095861707700367</v>
      </c>
      <c r="K328" s="380">
        <v>1.3157894736842106</v>
      </c>
      <c r="L328" s="380">
        <v>1.3175230566534915</v>
      </c>
    </row>
    <row r="329" spans="1:13" s="284" customFormat="1" ht="12.75" customHeight="1" x14ac:dyDescent="0.25">
      <c r="A329" s="296" t="s">
        <v>2391</v>
      </c>
      <c r="B329" s="319" t="s">
        <v>2392</v>
      </c>
      <c r="C329" s="319" t="s">
        <v>2392</v>
      </c>
      <c r="D329" s="319" t="s">
        <v>2392</v>
      </c>
      <c r="E329" s="319" t="s">
        <v>2392</v>
      </c>
      <c r="F329" s="319" t="s">
        <v>2392</v>
      </c>
      <c r="G329" s="319" t="s">
        <v>2392</v>
      </c>
      <c r="H329" s="319" t="s">
        <v>2392</v>
      </c>
      <c r="I329" s="319" t="s">
        <v>2392</v>
      </c>
      <c r="J329" s="319" t="s">
        <v>2392</v>
      </c>
      <c r="K329" s="319" t="s">
        <v>2392</v>
      </c>
      <c r="L329" s="319" t="s">
        <v>2392</v>
      </c>
    </row>
    <row r="330" spans="1:13" s="284" customFormat="1" ht="12.75" customHeight="1" x14ac:dyDescent="0.25">
      <c r="A330" s="296" t="s">
        <v>2393</v>
      </c>
      <c r="B330" s="378">
        <v>46468</v>
      </c>
      <c r="C330" s="378">
        <v>46469</v>
      </c>
      <c r="D330" s="378">
        <v>46476</v>
      </c>
      <c r="E330" s="378">
        <v>45773</v>
      </c>
      <c r="F330" s="378">
        <v>46517</v>
      </c>
      <c r="G330" s="378">
        <v>45819</v>
      </c>
      <c r="H330" s="378">
        <v>44818</v>
      </c>
      <c r="I330" s="378">
        <v>49696</v>
      </c>
      <c r="J330" s="378">
        <v>49699</v>
      </c>
      <c r="K330" s="378">
        <v>49702</v>
      </c>
      <c r="L330" s="378">
        <v>47880</v>
      </c>
    </row>
    <row r="331" spans="1:13" s="284" customFormat="1" ht="12.75" customHeight="1" x14ac:dyDescent="0.25">
      <c r="A331" s="296" t="s">
        <v>2394</v>
      </c>
      <c r="B331" s="378">
        <v>46468</v>
      </c>
      <c r="C331" s="378">
        <v>46469</v>
      </c>
      <c r="D331" s="378">
        <v>46476</v>
      </c>
      <c r="E331" s="378">
        <v>45773</v>
      </c>
      <c r="F331" s="378">
        <v>46517</v>
      </c>
      <c r="G331" s="378">
        <v>45819</v>
      </c>
      <c r="H331" s="378">
        <v>44818</v>
      </c>
      <c r="I331" s="378">
        <v>49696</v>
      </c>
      <c r="J331" s="378">
        <v>49699</v>
      </c>
      <c r="K331" s="378">
        <v>49702</v>
      </c>
      <c r="L331" s="378">
        <v>47880</v>
      </c>
      <c r="M331" s="298" t="s">
        <v>2395</v>
      </c>
    </row>
    <row r="332" spans="1:13" s="284" customFormat="1" ht="12.75" customHeight="1" x14ac:dyDescent="0.25">
      <c r="A332" s="296" t="s">
        <v>2396</v>
      </c>
      <c r="B332" s="319" t="s">
        <v>2101</v>
      </c>
      <c r="C332" s="319" t="s">
        <v>2455</v>
      </c>
      <c r="D332" s="319" t="s">
        <v>2456</v>
      </c>
      <c r="E332" s="319" t="s">
        <v>2101</v>
      </c>
      <c r="F332" s="319" t="s">
        <v>2101</v>
      </c>
      <c r="G332" s="319" t="s">
        <v>2101</v>
      </c>
      <c r="H332" s="319" t="s">
        <v>2457</v>
      </c>
      <c r="I332" s="319" t="s">
        <v>2458</v>
      </c>
      <c r="J332" s="319" t="s">
        <v>2459</v>
      </c>
      <c r="K332" s="319" t="s">
        <v>2460</v>
      </c>
      <c r="L332" s="319" t="s">
        <v>2497</v>
      </c>
    </row>
    <row r="333" spans="1:13" s="284" customFormat="1" ht="12.75" customHeight="1" x14ac:dyDescent="0.25">
      <c r="A333" s="296" t="s">
        <v>2404</v>
      </c>
      <c r="B333" s="319" t="s">
        <v>2101</v>
      </c>
      <c r="C333" s="319" t="s">
        <v>2312</v>
      </c>
      <c r="D333" s="319" t="s">
        <v>2312</v>
      </c>
      <c r="E333" s="319" t="s">
        <v>2101</v>
      </c>
      <c r="F333" s="319" t="s">
        <v>2101</v>
      </c>
      <c r="G333" s="319" t="s">
        <v>2101</v>
      </c>
      <c r="H333" s="319" t="s">
        <v>2312</v>
      </c>
      <c r="I333" s="319" t="s">
        <v>2312</v>
      </c>
      <c r="J333" s="319" t="s">
        <v>2312</v>
      </c>
      <c r="K333" s="319" t="s">
        <v>2312</v>
      </c>
      <c r="L333" s="319" t="s">
        <v>2312</v>
      </c>
    </row>
    <row r="334" spans="1:13" s="284" customFormat="1" ht="12.75" customHeight="1" x14ac:dyDescent="0.25">
      <c r="A334" s="296" t="s">
        <v>2405</v>
      </c>
      <c r="B334" s="319" t="s">
        <v>2406</v>
      </c>
      <c r="C334" s="319" t="s">
        <v>2406</v>
      </c>
      <c r="D334" s="319" t="s">
        <v>2406</v>
      </c>
      <c r="E334" s="319" t="s">
        <v>2406</v>
      </c>
      <c r="F334" s="319" t="s">
        <v>2406</v>
      </c>
      <c r="G334" s="319" t="s">
        <v>2406</v>
      </c>
      <c r="H334" s="319" t="s">
        <v>2406</v>
      </c>
      <c r="I334" s="319" t="s">
        <v>2406</v>
      </c>
      <c r="J334" s="319" t="s">
        <v>2406</v>
      </c>
      <c r="K334" s="319" t="s">
        <v>2406</v>
      </c>
      <c r="L334" s="319" t="s">
        <v>2406</v>
      </c>
    </row>
    <row r="335" spans="1:13" s="284" customFormat="1" ht="12.75" customHeight="1" x14ac:dyDescent="0.25">
      <c r="A335" s="296" t="s">
        <v>2407</v>
      </c>
      <c r="B335" s="381" t="s">
        <v>2461</v>
      </c>
      <c r="C335" s="381" t="s">
        <v>2462</v>
      </c>
      <c r="D335" s="381" t="s">
        <v>2463</v>
      </c>
      <c r="E335" s="381" t="s">
        <v>2464</v>
      </c>
      <c r="F335" s="381" t="s">
        <v>2465</v>
      </c>
      <c r="G335" s="381" t="s">
        <v>2466</v>
      </c>
      <c r="H335" s="381" t="s">
        <v>2467</v>
      </c>
      <c r="I335" s="381" t="s">
        <v>2468</v>
      </c>
      <c r="J335" s="381" t="s">
        <v>2469</v>
      </c>
      <c r="K335" s="381" t="s">
        <v>2470</v>
      </c>
      <c r="L335" s="381" t="s">
        <v>2415</v>
      </c>
    </row>
    <row r="336" spans="1:13" s="284" customFormat="1" ht="12.75" customHeight="1" x14ac:dyDescent="0.25">
      <c r="A336" s="293" t="s">
        <v>2418</v>
      </c>
      <c r="B336" s="382">
        <v>4.0149999999999998E-2</v>
      </c>
      <c r="C336" s="382">
        <v>5.2249999999999998E-2</v>
      </c>
      <c r="D336" s="382">
        <v>4.8750000000000002E-2</v>
      </c>
      <c r="E336" s="382">
        <v>3.5209999999999998E-2</v>
      </c>
      <c r="F336" s="382">
        <v>3.5299999999999998E-2</v>
      </c>
      <c r="G336" s="382">
        <v>2.785E-2</v>
      </c>
      <c r="H336" s="382">
        <v>6.2500000000000003E-3</v>
      </c>
      <c r="I336" s="383">
        <v>1.6250000000000001E-2</v>
      </c>
      <c r="J336" s="382">
        <v>1.6629999999999999E-2</v>
      </c>
      <c r="K336" s="382">
        <v>1.6580000000000001E-2</v>
      </c>
      <c r="L336" s="382">
        <v>1.35E-2</v>
      </c>
    </row>
    <row r="337" spans="1:12" s="284" customFormat="1" ht="12.75" customHeight="1" x14ac:dyDescent="0.25">
      <c r="A337" s="296" t="s">
        <v>2419</v>
      </c>
      <c r="B337" s="384" t="s">
        <v>2422</v>
      </c>
      <c r="C337" s="384" t="s">
        <v>2471</v>
      </c>
      <c r="D337" s="384" t="s">
        <v>2472</v>
      </c>
      <c r="E337" s="383" t="s">
        <v>2425</v>
      </c>
      <c r="F337" s="384" t="s">
        <v>2425</v>
      </c>
      <c r="G337" s="384" t="s">
        <v>2473</v>
      </c>
      <c r="H337" s="383" t="s">
        <v>2474</v>
      </c>
      <c r="I337" s="389" t="s">
        <v>2475</v>
      </c>
      <c r="J337" s="389" t="s">
        <v>2476</v>
      </c>
      <c r="K337" s="389" t="s">
        <v>2476</v>
      </c>
      <c r="L337" s="384" t="s">
        <v>2521</v>
      </c>
    </row>
    <row r="338" spans="1:12" s="284" customFormat="1" ht="12.75" customHeight="1" x14ac:dyDescent="0.25">
      <c r="A338" s="296" t="s">
        <v>2429</v>
      </c>
      <c r="B338" s="319" t="s">
        <v>2077</v>
      </c>
      <c r="C338" s="319" t="s">
        <v>2077</v>
      </c>
      <c r="D338" s="319" t="s">
        <v>2077</v>
      </c>
      <c r="E338" s="319" t="s">
        <v>2077</v>
      </c>
      <c r="F338" s="319" t="s">
        <v>2077</v>
      </c>
      <c r="G338" s="319" t="s">
        <v>2077</v>
      </c>
      <c r="H338" s="319" t="s">
        <v>2077</v>
      </c>
      <c r="I338" s="319" t="s">
        <v>2077</v>
      </c>
      <c r="J338" s="319" t="s">
        <v>2077</v>
      </c>
      <c r="K338" s="319" t="s">
        <v>2077</v>
      </c>
      <c r="L338" s="319" t="s">
        <v>2077</v>
      </c>
    </row>
    <row r="339" spans="1:12" s="284" customFormat="1" ht="12.75" customHeight="1" x14ac:dyDescent="0.25">
      <c r="A339" s="296" t="s">
        <v>2430</v>
      </c>
      <c r="B339" s="319" t="s">
        <v>1599</v>
      </c>
      <c r="C339" s="319" t="s">
        <v>1599</v>
      </c>
      <c r="D339" s="319" t="s">
        <v>1599</v>
      </c>
      <c r="E339" s="319" t="s">
        <v>1599</v>
      </c>
      <c r="F339" s="319" t="s">
        <v>1599</v>
      </c>
      <c r="G339" s="319" t="s">
        <v>1599</v>
      </c>
      <c r="H339" s="319" t="s">
        <v>1599</v>
      </c>
      <c r="I339" s="319" t="s">
        <v>1599</v>
      </c>
      <c r="J339" s="319" t="s">
        <v>1599</v>
      </c>
      <c r="K339" s="319" t="s">
        <v>1599</v>
      </c>
      <c r="L339" s="319" t="s">
        <v>1599</v>
      </c>
    </row>
    <row r="340" spans="1:12" s="284" customFormat="1" ht="12.75" customHeight="1" x14ac:dyDescent="0.25">
      <c r="A340" s="296" t="s">
        <v>2431</v>
      </c>
      <c r="B340" s="379">
        <v>88308600</v>
      </c>
      <c r="C340" s="379">
        <v>110518171.94</v>
      </c>
      <c r="D340" s="379">
        <v>1240000000</v>
      </c>
      <c r="E340" s="379">
        <v>32728000</v>
      </c>
      <c r="F340" s="379">
        <v>45458000</v>
      </c>
      <c r="G340" s="379">
        <v>98527200</v>
      </c>
      <c r="H340" s="379">
        <v>913750000</v>
      </c>
      <c r="I340" s="379">
        <v>127700000</v>
      </c>
      <c r="J340" s="379">
        <v>42000000</v>
      </c>
      <c r="K340" s="379">
        <v>38000000</v>
      </c>
      <c r="L340" s="379">
        <v>37970000</v>
      </c>
    </row>
    <row r="341" spans="1:12" s="284" customFormat="1" ht="12.75" customHeight="1" x14ac:dyDescent="0.25">
      <c r="A341" s="296" t="s">
        <v>2432</v>
      </c>
      <c r="B341" s="385">
        <v>46468</v>
      </c>
      <c r="C341" s="385">
        <v>46469</v>
      </c>
      <c r="D341" s="385">
        <v>46476</v>
      </c>
      <c r="E341" s="385">
        <v>45773</v>
      </c>
      <c r="F341" s="385">
        <v>46517</v>
      </c>
      <c r="G341" s="385">
        <v>45819</v>
      </c>
      <c r="H341" s="385">
        <v>44818</v>
      </c>
      <c r="I341" s="385">
        <v>49696</v>
      </c>
      <c r="J341" s="385">
        <v>49699</v>
      </c>
      <c r="K341" s="385">
        <v>49702</v>
      </c>
      <c r="L341" s="385">
        <v>47880</v>
      </c>
    </row>
    <row r="342" spans="1:12" s="284" customFormat="1" ht="12.75" customHeight="1" x14ac:dyDescent="0.25">
      <c r="A342" s="296" t="s">
        <v>2127</v>
      </c>
      <c r="B342" s="383">
        <v>4.0149999999999998E-2</v>
      </c>
      <c r="C342" s="383">
        <v>5.2249999999999998E-2</v>
      </c>
      <c r="D342" s="383">
        <v>4.8750000000000002E-2</v>
      </c>
      <c r="E342" s="383">
        <v>3.5209999999999998E-2</v>
      </c>
      <c r="F342" s="383">
        <v>3.5299999999999998E-2</v>
      </c>
      <c r="G342" s="383">
        <v>2.785E-2</v>
      </c>
      <c r="H342" s="383">
        <v>6.2500000000000003E-3</v>
      </c>
      <c r="I342" s="383">
        <v>1.6250000000000001E-2</v>
      </c>
      <c r="J342" s="383">
        <v>1.6629999999999999E-2</v>
      </c>
      <c r="K342" s="383">
        <v>1.6580000000000001E-2</v>
      </c>
      <c r="L342" s="383">
        <v>1.35E-2</v>
      </c>
    </row>
    <row r="343" spans="1:12" s="284" customFormat="1" ht="12.75" customHeight="1" x14ac:dyDescent="0.25">
      <c r="A343" s="296" t="s">
        <v>2128</v>
      </c>
      <c r="B343" s="383" t="s">
        <v>2477</v>
      </c>
      <c r="C343" s="383" t="s">
        <v>2478</v>
      </c>
      <c r="D343" s="383" t="s">
        <v>2479</v>
      </c>
      <c r="E343" s="383" t="s">
        <v>2480</v>
      </c>
      <c r="F343" s="383" t="s">
        <v>2481</v>
      </c>
      <c r="G343" s="383" t="s">
        <v>2482</v>
      </c>
      <c r="H343" s="383" t="s">
        <v>2483</v>
      </c>
      <c r="I343" s="383" t="s">
        <v>2484</v>
      </c>
      <c r="J343" s="383" t="s">
        <v>2485</v>
      </c>
      <c r="K343" s="383" t="s">
        <v>2486</v>
      </c>
      <c r="L343" s="383" t="s">
        <v>2527</v>
      </c>
    </row>
    <row r="344" spans="1:12" s="284" customFormat="1" ht="12.75" customHeight="1" x14ac:dyDescent="0.25">
      <c r="A344" s="296" t="s">
        <v>2444</v>
      </c>
      <c r="B344" s="386">
        <v>0</v>
      </c>
      <c r="C344" s="386">
        <v>0</v>
      </c>
      <c r="D344" s="386">
        <v>0</v>
      </c>
      <c r="E344" s="386">
        <v>0</v>
      </c>
      <c r="F344" s="386">
        <v>0</v>
      </c>
      <c r="G344" s="386">
        <v>0</v>
      </c>
      <c r="H344" s="386">
        <v>0</v>
      </c>
      <c r="I344" s="386">
        <v>0</v>
      </c>
      <c r="J344" s="386">
        <v>0</v>
      </c>
      <c r="K344" s="386">
        <v>0</v>
      </c>
      <c r="L344" s="386">
        <v>0</v>
      </c>
    </row>
    <row r="345" spans="1:12" s="284" customFormat="1" ht="12.75" customHeight="1" x14ac:dyDescent="0.25">
      <c r="A345" s="387"/>
      <c r="B345" s="388"/>
      <c r="C345" s="388"/>
      <c r="D345" s="388"/>
      <c r="E345" s="388"/>
      <c r="F345" s="388"/>
      <c r="G345" s="388"/>
      <c r="H345" s="388"/>
      <c r="I345" s="388"/>
      <c r="J345" s="388"/>
      <c r="K345" s="388"/>
      <c r="L345" s="388"/>
    </row>
    <row r="346" spans="1:12" s="284" customFormat="1" ht="12.75" customHeight="1" x14ac:dyDescent="0.3">
      <c r="A346" s="371" t="s">
        <v>2371</v>
      </c>
      <c r="B346" s="377" t="s">
        <v>2488</v>
      </c>
      <c r="C346" s="377" t="s">
        <v>2489</v>
      </c>
      <c r="D346" s="377" t="s">
        <v>2490</v>
      </c>
      <c r="E346" s="377" t="s">
        <v>2491</v>
      </c>
      <c r="F346" s="377" t="s">
        <v>2492</v>
      </c>
      <c r="G346" s="377" t="s">
        <v>2493</v>
      </c>
      <c r="H346" s="377" t="s">
        <v>2494</v>
      </c>
      <c r="I346" s="377" t="s">
        <v>2495</v>
      </c>
      <c r="J346" s="377" t="s">
        <v>2496</v>
      </c>
      <c r="K346" s="377" t="s">
        <v>2537</v>
      </c>
      <c r="L346" s="377" t="s">
        <v>2538</v>
      </c>
    </row>
    <row r="347" spans="1:12" s="284" customFormat="1" ht="12.75" customHeight="1" x14ac:dyDescent="0.25">
      <c r="A347" s="296" t="s">
        <v>2383</v>
      </c>
      <c r="B347" s="378">
        <v>42471</v>
      </c>
      <c r="C347" s="378">
        <v>43185</v>
      </c>
      <c r="D347" s="378">
        <v>43186</v>
      </c>
      <c r="E347" s="378">
        <v>43549</v>
      </c>
      <c r="F347" s="378">
        <v>43601</v>
      </c>
      <c r="G347" s="378">
        <v>43634</v>
      </c>
      <c r="H347" s="378">
        <v>43670</v>
      </c>
      <c r="I347" s="378">
        <v>43731</v>
      </c>
      <c r="J347" s="378">
        <v>43864</v>
      </c>
      <c r="K347" s="378">
        <v>44417</v>
      </c>
      <c r="L347" s="378">
        <v>44417</v>
      </c>
    </row>
    <row r="348" spans="1:12" s="284" customFormat="1" ht="12.75" customHeight="1" x14ac:dyDescent="0.25">
      <c r="A348" s="296" t="s">
        <v>2384</v>
      </c>
      <c r="B348" s="319" t="s">
        <v>2385</v>
      </c>
      <c r="C348" s="319" t="s">
        <v>2385</v>
      </c>
      <c r="D348" s="319" t="s">
        <v>2385</v>
      </c>
      <c r="E348" s="319" t="s">
        <v>2385</v>
      </c>
      <c r="F348" s="319" t="s">
        <v>2385</v>
      </c>
      <c r="G348" s="319" t="s">
        <v>2385</v>
      </c>
      <c r="H348" s="319" t="s">
        <v>2385</v>
      </c>
      <c r="I348" s="319" t="s">
        <v>2385</v>
      </c>
      <c r="J348" s="319" t="s">
        <v>2385</v>
      </c>
      <c r="K348" s="319" t="s">
        <v>2385</v>
      </c>
      <c r="L348" s="319" t="s">
        <v>2385</v>
      </c>
    </row>
    <row r="349" spans="1:12" s="284" customFormat="1" ht="12.75" customHeight="1" x14ac:dyDescent="0.25">
      <c r="A349" s="296" t="s">
        <v>2386</v>
      </c>
      <c r="B349" s="319" t="s">
        <v>2385</v>
      </c>
      <c r="C349" s="319" t="s">
        <v>2385</v>
      </c>
      <c r="D349" s="319" t="s">
        <v>2385</v>
      </c>
      <c r="E349" s="319" t="s">
        <v>2385</v>
      </c>
      <c r="F349" s="319" t="s">
        <v>2385</v>
      </c>
      <c r="G349" s="319" t="s">
        <v>2385</v>
      </c>
      <c r="H349" s="319" t="s">
        <v>2385</v>
      </c>
      <c r="I349" s="319" t="s">
        <v>2385</v>
      </c>
      <c r="J349" s="319" t="s">
        <v>2385</v>
      </c>
      <c r="K349" s="319" t="s">
        <v>2385</v>
      </c>
      <c r="L349" s="319" t="s">
        <v>2385</v>
      </c>
    </row>
    <row r="350" spans="1:12" s="284" customFormat="1" ht="12.75" customHeight="1" x14ac:dyDescent="0.25">
      <c r="A350" s="296" t="s">
        <v>2387</v>
      </c>
      <c r="B350" s="319" t="s">
        <v>213</v>
      </c>
      <c r="C350" s="319" t="s">
        <v>213</v>
      </c>
      <c r="D350" s="319" t="s">
        <v>1599</v>
      </c>
      <c r="E350" s="319" t="s">
        <v>213</v>
      </c>
      <c r="F350" s="319" t="s">
        <v>1599</v>
      </c>
      <c r="G350" s="319" t="s">
        <v>213</v>
      </c>
      <c r="H350" s="319" t="s">
        <v>1600</v>
      </c>
      <c r="I350" s="319" t="s">
        <v>213</v>
      </c>
      <c r="J350" s="319" t="s">
        <v>1599</v>
      </c>
      <c r="K350" s="319" t="s">
        <v>1599</v>
      </c>
      <c r="L350" s="319" t="s">
        <v>1599</v>
      </c>
    </row>
    <row r="351" spans="1:12" s="284" customFormat="1" ht="12.75" customHeight="1" x14ac:dyDescent="0.25">
      <c r="A351" s="296" t="s">
        <v>2388</v>
      </c>
      <c r="B351" s="379">
        <v>1250000000</v>
      </c>
      <c r="C351" s="379">
        <v>1000000000</v>
      </c>
      <c r="D351" s="379">
        <v>1000000000</v>
      </c>
      <c r="E351" s="379">
        <v>1500000000</v>
      </c>
      <c r="F351" s="379">
        <v>1250000000</v>
      </c>
      <c r="G351" s="379">
        <v>1000000000</v>
      </c>
      <c r="H351" s="379">
        <v>1000000000</v>
      </c>
      <c r="I351" s="379">
        <v>750000000</v>
      </c>
      <c r="J351" s="379">
        <v>1000000000</v>
      </c>
      <c r="K351" s="379">
        <v>1750000000</v>
      </c>
      <c r="L351" s="379">
        <v>1750000000</v>
      </c>
    </row>
    <row r="352" spans="1:12" s="284" customFormat="1" ht="12.75" customHeight="1" x14ac:dyDescent="0.25">
      <c r="A352" s="296" t="s">
        <v>2389</v>
      </c>
      <c r="B352" s="379">
        <v>1250000000</v>
      </c>
      <c r="C352" s="379">
        <v>1000000000</v>
      </c>
      <c r="D352" s="379">
        <v>1000000000</v>
      </c>
      <c r="E352" s="379">
        <v>1500000000</v>
      </c>
      <c r="F352" s="379">
        <v>1250000000</v>
      </c>
      <c r="G352" s="379">
        <v>1000000000</v>
      </c>
      <c r="H352" s="379">
        <v>1000000000</v>
      </c>
      <c r="I352" s="379">
        <v>750000000</v>
      </c>
      <c r="J352" s="379">
        <v>1000000000</v>
      </c>
      <c r="K352" s="379">
        <v>1750000000</v>
      </c>
      <c r="L352" s="379">
        <v>1750000000</v>
      </c>
    </row>
    <row r="353" spans="1:13" s="284" customFormat="1" ht="12.75" customHeight="1" x14ac:dyDescent="0.25">
      <c r="A353" s="296" t="s">
        <v>2390</v>
      </c>
      <c r="B353" s="380">
        <v>1.2534469791927803</v>
      </c>
      <c r="C353" s="380">
        <v>1.1299435028248588</v>
      </c>
      <c r="D353" s="380">
        <v>1</v>
      </c>
      <c r="E353" s="380">
        <v>1.167</v>
      </c>
      <c r="F353" s="380">
        <v>1</v>
      </c>
      <c r="G353" s="380">
        <v>1.1230011980000001</v>
      </c>
      <c r="H353" s="380">
        <v>1.2406999999999999</v>
      </c>
      <c r="I353" s="380">
        <v>1.1277999999999999</v>
      </c>
      <c r="J353" s="380">
        <v>1</v>
      </c>
      <c r="K353" s="380">
        <v>1</v>
      </c>
      <c r="L353" s="380">
        <v>1</v>
      </c>
    </row>
    <row r="354" spans="1:13" s="284" customFormat="1" ht="12.75" customHeight="1" x14ac:dyDescent="0.25">
      <c r="A354" s="296" t="s">
        <v>2391</v>
      </c>
      <c r="B354" s="319" t="s">
        <v>2392</v>
      </c>
      <c r="C354" s="319" t="s">
        <v>2392</v>
      </c>
      <c r="D354" s="319" t="s">
        <v>2392</v>
      </c>
      <c r="E354" s="319" t="s">
        <v>2392</v>
      </c>
      <c r="F354" s="319" t="s">
        <v>2392</v>
      </c>
      <c r="G354" s="319" t="s">
        <v>2392</v>
      </c>
      <c r="H354" s="319" t="s">
        <v>2392</v>
      </c>
      <c r="I354" s="319" t="s">
        <v>2392</v>
      </c>
      <c r="J354" s="319" t="s">
        <v>2392</v>
      </c>
      <c r="K354" s="319" t="s">
        <v>2392</v>
      </c>
      <c r="L354" s="319" t="s">
        <v>2392</v>
      </c>
    </row>
    <row r="355" spans="1:13" s="284" customFormat="1" ht="12.75" customHeight="1" x14ac:dyDescent="0.25">
      <c r="A355" s="296" t="s">
        <v>2393</v>
      </c>
      <c r="B355" s="378">
        <v>45027</v>
      </c>
      <c r="C355" s="378">
        <v>45742</v>
      </c>
      <c r="D355" s="378">
        <v>45012</v>
      </c>
      <c r="E355" s="378">
        <v>45376</v>
      </c>
      <c r="F355" s="378">
        <v>45428</v>
      </c>
      <c r="G355" s="378">
        <v>46191</v>
      </c>
      <c r="H355" s="378">
        <v>44766</v>
      </c>
      <c r="I355" s="378">
        <v>47384</v>
      </c>
      <c r="J355" s="378">
        <v>44960</v>
      </c>
      <c r="K355" s="378">
        <v>46242</v>
      </c>
      <c r="L355" s="378">
        <v>46973</v>
      </c>
    </row>
    <row r="356" spans="1:13" s="284" customFormat="1" ht="12.75" customHeight="1" x14ac:dyDescent="0.25">
      <c r="A356" s="296" t="s">
        <v>2394</v>
      </c>
      <c r="B356" s="378">
        <v>45027</v>
      </c>
      <c r="C356" s="378">
        <v>45742</v>
      </c>
      <c r="D356" s="378">
        <v>45012</v>
      </c>
      <c r="E356" s="378">
        <v>45376</v>
      </c>
      <c r="F356" s="378">
        <v>45428</v>
      </c>
      <c r="G356" s="378">
        <v>46191</v>
      </c>
      <c r="H356" s="378">
        <v>44766</v>
      </c>
      <c r="I356" s="378">
        <v>47384</v>
      </c>
      <c r="J356" s="378">
        <v>44960</v>
      </c>
      <c r="K356" s="378">
        <v>46242</v>
      </c>
      <c r="L356" s="378">
        <v>46973</v>
      </c>
      <c r="M356" s="298" t="s">
        <v>2395</v>
      </c>
    </row>
    <row r="357" spans="1:13" s="284" customFormat="1" ht="12.75" customHeight="1" x14ac:dyDescent="0.25">
      <c r="A357" s="296" t="s">
        <v>2396</v>
      </c>
      <c r="B357" s="319" t="s">
        <v>2498</v>
      </c>
      <c r="C357" s="319" t="s">
        <v>2499</v>
      </c>
      <c r="D357" s="319" t="s">
        <v>2500</v>
      </c>
      <c r="E357" s="319" t="s">
        <v>2501</v>
      </c>
      <c r="F357" s="319" t="s">
        <v>2502</v>
      </c>
      <c r="G357" s="319" t="s">
        <v>2503</v>
      </c>
      <c r="H357" s="319" t="s">
        <v>2504</v>
      </c>
      <c r="I357" s="319" t="s">
        <v>2505</v>
      </c>
      <c r="J357" s="319" t="s">
        <v>2506</v>
      </c>
      <c r="K357" s="319" t="s">
        <v>2540</v>
      </c>
      <c r="L357" s="319" t="s">
        <v>2541</v>
      </c>
    </row>
    <row r="358" spans="1:13" s="284" customFormat="1" ht="12.75" customHeight="1" x14ac:dyDescent="0.25">
      <c r="A358" s="296" t="s">
        <v>2404</v>
      </c>
      <c r="B358" s="319" t="s">
        <v>2312</v>
      </c>
      <c r="C358" s="319" t="s">
        <v>2312</v>
      </c>
      <c r="D358" s="319" t="s">
        <v>2312</v>
      </c>
      <c r="E358" s="319" t="s">
        <v>2312</v>
      </c>
      <c r="F358" s="319" t="s">
        <v>2312</v>
      </c>
      <c r="G358" s="319" t="s">
        <v>2312</v>
      </c>
      <c r="H358" s="319" t="s">
        <v>2312</v>
      </c>
      <c r="I358" s="319" t="s">
        <v>2312</v>
      </c>
      <c r="J358" s="319" t="s">
        <v>2312</v>
      </c>
      <c r="K358" s="319" t="s">
        <v>2312</v>
      </c>
      <c r="L358" s="319" t="s">
        <v>2312</v>
      </c>
    </row>
    <row r="359" spans="1:13" s="284" customFormat="1" ht="12.75" customHeight="1" x14ac:dyDescent="0.25">
      <c r="A359" s="296" t="s">
        <v>2405</v>
      </c>
      <c r="B359" s="319" t="s">
        <v>2406</v>
      </c>
      <c r="C359" s="319" t="s">
        <v>2406</v>
      </c>
      <c r="D359" s="319" t="s">
        <v>2507</v>
      </c>
      <c r="E359" s="319" t="s">
        <v>2406</v>
      </c>
      <c r="F359" s="319" t="s">
        <v>2507</v>
      </c>
      <c r="G359" s="319" t="s">
        <v>2406</v>
      </c>
      <c r="H359" s="319" t="s">
        <v>2508</v>
      </c>
      <c r="I359" s="319" t="s">
        <v>2406</v>
      </c>
      <c r="J359" s="319" t="s">
        <v>2507</v>
      </c>
      <c r="K359" s="319" t="s">
        <v>2543</v>
      </c>
      <c r="L359" s="319" t="s">
        <v>2543</v>
      </c>
    </row>
    <row r="360" spans="1:13" s="284" customFormat="1" ht="12.75" customHeight="1" x14ac:dyDescent="0.25">
      <c r="A360" s="296" t="s">
        <v>2407</v>
      </c>
      <c r="B360" s="381" t="s">
        <v>2509</v>
      </c>
      <c r="C360" s="381" t="s">
        <v>2510</v>
      </c>
      <c r="D360" s="390" t="s">
        <v>2511</v>
      </c>
      <c r="E360" s="319" t="s">
        <v>2512</v>
      </c>
      <c r="F360" s="390" t="s">
        <v>2513</v>
      </c>
      <c r="G360" s="319" t="s">
        <v>2514</v>
      </c>
      <c r="H360" s="381" t="s">
        <v>2515</v>
      </c>
      <c r="I360" s="381" t="s">
        <v>2516</v>
      </c>
      <c r="J360" s="390" t="s">
        <v>2517</v>
      </c>
      <c r="K360" s="381" t="s">
        <v>2544</v>
      </c>
      <c r="L360" s="381" t="s">
        <v>2544</v>
      </c>
    </row>
    <row r="361" spans="1:13" s="284" customFormat="1" ht="12.75" customHeight="1" x14ac:dyDescent="0.25">
      <c r="A361" s="293" t="s">
        <v>2418</v>
      </c>
      <c r="B361" s="382">
        <v>5.0000000000000001E-3</v>
      </c>
      <c r="C361" s="383">
        <v>6.2500000000000003E-3</v>
      </c>
      <c r="D361" s="383" t="s">
        <v>2518</v>
      </c>
      <c r="E361" s="383">
        <v>2.5000000000000001E-3</v>
      </c>
      <c r="F361" s="383" t="s">
        <v>2519</v>
      </c>
      <c r="G361" s="383">
        <v>1.25E-3</v>
      </c>
      <c r="H361" s="383">
        <v>2.1250000000000002E-2</v>
      </c>
      <c r="I361" s="383">
        <v>1.25E-3</v>
      </c>
      <c r="J361" s="383" t="s">
        <v>2520</v>
      </c>
      <c r="K361" s="383" t="s">
        <v>2545</v>
      </c>
      <c r="L361" s="383" t="s">
        <v>2546</v>
      </c>
    </row>
    <row r="362" spans="1:13" s="284" customFormat="1" ht="12.75" customHeight="1" x14ac:dyDescent="0.25">
      <c r="A362" s="296" t="s">
        <v>2419</v>
      </c>
      <c r="B362" s="384" t="s">
        <v>2522</v>
      </c>
      <c r="C362" s="384" t="s">
        <v>2523</v>
      </c>
      <c r="D362" s="383" t="s">
        <v>2518</v>
      </c>
      <c r="E362" s="384" t="s">
        <v>2524</v>
      </c>
      <c r="F362" s="384" t="s">
        <v>2519</v>
      </c>
      <c r="G362" s="384" t="s">
        <v>2525</v>
      </c>
      <c r="H362" s="384" t="s">
        <v>2526</v>
      </c>
      <c r="I362" s="384" t="s">
        <v>2522</v>
      </c>
      <c r="J362" s="384" t="s">
        <v>2520</v>
      </c>
      <c r="K362" s="384" t="s">
        <v>2545</v>
      </c>
      <c r="L362" s="384" t="s">
        <v>2546</v>
      </c>
    </row>
    <row r="363" spans="1:13" s="284" customFormat="1" ht="12.75" customHeight="1" x14ac:dyDescent="0.25">
      <c r="A363" s="296" t="s">
        <v>2429</v>
      </c>
      <c r="B363" s="319" t="s">
        <v>2077</v>
      </c>
      <c r="C363" s="319" t="s">
        <v>2077</v>
      </c>
      <c r="D363" s="319" t="s">
        <v>2077</v>
      </c>
      <c r="E363" s="319" t="s">
        <v>2077</v>
      </c>
      <c r="F363" s="319" t="s">
        <v>2077</v>
      </c>
      <c r="G363" s="319" t="s">
        <v>2077</v>
      </c>
      <c r="H363" s="319" t="s">
        <v>2077</v>
      </c>
      <c r="I363" s="319" t="s">
        <v>2077</v>
      </c>
      <c r="J363" s="319" t="s">
        <v>2077</v>
      </c>
      <c r="K363" s="319" t="s">
        <v>2101</v>
      </c>
      <c r="L363" s="319" t="s">
        <v>2101</v>
      </c>
    </row>
    <row r="364" spans="1:13" s="284" customFormat="1" ht="12.75" customHeight="1" x14ac:dyDescent="0.25">
      <c r="A364" s="296" t="s">
        <v>2430</v>
      </c>
      <c r="B364" s="319" t="s">
        <v>1599</v>
      </c>
      <c r="C364" s="319" t="s">
        <v>1599</v>
      </c>
      <c r="D364" s="319" t="s">
        <v>1599</v>
      </c>
      <c r="E364" s="319" t="s">
        <v>1599</v>
      </c>
      <c r="F364" s="319" t="s">
        <v>1599</v>
      </c>
      <c r="G364" s="319" t="s">
        <v>1599</v>
      </c>
      <c r="H364" s="319" t="s">
        <v>1599</v>
      </c>
      <c r="I364" s="319" t="s">
        <v>1599</v>
      </c>
      <c r="J364" s="319" t="s">
        <v>1599</v>
      </c>
      <c r="K364" s="319" t="s">
        <v>2101</v>
      </c>
      <c r="L364" s="319" t="s">
        <v>2101</v>
      </c>
    </row>
    <row r="365" spans="1:13" s="284" customFormat="1" ht="12.75" customHeight="1" x14ac:dyDescent="0.25">
      <c r="A365" s="296" t="s">
        <v>2431</v>
      </c>
      <c r="B365" s="379">
        <v>997250000</v>
      </c>
      <c r="C365" s="379">
        <v>885000000</v>
      </c>
      <c r="D365" s="379">
        <v>1000000000</v>
      </c>
      <c r="E365" s="379">
        <v>1285347043.7</v>
      </c>
      <c r="F365" s="379">
        <v>1250000000</v>
      </c>
      <c r="G365" s="379">
        <v>890471000</v>
      </c>
      <c r="H365" s="379">
        <v>805996614.80999994</v>
      </c>
      <c r="I365" s="379">
        <v>665011527</v>
      </c>
      <c r="J365" s="379">
        <v>1000000000</v>
      </c>
      <c r="K365" s="319" t="s">
        <v>2101</v>
      </c>
      <c r="L365" s="319" t="s">
        <v>2101</v>
      </c>
    </row>
    <row r="366" spans="1:13" s="284" customFormat="1" ht="12.75" customHeight="1" x14ac:dyDescent="0.25">
      <c r="A366" s="296" t="s">
        <v>2432</v>
      </c>
      <c r="B366" s="385">
        <v>45027</v>
      </c>
      <c r="C366" s="385">
        <v>45742</v>
      </c>
      <c r="D366" s="385">
        <v>45012</v>
      </c>
      <c r="E366" s="385">
        <v>45376</v>
      </c>
      <c r="F366" s="385">
        <v>45428</v>
      </c>
      <c r="G366" s="385">
        <v>46191</v>
      </c>
      <c r="H366" s="385">
        <v>44766</v>
      </c>
      <c r="I366" s="385">
        <v>47384</v>
      </c>
      <c r="J366" s="385">
        <v>44960</v>
      </c>
      <c r="K366" s="319" t="s">
        <v>2101</v>
      </c>
      <c r="L366" s="319" t="s">
        <v>2101</v>
      </c>
    </row>
    <row r="367" spans="1:13" s="284" customFormat="1" ht="12.75" customHeight="1" x14ac:dyDescent="0.25">
      <c r="A367" s="296" t="s">
        <v>2127</v>
      </c>
      <c r="B367" s="383">
        <v>5.0000000000000001E-3</v>
      </c>
      <c r="C367" s="383">
        <v>6.2500000000000003E-3</v>
      </c>
      <c r="D367" s="383" t="s">
        <v>2518</v>
      </c>
      <c r="E367" s="383">
        <v>2.5000000000000001E-3</v>
      </c>
      <c r="F367" s="383" t="s">
        <v>2519</v>
      </c>
      <c r="G367" s="383">
        <v>1.25E-3</v>
      </c>
      <c r="H367" s="383">
        <v>2.1250000000000002E-2</v>
      </c>
      <c r="I367" s="383">
        <v>1.25E-3</v>
      </c>
      <c r="J367" s="383" t="s">
        <v>2520</v>
      </c>
      <c r="K367" s="319" t="s">
        <v>2101</v>
      </c>
      <c r="L367" s="319" t="s">
        <v>2101</v>
      </c>
    </row>
    <row r="368" spans="1:13" s="284" customFormat="1" ht="12.75" customHeight="1" x14ac:dyDescent="0.25">
      <c r="A368" s="296" t="s">
        <v>2128</v>
      </c>
      <c r="B368" s="383" t="s">
        <v>2528</v>
      </c>
      <c r="C368" s="383" t="s">
        <v>2529</v>
      </c>
      <c r="D368" s="383" t="s">
        <v>2530</v>
      </c>
      <c r="E368" s="383" t="s">
        <v>2531</v>
      </c>
      <c r="F368" s="383" t="s">
        <v>2532</v>
      </c>
      <c r="G368" s="383" t="s">
        <v>2533</v>
      </c>
      <c r="H368" s="383" t="s">
        <v>2534</v>
      </c>
      <c r="I368" s="383" t="s">
        <v>2535</v>
      </c>
      <c r="J368" s="383" t="s">
        <v>2536</v>
      </c>
      <c r="K368" s="319" t="s">
        <v>2101</v>
      </c>
      <c r="L368" s="319" t="s">
        <v>2101</v>
      </c>
    </row>
    <row r="369" spans="1:14" s="284" customFormat="1" ht="12.75" customHeight="1" x14ac:dyDescent="0.25">
      <c r="A369" s="296" t="s">
        <v>2444</v>
      </c>
      <c r="B369" s="386">
        <v>0</v>
      </c>
      <c r="C369" s="386">
        <v>0</v>
      </c>
      <c r="D369" s="386">
        <v>0</v>
      </c>
      <c r="E369" s="386">
        <v>0</v>
      </c>
      <c r="F369" s="386">
        <v>0</v>
      </c>
      <c r="G369" s="386">
        <v>0</v>
      </c>
      <c r="H369" s="386">
        <v>0</v>
      </c>
      <c r="I369" s="386">
        <v>0</v>
      </c>
      <c r="J369" s="386">
        <v>0</v>
      </c>
      <c r="K369" s="319" t="s">
        <v>2101</v>
      </c>
      <c r="L369" s="319" t="s">
        <v>2101</v>
      </c>
    </row>
    <row r="370" spans="1:14" s="284" customFormat="1" ht="12.75" customHeight="1" x14ac:dyDescent="0.25">
      <c r="A370" s="387"/>
      <c r="B370" s="388"/>
      <c r="C370" s="388"/>
      <c r="D370" s="388"/>
      <c r="E370" s="388"/>
      <c r="F370" s="388"/>
      <c r="G370" s="388"/>
      <c r="H370" s="388"/>
      <c r="I370" s="388"/>
      <c r="J370" s="388"/>
      <c r="K370" s="388"/>
      <c r="L370" s="388"/>
    </row>
    <row r="371" spans="1:14" s="284" customFormat="1" ht="12.75" customHeight="1" x14ac:dyDescent="0.3">
      <c r="A371" s="371" t="s">
        <v>2371</v>
      </c>
      <c r="B371" s="377" t="s">
        <v>2539</v>
      </c>
      <c r="C371" s="305"/>
      <c r="D371" s="305"/>
      <c r="E371" s="305"/>
      <c r="F371" s="305"/>
      <c r="G371" s="391"/>
      <c r="H371" s="391"/>
      <c r="I371" s="391"/>
      <c r="J371" s="391"/>
      <c r="K371" s="391"/>
      <c r="L371" s="391"/>
    </row>
    <row r="372" spans="1:14" s="284" customFormat="1" ht="12.75" customHeight="1" x14ac:dyDescent="0.25">
      <c r="A372" s="296" t="s">
        <v>2383</v>
      </c>
      <c r="B372" s="378">
        <v>44417</v>
      </c>
      <c r="C372" s="305"/>
      <c r="D372" s="305"/>
      <c r="E372" s="305"/>
      <c r="F372" s="305"/>
      <c r="G372" s="392"/>
      <c r="H372" s="392"/>
      <c r="I372" s="392"/>
      <c r="J372" s="392"/>
      <c r="K372" s="392"/>
      <c r="L372" s="392"/>
    </row>
    <row r="373" spans="1:14" s="284" customFormat="1" ht="12.75" customHeight="1" x14ac:dyDescent="0.25">
      <c r="A373" s="296" t="s">
        <v>2384</v>
      </c>
      <c r="B373" s="319" t="s">
        <v>2385</v>
      </c>
      <c r="C373" s="305"/>
      <c r="D373" s="305"/>
      <c r="E373" s="305"/>
      <c r="F373" s="305"/>
      <c r="G373" s="393"/>
      <c r="H373" s="393"/>
      <c r="I373" s="393"/>
      <c r="J373" s="393"/>
      <c r="K373" s="393"/>
      <c r="L373" s="393"/>
    </row>
    <row r="374" spans="1:14" s="284" customFormat="1" ht="12.75" customHeight="1" x14ac:dyDescent="0.25">
      <c r="A374" s="296" t="s">
        <v>2386</v>
      </c>
      <c r="B374" s="319" t="s">
        <v>2385</v>
      </c>
      <c r="C374" s="305"/>
      <c r="D374" s="305"/>
      <c r="E374" s="305"/>
      <c r="F374" s="305"/>
      <c r="G374" s="393"/>
      <c r="H374" s="393"/>
      <c r="I374" s="393"/>
      <c r="J374" s="393"/>
      <c r="K374" s="393"/>
      <c r="L374" s="393"/>
    </row>
    <row r="375" spans="1:14" s="284" customFormat="1" ht="12.75" customHeight="1" x14ac:dyDescent="0.25">
      <c r="A375" s="296" t="s">
        <v>2387</v>
      </c>
      <c r="B375" s="319" t="s">
        <v>1599</v>
      </c>
      <c r="C375" s="305"/>
      <c r="D375" s="305"/>
      <c r="E375" s="305"/>
      <c r="F375" s="305"/>
      <c r="G375" s="393"/>
      <c r="H375" s="393"/>
      <c r="I375" s="393"/>
      <c r="J375" s="393"/>
      <c r="K375" s="393"/>
      <c r="L375" s="393"/>
    </row>
    <row r="376" spans="1:14" s="284" customFormat="1" ht="12.75" customHeight="1" x14ac:dyDescent="0.25">
      <c r="A376" s="296" t="s">
        <v>2388</v>
      </c>
      <c r="B376" s="379">
        <v>1750000000</v>
      </c>
      <c r="C376" s="305"/>
      <c r="D376" s="305"/>
      <c r="E376" s="305"/>
      <c r="F376" s="305"/>
      <c r="G376" s="394"/>
      <c r="H376" s="394"/>
      <c r="I376" s="394"/>
      <c r="J376" s="394"/>
      <c r="K376" s="394"/>
      <c r="L376" s="394"/>
    </row>
    <row r="377" spans="1:14" s="284" customFormat="1" ht="12.75" customHeight="1" x14ac:dyDescent="0.25">
      <c r="A377" s="296" t="s">
        <v>2389</v>
      </c>
      <c r="B377" s="379">
        <v>1750000000</v>
      </c>
      <c r="C377" s="305"/>
      <c r="D377" s="305"/>
      <c r="E377" s="305"/>
      <c r="F377" s="305"/>
      <c r="G377" s="394"/>
      <c r="H377" s="394"/>
      <c r="I377" s="394"/>
      <c r="J377" s="394"/>
      <c r="K377" s="394"/>
      <c r="L377" s="394"/>
    </row>
    <row r="378" spans="1:14" s="284" customFormat="1" ht="12.75" customHeight="1" x14ac:dyDescent="0.25">
      <c r="A378" s="296" t="s">
        <v>2390</v>
      </c>
      <c r="B378" s="380">
        <v>1</v>
      </c>
      <c r="C378" s="305"/>
      <c r="D378" s="305"/>
      <c r="E378" s="305"/>
      <c r="F378" s="305"/>
      <c r="G378" s="395"/>
      <c r="H378" s="395"/>
      <c r="I378" s="395"/>
      <c r="J378" s="395"/>
      <c r="K378" s="395"/>
      <c r="L378" s="395"/>
    </row>
    <row r="379" spans="1:14" s="284" customFormat="1" ht="12.75" customHeight="1" x14ac:dyDescent="0.25">
      <c r="A379" s="296" t="s">
        <v>2391</v>
      </c>
      <c r="B379" s="319" t="s">
        <v>2392</v>
      </c>
      <c r="C379" s="305"/>
      <c r="D379" s="305"/>
      <c r="E379" s="305"/>
      <c r="F379" s="305"/>
      <c r="G379" s="393"/>
      <c r="H379" s="393"/>
      <c r="I379" s="396"/>
      <c r="J379" s="393"/>
      <c r="K379" s="393"/>
      <c r="L379" s="393"/>
    </row>
    <row r="380" spans="1:14" s="284" customFormat="1" ht="12.75" customHeight="1" x14ac:dyDescent="0.25">
      <c r="A380" s="296" t="s">
        <v>2393</v>
      </c>
      <c r="B380" s="378">
        <v>48068</v>
      </c>
      <c r="C380" s="305"/>
      <c r="D380" s="305"/>
      <c r="E380" s="305"/>
      <c r="F380" s="305"/>
      <c r="G380" s="392"/>
      <c r="H380" s="392"/>
      <c r="I380" s="392"/>
      <c r="J380" s="392"/>
      <c r="K380" s="392"/>
      <c r="L380" s="392"/>
    </row>
    <row r="381" spans="1:14" s="284" customFormat="1" ht="12.75" customHeight="1" x14ac:dyDescent="0.25">
      <c r="A381" s="296" t="s">
        <v>2394</v>
      </c>
      <c r="B381" s="378">
        <v>48068</v>
      </c>
      <c r="C381" s="397" t="s">
        <v>2395</v>
      </c>
      <c r="D381" s="397"/>
      <c r="E381" s="397"/>
      <c r="F381" s="305"/>
      <c r="G381" s="305"/>
      <c r="H381" s="392"/>
      <c r="I381" s="392"/>
      <c r="J381" s="397"/>
      <c r="K381" s="397"/>
      <c r="L381" s="397"/>
      <c r="M381" s="298"/>
      <c r="N381" s="298"/>
    </row>
    <row r="382" spans="1:14" s="284" customFormat="1" ht="12.75" customHeight="1" x14ac:dyDescent="0.25">
      <c r="A382" s="296" t="s">
        <v>2396</v>
      </c>
      <c r="B382" s="319" t="s">
        <v>2542</v>
      </c>
      <c r="C382" s="305"/>
      <c r="D382" s="305"/>
      <c r="E382" s="305"/>
      <c r="F382" s="305"/>
      <c r="G382" s="393"/>
      <c r="H382" s="393"/>
      <c r="I382" s="393"/>
      <c r="J382" s="393"/>
      <c r="K382" s="393"/>
      <c r="L382" s="393"/>
    </row>
    <row r="383" spans="1:14" s="284" customFormat="1" ht="12.75" customHeight="1" x14ac:dyDescent="0.25">
      <c r="A383" s="296" t="s">
        <v>2404</v>
      </c>
      <c r="B383" s="319" t="s">
        <v>2312</v>
      </c>
      <c r="C383" s="305"/>
      <c r="D383" s="305"/>
      <c r="E383" s="305"/>
      <c r="F383" s="305"/>
      <c r="G383" s="393"/>
      <c r="H383" s="393"/>
      <c r="I383" s="393"/>
      <c r="J383" s="393"/>
      <c r="K383" s="393"/>
      <c r="L383" s="393"/>
    </row>
    <row r="384" spans="1:14" s="284" customFormat="1" ht="12.75" customHeight="1" x14ac:dyDescent="0.25">
      <c r="A384" s="296" t="s">
        <v>2405</v>
      </c>
      <c r="B384" s="319" t="s">
        <v>2543</v>
      </c>
      <c r="C384" s="305"/>
      <c r="D384" s="305"/>
      <c r="E384" s="305"/>
      <c r="F384" s="305"/>
      <c r="G384" s="393"/>
      <c r="H384" s="393"/>
      <c r="I384" s="393"/>
      <c r="J384" s="393"/>
      <c r="K384" s="393"/>
      <c r="L384" s="393"/>
    </row>
    <row r="385" spans="1:13" s="284" customFormat="1" ht="12.75" customHeight="1" x14ac:dyDescent="0.25">
      <c r="A385" s="296" t="s">
        <v>2407</v>
      </c>
      <c r="B385" s="381" t="s">
        <v>2544</v>
      </c>
      <c r="C385" s="305"/>
      <c r="D385" s="305"/>
      <c r="E385" s="305"/>
      <c r="F385" s="305"/>
      <c r="G385" s="398"/>
      <c r="H385" s="398"/>
      <c r="I385" s="398"/>
      <c r="J385" s="398"/>
      <c r="K385" s="398"/>
      <c r="L385" s="398"/>
    </row>
    <row r="386" spans="1:13" s="284" customFormat="1" ht="12.75" customHeight="1" x14ac:dyDescent="0.25">
      <c r="A386" s="296" t="s">
        <v>2418</v>
      </c>
      <c r="B386" s="383" t="s">
        <v>2547</v>
      </c>
      <c r="C386" s="305"/>
      <c r="D386" s="305"/>
      <c r="E386" s="305"/>
      <c r="F386" s="305"/>
      <c r="G386" s="399"/>
      <c r="H386" s="399"/>
      <c r="I386" s="399"/>
      <c r="J386" s="399"/>
      <c r="K386" s="399"/>
      <c r="L386" s="399"/>
    </row>
    <row r="387" spans="1:13" s="284" customFormat="1" ht="12.75" customHeight="1" x14ac:dyDescent="0.25">
      <c r="A387" s="296" t="s">
        <v>2419</v>
      </c>
      <c r="B387" s="384" t="s">
        <v>2547</v>
      </c>
      <c r="C387" s="305"/>
      <c r="D387" s="305"/>
      <c r="E387" s="305"/>
      <c r="F387" s="305"/>
      <c r="G387" s="400"/>
      <c r="H387" s="399"/>
      <c r="I387" s="399"/>
      <c r="J387" s="399"/>
      <c r="K387" s="399"/>
      <c r="L387" s="399"/>
    </row>
    <row r="388" spans="1:13" s="284" customFormat="1" ht="12.75" customHeight="1" x14ac:dyDescent="0.25">
      <c r="A388" s="296" t="s">
        <v>2429</v>
      </c>
      <c r="B388" s="319" t="s">
        <v>2101</v>
      </c>
      <c r="C388" s="305"/>
      <c r="D388" s="305"/>
      <c r="E388" s="305"/>
      <c r="F388" s="305"/>
      <c r="G388" s="393"/>
      <c r="H388" s="393"/>
      <c r="I388" s="393"/>
      <c r="J388" s="393"/>
      <c r="K388" s="393"/>
      <c r="L388" s="393"/>
    </row>
    <row r="389" spans="1:13" s="284" customFormat="1" ht="12.75" customHeight="1" x14ac:dyDescent="0.25">
      <c r="A389" s="296" t="s">
        <v>2430</v>
      </c>
      <c r="B389" s="319" t="s">
        <v>2101</v>
      </c>
      <c r="C389" s="305"/>
      <c r="D389" s="305"/>
      <c r="E389" s="305"/>
      <c r="F389" s="305"/>
      <c r="G389" s="393"/>
      <c r="H389" s="393"/>
      <c r="I389" s="393"/>
      <c r="J389" s="393"/>
      <c r="K389" s="393"/>
      <c r="L389" s="393"/>
    </row>
    <row r="390" spans="1:13" s="284" customFormat="1" ht="12.75" customHeight="1" x14ac:dyDescent="0.25">
      <c r="A390" s="296" t="s">
        <v>2431</v>
      </c>
      <c r="B390" s="319" t="s">
        <v>2101</v>
      </c>
      <c r="C390" s="305"/>
      <c r="D390" s="305"/>
      <c r="E390" s="305"/>
      <c r="F390" s="305"/>
      <c r="G390" s="394"/>
      <c r="H390" s="394"/>
      <c r="I390" s="394"/>
      <c r="J390" s="394"/>
      <c r="K390" s="394"/>
      <c r="L390" s="394"/>
    </row>
    <row r="391" spans="1:13" s="284" customFormat="1" ht="12.75" customHeight="1" x14ac:dyDescent="0.25">
      <c r="A391" s="296" t="s">
        <v>2432</v>
      </c>
      <c r="B391" s="319" t="s">
        <v>2101</v>
      </c>
      <c r="C391" s="305"/>
      <c r="D391" s="305"/>
      <c r="E391" s="305"/>
      <c r="F391" s="305"/>
      <c r="G391" s="392"/>
      <c r="H391" s="392"/>
      <c r="I391" s="392"/>
      <c r="J391" s="392"/>
      <c r="K391" s="392"/>
      <c r="L391" s="392"/>
    </row>
    <row r="392" spans="1:13" s="284" customFormat="1" ht="12.75" customHeight="1" x14ac:dyDescent="0.25">
      <c r="A392" s="296" t="s">
        <v>2127</v>
      </c>
      <c r="B392" s="319" t="s">
        <v>2101</v>
      </c>
      <c r="C392" s="305"/>
      <c r="D392" s="305"/>
      <c r="E392" s="305"/>
      <c r="F392" s="305"/>
      <c r="G392" s="399"/>
      <c r="H392" s="399"/>
      <c r="I392" s="399"/>
      <c r="J392" s="399"/>
      <c r="K392" s="399"/>
      <c r="L392" s="399"/>
    </row>
    <row r="393" spans="1:13" s="284" customFormat="1" ht="12.75" customHeight="1" x14ac:dyDescent="0.25">
      <c r="A393" s="296" t="s">
        <v>2128</v>
      </c>
      <c r="B393" s="319" t="s">
        <v>2101</v>
      </c>
      <c r="C393" s="305"/>
      <c r="D393" s="305"/>
      <c r="E393" s="305"/>
      <c r="F393" s="305"/>
      <c r="G393" s="399"/>
      <c r="H393" s="399"/>
      <c r="I393" s="399"/>
      <c r="J393" s="399"/>
      <c r="K393" s="399"/>
      <c r="L393" s="401"/>
    </row>
    <row r="394" spans="1:13" s="284" customFormat="1" ht="12.75" customHeight="1" x14ac:dyDescent="0.25">
      <c r="A394" s="296" t="s">
        <v>2444</v>
      </c>
      <c r="B394" s="319" t="s">
        <v>2101</v>
      </c>
      <c r="C394" s="305"/>
      <c r="D394" s="305"/>
      <c r="E394" s="305"/>
      <c r="F394" s="305"/>
      <c r="G394" s="402"/>
      <c r="H394" s="402"/>
      <c r="I394" s="402"/>
      <c r="J394" s="402"/>
      <c r="K394" s="402"/>
      <c r="L394" s="402"/>
    </row>
    <row r="395" spans="1:13" s="284" customFormat="1" ht="12.75" customHeight="1" x14ac:dyDescent="0.25">
      <c r="B395" s="388"/>
      <c r="C395" s="388"/>
      <c r="D395" s="388"/>
      <c r="E395" s="388"/>
      <c r="F395" s="388"/>
      <c r="G395" s="388"/>
      <c r="H395" s="388"/>
      <c r="I395" s="388"/>
      <c r="J395" s="388"/>
      <c r="L395" s="388"/>
    </row>
    <row r="396" spans="1:13" s="284" customFormat="1" ht="13" x14ac:dyDescent="0.3">
      <c r="A396" s="283" t="s">
        <v>2548</v>
      </c>
    </row>
    <row r="397" spans="1:13" s="284" customFormat="1" ht="50" x14ac:dyDescent="0.25">
      <c r="A397" s="403" t="s">
        <v>2549</v>
      </c>
      <c r="B397" s="404" t="s">
        <v>2550</v>
      </c>
      <c r="C397" s="405"/>
      <c r="D397" s="405"/>
      <c r="E397" s="406"/>
      <c r="F397" s="407" t="s">
        <v>2551</v>
      </c>
      <c r="G397" s="407" t="s">
        <v>2552</v>
      </c>
      <c r="H397" s="476" t="s">
        <v>2553</v>
      </c>
      <c r="I397" s="477"/>
      <c r="J397" s="477"/>
      <c r="K397" s="478"/>
      <c r="L397" s="408"/>
      <c r="M397" s="408"/>
    </row>
    <row r="398" spans="1:13" s="284" customFormat="1" ht="51" customHeight="1" x14ac:dyDescent="0.25">
      <c r="A398" s="409" t="s">
        <v>2554</v>
      </c>
      <c r="B398" s="410" t="s">
        <v>2555</v>
      </c>
      <c r="C398" s="411"/>
      <c r="D398" s="411"/>
      <c r="E398" s="412"/>
      <c r="F398" s="413" t="s">
        <v>2556</v>
      </c>
      <c r="G398" s="414" t="s">
        <v>2557</v>
      </c>
      <c r="H398" s="495" t="s">
        <v>2558</v>
      </c>
      <c r="I398" s="496"/>
      <c r="J398" s="496"/>
      <c r="K398" s="497"/>
    </row>
    <row r="399" spans="1:13" s="284" customFormat="1" ht="64.5" customHeight="1" x14ac:dyDescent="0.25">
      <c r="A399" s="409" t="s">
        <v>2559</v>
      </c>
      <c r="B399" s="410" t="s">
        <v>2560</v>
      </c>
      <c r="C399" s="411"/>
      <c r="D399" s="411"/>
      <c r="E399" s="412"/>
      <c r="F399" s="415" t="s">
        <v>2561</v>
      </c>
      <c r="G399" s="416" t="s">
        <v>2562</v>
      </c>
      <c r="H399" s="524" t="s">
        <v>2563</v>
      </c>
      <c r="I399" s="525"/>
      <c r="J399" s="525"/>
      <c r="K399" s="526"/>
    </row>
    <row r="400" spans="1:13" s="284" customFormat="1" ht="80.150000000000006" customHeight="1" x14ac:dyDescent="0.25">
      <c r="A400" s="409" t="s">
        <v>2564</v>
      </c>
      <c r="B400" s="410" t="s">
        <v>2565</v>
      </c>
      <c r="C400" s="411"/>
      <c r="D400" s="411"/>
      <c r="E400" s="412"/>
      <c r="F400" s="415" t="s">
        <v>2566</v>
      </c>
      <c r="G400" s="416" t="s">
        <v>2562</v>
      </c>
      <c r="H400" s="527" t="s">
        <v>2567</v>
      </c>
      <c r="I400" s="528"/>
      <c r="J400" s="528"/>
      <c r="K400" s="528"/>
    </row>
    <row r="401" spans="1:17" s="284" customFormat="1" ht="51" customHeight="1" x14ac:dyDescent="0.25">
      <c r="A401" s="417" t="s">
        <v>2568</v>
      </c>
      <c r="B401" s="410" t="s">
        <v>2555</v>
      </c>
      <c r="C401" s="411"/>
      <c r="D401" s="411"/>
      <c r="E401" s="412"/>
      <c r="F401" s="415" t="s">
        <v>2569</v>
      </c>
      <c r="G401" s="414" t="s">
        <v>2562</v>
      </c>
      <c r="H401" s="529" t="s">
        <v>2570</v>
      </c>
      <c r="I401" s="480"/>
      <c r="J401" s="480"/>
      <c r="K401" s="481"/>
    </row>
    <row r="402" spans="1:17" s="284" customFormat="1" ht="80.150000000000006" customHeight="1" x14ac:dyDescent="0.25">
      <c r="A402" s="413" t="s">
        <v>2571</v>
      </c>
      <c r="B402" s="410" t="s">
        <v>2572</v>
      </c>
      <c r="C402" s="411"/>
      <c r="D402" s="411"/>
      <c r="E402" s="412"/>
      <c r="F402" s="415" t="s">
        <v>2566</v>
      </c>
      <c r="G402" s="416" t="s">
        <v>2562</v>
      </c>
      <c r="H402" s="527" t="s">
        <v>2567</v>
      </c>
      <c r="I402" s="528"/>
      <c r="J402" s="528"/>
      <c r="K402" s="528"/>
      <c r="N402" s="530"/>
      <c r="O402" s="531"/>
      <c r="P402" s="531"/>
      <c r="Q402" s="531"/>
    </row>
    <row r="403" spans="1:17" s="284" customFormat="1" ht="88" customHeight="1" x14ac:dyDescent="0.25">
      <c r="A403" s="413" t="s">
        <v>2573</v>
      </c>
      <c r="B403" s="410" t="s">
        <v>2572</v>
      </c>
      <c r="C403" s="411"/>
      <c r="D403" s="411"/>
      <c r="E403" s="412"/>
      <c r="F403" s="415" t="s">
        <v>2574</v>
      </c>
      <c r="G403" s="416" t="s">
        <v>2562</v>
      </c>
      <c r="H403" s="527" t="s">
        <v>2567</v>
      </c>
      <c r="I403" s="528"/>
      <c r="J403" s="528"/>
      <c r="K403" s="528"/>
      <c r="N403" s="530"/>
      <c r="O403" s="531"/>
      <c r="P403" s="531"/>
      <c r="Q403" s="531"/>
    </row>
    <row r="404" spans="1:17" s="284" customFormat="1" ht="51.75" customHeight="1" x14ac:dyDescent="0.25">
      <c r="A404" s="418" t="s">
        <v>2575</v>
      </c>
      <c r="B404" s="410" t="s">
        <v>2576</v>
      </c>
      <c r="C404" s="411"/>
      <c r="D404" s="411"/>
      <c r="E404" s="412"/>
      <c r="F404" s="415" t="s">
        <v>2577</v>
      </c>
      <c r="G404" s="414" t="s">
        <v>2562</v>
      </c>
      <c r="H404" s="491" t="s">
        <v>2578</v>
      </c>
      <c r="I404" s="492"/>
      <c r="J404" s="492"/>
      <c r="K404" s="493"/>
    </row>
    <row r="405" spans="1:17" s="284" customFormat="1" ht="51.75" customHeight="1" x14ac:dyDescent="0.25">
      <c r="A405" s="409" t="s">
        <v>2579</v>
      </c>
      <c r="B405" s="410" t="s">
        <v>2555</v>
      </c>
      <c r="C405" s="411"/>
      <c r="D405" s="411"/>
      <c r="E405" s="412"/>
      <c r="F405" s="415" t="s">
        <v>2580</v>
      </c>
      <c r="G405" s="416" t="s">
        <v>2562</v>
      </c>
      <c r="H405" s="532" t="s">
        <v>2581</v>
      </c>
      <c r="I405" s="496"/>
      <c r="J405" s="496"/>
      <c r="K405" s="497"/>
    </row>
    <row r="406" spans="1:17" s="284" customFormat="1" ht="38.9" customHeight="1" x14ac:dyDescent="0.25">
      <c r="A406" s="409" t="s">
        <v>2582</v>
      </c>
      <c r="B406" s="410" t="s">
        <v>2583</v>
      </c>
      <c r="C406" s="411"/>
      <c r="D406" s="411"/>
      <c r="E406" s="412"/>
      <c r="F406" s="415" t="s">
        <v>2584</v>
      </c>
      <c r="G406" s="416" t="s">
        <v>2562</v>
      </c>
      <c r="H406" s="532" t="s">
        <v>2585</v>
      </c>
      <c r="I406" s="496"/>
      <c r="J406" s="496"/>
      <c r="K406" s="497"/>
    </row>
    <row r="407" spans="1:17" s="284" customFormat="1" ht="26.15" customHeight="1" x14ac:dyDescent="0.25">
      <c r="A407" s="409" t="s">
        <v>2586</v>
      </c>
      <c r="B407" s="410" t="s">
        <v>2583</v>
      </c>
      <c r="C407" s="411"/>
      <c r="D407" s="411"/>
      <c r="E407" s="412"/>
      <c r="F407" s="415" t="s">
        <v>2587</v>
      </c>
      <c r="G407" s="416" t="s">
        <v>2562</v>
      </c>
      <c r="H407" s="495" t="s">
        <v>2588</v>
      </c>
      <c r="I407" s="496"/>
      <c r="J407" s="496"/>
      <c r="K407" s="497"/>
    </row>
    <row r="408" spans="1:17" s="284" customFormat="1" ht="26.15" customHeight="1" x14ac:dyDescent="0.25">
      <c r="A408" s="409" t="s">
        <v>2589</v>
      </c>
      <c r="B408" s="410" t="s">
        <v>2590</v>
      </c>
      <c r="C408" s="411"/>
      <c r="D408" s="411"/>
      <c r="E408" s="412"/>
      <c r="F408" s="415" t="s">
        <v>2587</v>
      </c>
      <c r="G408" s="416" t="s">
        <v>2562</v>
      </c>
      <c r="H408" s="501" t="s">
        <v>2591</v>
      </c>
      <c r="I408" s="533"/>
      <c r="J408" s="533"/>
      <c r="K408" s="502"/>
      <c r="L408" s="419"/>
    </row>
    <row r="409" spans="1:17" s="284" customFormat="1" ht="38.9" customHeight="1" x14ac:dyDescent="0.25">
      <c r="A409" s="409" t="s">
        <v>2592</v>
      </c>
      <c r="B409" s="410" t="s">
        <v>2576</v>
      </c>
      <c r="C409" s="411"/>
      <c r="D409" s="411"/>
      <c r="E409" s="412"/>
      <c r="F409" s="415" t="s">
        <v>2587</v>
      </c>
      <c r="G409" s="416" t="s">
        <v>2562</v>
      </c>
      <c r="H409" s="501" t="s">
        <v>2593</v>
      </c>
      <c r="I409" s="533"/>
      <c r="J409" s="533"/>
      <c r="K409" s="502"/>
      <c r="L409" s="419"/>
    </row>
    <row r="410" spans="1:17" s="284" customFormat="1" ht="12.75" customHeight="1" x14ac:dyDescent="0.25">
      <c r="A410" s="420"/>
      <c r="B410" s="420"/>
      <c r="C410" s="421"/>
      <c r="D410" s="421"/>
      <c r="E410" s="421"/>
      <c r="F410" s="422"/>
      <c r="G410" s="422"/>
      <c r="H410" s="420"/>
      <c r="I410" s="423"/>
      <c r="J410" s="423"/>
      <c r="K410" s="423"/>
      <c r="L410" s="424"/>
    </row>
    <row r="411" spans="1:17" s="428" customFormat="1" ht="77.5" hidden="1" x14ac:dyDescent="0.35">
      <c r="A411" s="425" t="s">
        <v>2594</v>
      </c>
      <c r="B411" s="534" t="s">
        <v>2550</v>
      </c>
      <c r="C411" s="535"/>
      <c r="D411" s="536"/>
      <c r="E411" s="426" t="s">
        <v>2551</v>
      </c>
      <c r="F411" s="426" t="s">
        <v>2552</v>
      </c>
      <c r="G411" s="537" t="s">
        <v>2553</v>
      </c>
      <c r="H411" s="538"/>
      <c r="I411" s="538"/>
      <c r="J411" s="538"/>
      <c r="K411" s="538"/>
      <c r="L411" s="539"/>
      <c r="M411" s="427"/>
    </row>
    <row r="412" spans="1:17" s="284" customFormat="1" ht="12.75" customHeight="1" x14ac:dyDescent="0.3">
      <c r="A412" s="283" t="s">
        <v>2595</v>
      </c>
      <c r="B412" s="429"/>
      <c r="C412" s="430"/>
      <c r="D412" s="430"/>
      <c r="E412" s="430"/>
      <c r="F412" s="431"/>
      <c r="G412" s="431"/>
      <c r="H412" s="429"/>
      <c r="I412" s="424"/>
      <c r="J412" s="424"/>
      <c r="K412" s="424"/>
      <c r="L412" s="424"/>
    </row>
    <row r="413" spans="1:17" s="284" customFormat="1" ht="25" x14ac:dyDescent="0.25">
      <c r="A413" s="403" t="s">
        <v>2549</v>
      </c>
      <c r="B413" s="432" t="s">
        <v>2550</v>
      </c>
      <c r="C413" s="405"/>
      <c r="D413" s="405"/>
      <c r="E413" s="406"/>
      <c r="F413" s="407" t="s">
        <v>2552</v>
      </c>
      <c r="G413" s="476" t="s">
        <v>2553</v>
      </c>
      <c r="H413" s="477"/>
      <c r="I413" s="477"/>
      <c r="J413" s="478"/>
      <c r="K413" s="408"/>
      <c r="L413" s="408"/>
    </row>
    <row r="414" spans="1:17" s="284" customFormat="1" ht="51.75" customHeight="1" x14ac:dyDescent="0.25">
      <c r="A414" s="409" t="s">
        <v>2158</v>
      </c>
      <c r="B414" s="479" t="s">
        <v>2596</v>
      </c>
      <c r="C414" s="480"/>
      <c r="D414" s="480"/>
      <c r="E414" s="481"/>
      <c r="F414" s="416" t="s">
        <v>2562</v>
      </c>
      <c r="G414" s="488" t="s">
        <v>2597</v>
      </c>
      <c r="H414" s="489"/>
      <c r="I414" s="489"/>
      <c r="J414" s="490"/>
    </row>
    <row r="415" spans="1:17" s="284" customFormat="1" ht="51.75" customHeight="1" x14ac:dyDescent="0.25">
      <c r="A415" s="409" t="s">
        <v>2598</v>
      </c>
      <c r="B415" s="491" t="s">
        <v>2599</v>
      </c>
      <c r="C415" s="492"/>
      <c r="D415" s="492"/>
      <c r="E415" s="493"/>
      <c r="F415" s="416" t="s">
        <v>2562</v>
      </c>
      <c r="G415" s="494" t="s">
        <v>2600</v>
      </c>
      <c r="H415" s="480"/>
      <c r="I415" s="480"/>
      <c r="J415" s="481"/>
    </row>
    <row r="416" spans="1:17" s="284" customFormat="1" ht="51.75" customHeight="1" x14ac:dyDescent="0.25">
      <c r="A416" s="418" t="s">
        <v>2601</v>
      </c>
      <c r="B416" s="495" t="s">
        <v>2602</v>
      </c>
      <c r="C416" s="496"/>
      <c r="D416" s="496"/>
      <c r="E416" s="497"/>
      <c r="F416" s="416" t="s">
        <v>2562</v>
      </c>
      <c r="G416" s="495" t="s">
        <v>2603</v>
      </c>
      <c r="H416" s="498"/>
      <c r="I416" s="498"/>
      <c r="J416" s="499"/>
    </row>
    <row r="417" spans="1:10" s="284" customFormat="1" ht="25.5" customHeight="1" x14ac:dyDescent="0.25">
      <c r="A417" s="409" t="s">
        <v>2604</v>
      </c>
      <c r="B417" s="495" t="s">
        <v>2605</v>
      </c>
      <c r="C417" s="498"/>
      <c r="D417" s="498"/>
      <c r="E417" s="499"/>
      <c r="F417" s="416" t="s">
        <v>2562</v>
      </c>
      <c r="G417" s="494" t="s">
        <v>2600</v>
      </c>
      <c r="H417" s="480"/>
      <c r="I417" s="480"/>
      <c r="J417" s="481"/>
    </row>
    <row r="418" spans="1:10" s="284" customFormat="1" ht="38.25" customHeight="1" x14ac:dyDescent="0.25">
      <c r="A418" s="409" t="s">
        <v>2606</v>
      </c>
      <c r="B418" s="479" t="s">
        <v>2607</v>
      </c>
      <c r="C418" s="480"/>
      <c r="D418" s="480"/>
      <c r="E418" s="481"/>
      <c r="F418" s="416" t="s">
        <v>2562</v>
      </c>
      <c r="G418" s="410" t="s">
        <v>2608</v>
      </c>
      <c r="H418" s="411"/>
      <c r="I418" s="411"/>
      <c r="J418" s="412"/>
    </row>
    <row r="419" spans="1:10" s="284" customFormat="1" ht="25.5" customHeight="1" x14ac:dyDescent="0.35">
      <c r="A419" s="409" t="s">
        <v>2609</v>
      </c>
      <c r="B419" s="500" t="s">
        <v>2610</v>
      </c>
      <c r="C419" s="483"/>
      <c r="D419" s="483"/>
      <c r="E419" s="484"/>
      <c r="F419" s="416" t="s">
        <v>2562</v>
      </c>
      <c r="G419" s="482" t="s">
        <v>2611</v>
      </c>
      <c r="H419" s="483"/>
      <c r="I419" s="483"/>
      <c r="J419" s="484"/>
    </row>
    <row r="420" spans="1:10" s="305" customFormat="1" ht="12.5" x14ac:dyDescent="0.25"/>
    <row r="421" spans="1:10" s="305" customFormat="1" ht="13" x14ac:dyDescent="0.3">
      <c r="A421" s="433" t="s">
        <v>2612</v>
      </c>
    </row>
    <row r="422" spans="1:10" s="305" customFormat="1" ht="12.5" x14ac:dyDescent="0.25">
      <c r="A422" s="434" t="s">
        <v>2613</v>
      </c>
      <c r="B422" s="435" t="s">
        <v>1608</v>
      </c>
      <c r="C422" s="435"/>
      <c r="D422" s="435"/>
      <c r="E422" s="435"/>
      <c r="F422" s="435"/>
      <c r="G422" s="435"/>
      <c r="H422" s="435"/>
      <c r="I422" s="435"/>
      <c r="J422" s="436"/>
    </row>
    <row r="423" spans="1:10" s="305" customFormat="1" ht="38.25" customHeight="1" x14ac:dyDescent="0.25">
      <c r="A423" s="437" t="s">
        <v>2614</v>
      </c>
      <c r="B423" s="485" t="s">
        <v>2615</v>
      </c>
      <c r="C423" s="486"/>
      <c r="D423" s="486"/>
      <c r="E423" s="486"/>
      <c r="F423" s="486"/>
      <c r="G423" s="486"/>
      <c r="H423" s="486"/>
      <c r="I423" s="486"/>
      <c r="J423" s="487"/>
    </row>
    <row r="424" spans="1:10" s="305" customFormat="1" ht="38.25" customHeight="1" x14ac:dyDescent="0.25">
      <c r="A424" s="437" t="s">
        <v>2616</v>
      </c>
      <c r="B424" s="485" t="s">
        <v>2617</v>
      </c>
      <c r="C424" s="486"/>
      <c r="D424" s="486"/>
      <c r="E424" s="486"/>
      <c r="F424" s="486"/>
      <c r="G424" s="486"/>
      <c r="H424" s="486"/>
      <c r="I424" s="486"/>
      <c r="J424" s="487"/>
    </row>
    <row r="425" spans="1:10" s="305" customFormat="1" ht="25.5" customHeight="1" x14ac:dyDescent="0.25">
      <c r="A425" s="437" t="s">
        <v>2236</v>
      </c>
      <c r="B425" s="485" t="s">
        <v>2618</v>
      </c>
      <c r="C425" s="486"/>
      <c r="D425" s="486"/>
      <c r="E425" s="486"/>
      <c r="F425" s="486"/>
      <c r="G425" s="486"/>
      <c r="H425" s="486"/>
      <c r="I425" s="486"/>
      <c r="J425" s="487"/>
    </row>
    <row r="426" spans="1:10" s="305" customFormat="1" ht="12.5" x14ac:dyDescent="0.25">
      <c r="A426" s="437" t="s">
        <v>2619</v>
      </c>
      <c r="B426" s="438" t="s">
        <v>2620</v>
      </c>
      <c r="C426" s="439"/>
      <c r="D426" s="439"/>
      <c r="E426" s="439"/>
      <c r="F426" s="439"/>
      <c r="G426" s="439"/>
      <c r="H426" s="439"/>
      <c r="I426" s="439"/>
      <c r="J426" s="440"/>
    </row>
    <row r="427" spans="1:10" s="305" customFormat="1" ht="25.5" customHeight="1" x14ac:dyDescent="0.25">
      <c r="A427" s="437" t="s">
        <v>2621</v>
      </c>
      <c r="B427" s="485" t="s">
        <v>2622</v>
      </c>
      <c r="C427" s="486"/>
      <c r="D427" s="486"/>
      <c r="E427" s="486"/>
      <c r="F427" s="486"/>
      <c r="G427" s="486"/>
      <c r="H427" s="486"/>
      <c r="I427" s="486"/>
      <c r="J427" s="487"/>
    </row>
    <row r="428" spans="1:10" s="305" customFormat="1" ht="25.5" customHeight="1" x14ac:dyDescent="0.25">
      <c r="A428" s="441" t="s">
        <v>2328</v>
      </c>
      <c r="B428" s="485" t="s">
        <v>2623</v>
      </c>
      <c r="C428" s="486"/>
      <c r="D428" s="486"/>
      <c r="E428" s="486"/>
      <c r="F428" s="486"/>
      <c r="G428" s="486"/>
      <c r="H428" s="486"/>
      <c r="I428" s="486"/>
      <c r="J428" s="487"/>
    </row>
    <row r="429" spans="1:10" s="305" customFormat="1" ht="12.75" customHeight="1" x14ac:dyDescent="0.25">
      <c r="A429" s="441" t="s">
        <v>2624</v>
      </c>
      <c r="B429" s="485" t="s">
        <v>2625</v>
      </c>
      <c r="C429" s="486"/>
      <c r="D429" s="486"/>
      <c r="E429" s="486"/>
      <c r="F429" s="486"/>
      <c r="G429" s="486"/>
      <c r="H429" s="486"/>
      <c r="I429" s="486"/>
      <c r="J429" s="487"/>
    </row>
    <row r="430" spans="1:10" s="305" customFormat="1" ht="25.5" customHeight="1" x14ac:dyDescent="0.25">
      <c r="A430" s="441" t="s">
        <v>2626</v>
      </c>
      <c r="B430" s="485" t="s">
        <v>2627</v>
      </c>
      <c r="C430" s="486"/>
      <c r="D430" s="486"/>
      <c r="E430" s="486"/>
      <c r="F430" s="486"/>
      <c r="G430" s="486"/>
      <c r="H430" s="486"/>
      <c r="I430" s="486"/>
      <c r="J430" s="487"/>
    </row>
    <row r="431" spans="1:10" s="305" customFormat="1" ht="25.5" customHeight="1" x14ac:dyDescent="0.25">
      <c r="A431" s="437" t="s">
        <v>2628</v>
      </c>
      <c r="B431" s="485" t="s">
        <v>2629</v>
      </c>
      <c r="C431" s="486"/>
      <c r="D431" s="486"/>
      <c r="E431" s="486"/>
      <c r="F431" s="486"/>
      <c r="G431" s="486"/>
      <c r="H431" s="486"/>
      <c r="I431" s="486"/>
      <c r="J431" s="487"/>
    </row>
    <row r="432" spans="1:10" s="305" customFormat="1" ht="38.25" customHeight="1" x14ac:dyDescent="0.25">
      <c r="A432" s="437" t="s">
        <v>2630</v>
      </c>
      <c r="B432" s="485" t="s">
        <v>2631</v>
      </c>
      <c r="C432" s="486"/>
      <c r="D432" s="486"/>
      <c r="E432" s="486"/>
      <c r="F432" s="486"/>
      <c r="G432" s="486"/>
      <c r="H432" s="486"/>
      <c r="I432" s="486"/>
      <c r="J432" s="487"/>
    </row>
    <row r="433" spans="1:13" s="305" customFormat="1" ht="12.75" customHeight="1" x14ac:dyDescent="0.25">
      <c r="A433" s="437" t="s">
        <v>2632</v>
      </c>
      <c r="B433" s="485" t="s">
        <v>2633</v>
      </c>
      <c r="C433" s="486"/>
      <c r="D433" s="486"/>
      <c r="E433" s="486"/>
      <c r="F433" s="486"/>
      <c r="G433" s="486"/>
      <c r="H433" s="486"/>
      <c r="I433" s="486"/>
      <c r="J433" s="487"/>
    </row>
    <row r="434" spans="1:13" s="305" customFormat="1" ht="12.5" x14ac:dyDescent="0.25"/>
    <row r="435" spans="1:13" s="442" customFormat="1" x14ac:dyDescent="0.35">
      <c r="A435" s="433" t="s">
        <v>2634</v>
      </c>
    </row>
    <row r="436" spans="1:13" ht="14.25" customHeight="1" x14ac:dyDescent="0.35">
      <c r="A436" s="284" t="s">
        <v>2635</v>
      </c>
    </row>
    <row r="437" spans="1:13" ht="14.25" customHeight="1" x14ac:dyDescent="0.35">
      <c r="A437" s="284" t="s">
        <v>2636</v>
      </c>
      <c r="I437" s="284"/>
      <c r="J437" s="284" t="s">
        <v>2637</v>
      </c>
    </row>
    <row r="438" spans="1:13" ht="14.25" customHeight="1" x14ac:dyDescent="0.35">
      <c r="A438" s="284" t="s">
        <v>2638</v>
      </c>
    </row>
    <row r="439" spans="1:13" s="443" customFormat="1" ht="42.75" customHeight="1" x14ac:dyDescent="0.35">
      <c r="A439" s="540" t="s">
        <v>2639</v>
      </c>
      <c r="B439" s="541"/>
      <c r="C439" s="541"/>
      <c r="D439" s="541"/>
      <c r="E439" s="541"/>
      <c r="F439" s="541"/>
      <c r="G439" s="541"/>
      <c r="H439" s="541"/>
      <c r="I439" s="541"/>
      <c r="J439" s="541"/>
      <c r="K439" s="541"/>
      <c r="L439" s="541"/>
      <c r="M439" s="541"/>
    </row>
    <row r="440" spans="1:13" ht="14.25" customHeight="1" x14ac:dyDescent="0.35">
      <c r="A440" s="284" t="s">
        <v>2640</v>
      </c>
    </row>
    <row r="441" spans="1:13" ht="14.25" customHeight="1" x14ac:dyDescent="0.35">
      <c r="A441" s="284" t="s">
        <v>2641</v>
      </c>
    </row>
    <row r="442" spans="1:13" ht="14.25" customHeight="1" x14ac:dyDescent="0.35">
      <c r="A442" s="445" t="s">
        <v>2642</v>
      </c>
    </row>
    <row r="443" spans="1:13" ht="14.25" customHeight="1" x14ac:dyDescent="0.35">
      <c r="A443" s="445" t="s">
        <v>2643</v>
      </c>
    </row>
    <row r="444" spans="1:13" ht="14.25" customHeight="1" x14ac:dyDescent="0.35">
      <c r="A444" s="444" t="s">
        <v>2644</v>
      </c>
    </row>
    <row r="445" spans="1:13" ht="14.25" customHeight="1" x14ac:dyDescent="0.35">
      <c r="A445" s="444" t="s">
        <v>2679</v>
      </c>
    </row>
    <row r="446" spans="1:13" ht="14.25" customHeight="1" x14ac:dyDescent="0.35">
      <c r="A446" s="444" t="s">
        <v>2645</v>
      </c>
      <c r="B446" s="445"/>
      <c r="C446" s="445"/>
      <c r="D446" s="445"/>
      <c r="E446" s="445"/>
      <c r="F446" s="445"/>
      <c r="G446" s="445"/>
      <c r="H446" s="445"/>
      <c r="I446" s="445"/>
    </row>
    <row r="447" spans="1:13" ht="14.25" customHeight="1" x14ac:dyDescent="0.35">
      <c r="A447" s="444" t="s">
        <v>2680</v>
      </c>
      <c r="B447" s="445"/>
      <c r="C447" s="445"/>
      <c r="D447" s="445"/>
      <c r="E447" s="445"/>
      <c r="F447" s="445"/>
      <c r="G447" s="445"/>
      <c r="H447" s="445"/>
      <c r="I447" s="445"/>
    </row>
    <row r="448" spans="1:13" ht="14.25" customHeight="1" x14ac:dyDescent="0.35">
      <c r="A448" s="305" t="s">
        <v>2646</v>
      </c>
      <c r="B448" s="445"/>
      <c r="C448" s="445"/>
      <c r="D448" s="445"/>
      <c r="E448" s="445"/>
      <c r="F448" s="445"/>
      <c r="G448" s="445"/>
      <c r="H448" s="445"/>
      <c r="I448" s="445"/>
    </row>
    <row r="449" spans="1:4" ht="14.25" customHeight="1" x14ac:dyDescent="0.35">
      <c r="A449" s="445" t="s">
        <v>2647</v>
      </c>
    </row>
    <row r="450" spans="1:4" ht="14.25" customHeight="1" x14ac:dyDescent="0.35">
      <c r="A450" s="445" t="s">
        <v>2648</v>
      </c>
    </row>
    <row r="451" spans="1:4" ht="14.25" customHeight="1" x14ac:dyDescent="0.35">
      <c r="A451" s="284" t="s">
        <v>2649</v>
      </c>
    </row>
    <row r="452" spans="1:4" ht="14.25" customHeight="1" x14ac:dyDescent="0.35">
      <c r="A452" s="284" t="s">
        <v>2650</v>
      </c>
    </row>
    <row r="453" spans="1:4" ht="14.25" customHeight="1" x14ac:dyDescent="0.35">
      <c r="A453" s="284" t="s">
        <v>2651</v>
      </c>
    </row>
    <row r="454" spans="1:4" ht="12.75" customHeight="1" x14ac:dyDescent="0.35"/>
    <row r="455" spans="1:4" ht="12.75" customHeight="1" x14ac:dyDescent="0.35"/>
    <row r="456" spans="1:4" ht="12.75" customHeight="1" x14ac:dyDescent="0.35"/>
    <row r="457" spans="1:4" ht="12.75" customHeight="1" x14ac:dyDescent="0.35"/>
    <row r="462" spans="1:4" x14ac:dyDescent="0.35">
      <c r="B462" s="442"/>
      <c r="C462" s="442"/>
      <c r="D462" s="442"/>
    </row>
  </sheetData>
  <sheetProtection sheet="1" objects="1" scenarios="1"/>
  <mergeCells count="76">
    <mergeCell ref="A439:M439"/>
    <mergeCell ref="B432:J432"/>
    <mergeCell ref="B433:J433"/>
    <mergeCell ref="B425:J425"/>
    <mergeCell ref="B428:J428"/>
    <mergeCell ref="B429:J429"/>
    <mergeCell ref="B430:J430"/>
    <mergeCell ref="B431:J431"/>
    <mergeCell ref="H406:K406"/>
    <mergeCell ref="H407:K407"/>
    <mergeCell ref="H408:K408"/>
    <mergeCell ref="H409:K409"/>
    <mergeCell ref="B411:D411"/>
    <mergeCell ref="G411:L411"/>
    <mergeCell ref="N402:Q402"/>
    <mergeCell ref="H403:K403"/>
    <mergeCell ref="N403:Q403"/>
    <mergeCell ref="H404:K404"/>
    <mergeCell ref="H405:K405"/>
    <mergeCell ref="H402:K402"/>
    <mergeCell ref="H397:K397"/>
    <mergeCell ref="H398:K398"/>
    <mergeCell ref="H399:K399"/>
    <mergeCell ref="H400:K400"/>
    <mergeCell ref="H401:K401"/>
    <mergeCell ref="F134:J134"/>
    <mergeCell ref="F39:F40"/>
    <mergeCell ref="F41:F42"/>
    <mergeCell ref="G41:H42"/>
    <mergeCell ref="F43:F44"/>
    <mergeCell ref="G43:G44"/>
    <mergeCell ref="F49:F50"/>
    <mergeCell ref="F51:F52"/>
    <mergeCell ref="F53:F54"/>
    <mergeCell ref="G53:H54"/>
    <mergeCell ref="F55:F56"/>
    <mergeCell ref="G55:G56"/>
    <mergeCell ref="F37:F38"/>
    <mergeCell ref="K17:L17"/>
    <mergeCell ref="B19:D19"/>
    <mergeCell ref="B20:D20"/>
    <mergeCell ref="B21:D21"/>
    <mergeCell ref="B22:D22"/>
    <mergeCell ref="B23:D23"/>
    <mergeCell ref="I17:J17"/>
    <mergeCell ref="B24:D24"/>
    <mergeCell ref="B25:D25"/>
    <mergeCell ref="B26:D26"/>
    <mergeCell ref="B27:D27"/>
    <mergeCell ref="B28:D28"/>
    <mergeCell ref="B10:F10"/>
    <mergeCell ref="B14:F14"/>
    <mergeCell ref="B17:D17"/>
    <mergeCell ref="E17:F17"/>
    <mergeCell ref="G17:H17"/>
    <mergeCell ref="B9:C9"/>
    <mergeCell ref="A1:M1"/>
    <mergeCell ref="A2:M2"/>
    <mergeCell ref="C6:D6"/>
    <mergeCell ref="H6:I6"/>
    <mergeCell ref="B8:C8"/>
    <mergeCell ref="G413:J413"/>
    <mergeCell ref="B414:E414"/>
    <mergeCell ref="G419:J419"/>
    <mergeCell ref="B423:J423"/>
    <mergeCell ref="B427:J427"/>
    <mergeCell ref="B424:J424"/>
    <mergeCell ref="G414:J414"/>
    <mergeCell ref="B415:E415"/>
    <mergeCell ref="G415:J415"/>
    <mergeCell ref="B416:E416"/>
    <mergeCell ref="G416:J416"/>
    <mergeCell ref="B417:E417"/>
    <mergeCell ref="G417:J417"/>
    <mergeCell ref="B418:E418"/>
    <mergeCell ref="B419:E419"/>
  </mergeCells>
  <printOptions horizontalCentered="1"/>
  <pageMargins left="0.31496062992125984" right="0.31496062992125984" top="0.31496062992125984" bottom="0.31496062992125984" header="0.15748031496062992" footer="0.15748031496062992"/>
  <pageSetup paperSize="9" scale="57" fitToHeight="0" orientation="landscape" cellComments="asDisplayed" r:id="rId1"/>
  <headerFooter differentOddEven="1" alignWithMargins="0">
    <oddHeader>&amp;L&amp;"Calibri"&amp;12&amp;K0000FFClassification: Limited&amp;1#</oddHeader>
    <oddFooter>&amp;R&amp;P of &amp;N</oddFooter>
    <evenHeader>&amp;L&amp;"Calibri"&amp;12&amp;K0000FFClassification: Limited&amp;1#</evenHeader>
  </headerFooter>
  <rowBreaks count="8" manualBreakCount="8">
    <brk id="63" max="12" man="1"/>
    <brk id="117" max="12" man="1"/>
    <brk id="174" max="12" man="1"/>
    <brk id="231" max="12" man="1"/>
    <brk id="293" max="12" man="1"/>
    <brk id="344" max="12" man="1"/>
    <brk id="394" max="12" man="1"/>
    <brk id="411" max="12"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pageSetUpPr fitToPage="1"/>
  </sheetPr>
  <dimension ref="A1:N112"/>
  <sheetViews>
    <sheetView zoomScale="80" zoomScaleNormal="80" workbookViewId="0">
      <selection activeCell="C14" sqref="C14"/>
    </sheetView>
  </sheetViews>
  <sheetFormatPr defaultColWidth="8.81640625" defaultRowHeight="14.5" outlineLevelRow="1" x14ac:dyDescent="0.35"/>
  <cols>
    <col min="1" max="1" width="13.26953125" style="66" customWidth="1"/>
    <col min="2" max="2" width="60.54296875" style="66" bestFit="1" customWidth="1"/>
    <col min="3" max="7" width="41" style="66" customWidth="1"/>
    <col min="8" max="8" width="7.26953125" style="66" customWidth="1"/>
    <col min="9" max="9" width="92" style="66" customWidth="1"/>
    <col min="10" max="11" width="47.7265625" style="66" customWidth="1"/>
    <col min="12" max="12" width="7.26953125" style="66" customWidth="1"/>
    <col min="13" max="13" width="25.7265625" style="66" customWidth="1"/>
    <col min="14" max="14" width="25.7265625" style="64" customWidth="1"/>
    <col min="15" max="16384" width="8.81640625" style="96"/>
  </cols>
  <sheetData>
    <row r="1" spans="1:13" ht="45" customHeight="1" x14ac:dyDescent="0.35">
      <c r="A1" s="542" t="s">
        <v>1564</v>
      </c>
      <c r="B1" s="542"/>
    </row>
    <row r="2" spans="1:13" ht="31" x14ac:dyDescent="0.35">
      <c r="A2" s="186" t="s">
        <v>1563</v>
      </c>
      <c r="B2" s="186"/>
      <c r="C2" s="64"/>
      <c r="D2" s="64"/>
      <c r="E2" s="64"/>
      <c r="F2" s="253" t="s">
        <v>1858</v>
      </c>
      <c r="G2" s="99"/>
      <c r="H2" s="64"/>
      <c r="I2" s="63"/>
      <c r="J2" s="64"/>
      <c r="K2" s="64"/>
      <c r="L2" s="64"/>
      <c r="M2" s="64"/>
    </row>
    <row r="3" spans="1:13" ht="15" thickBot="1" x14ac:dyDescent="0.4">
      <c r="A3" s="64"/>
      <c r="B3" s="65"/>
      <c r="C3" s="65"/>
      <c r="D3" s="64"/>
      <c r="E3" s="64"/>
      <c r="F3" s="64"/>
      <c r="G3" s="64"/>
      <c r="H3" s="64"/>
      <c r="L3" s="64"/>
      <c r="M3" s="64"/>
    </row>
    <row r="4" spans="1:13" ht="19" thickBot="1" x14ac:dyDescent="0.4">
      <c r="A4" s="67"/>
      <c r="B4" s="68" t="s">
        <v>71</v>
      </c>
      <c r="C4" s="69" t="s">
        <v>72</v>
      </c>
      <c r="D4" s="67"/>
      <c r="E4" s="67"/>
      <c r="F4" s="64"/>
      <c r="G4" s="64"/>
      <c r="H4" s="64"/>
      <c r="I4" s="77" t="s">
        <v>1556</v>
      </c>
      <c r="J4" s="123" t="s">
        <v>1239</v>
      </c>
      <c r="L4" s="64"/>
      <c r="M4" s="64"/>
    </row>
    <row r="5" spans="1:13" ht="15" thickBot="1" x14ac:dyDescent="0.4">
      <c r="H5" s="64"/>
      <c r="I5" s="141" t="s">
        <v>1241</v>
      </c>
      <c r="J5" s="66" t="s">
        <v>1242</v>
      </c>
      <c r="L5" s="64"/>
      <c r="M5" s="64"/>
    </row>
    <row r="6" spans="1:13" ht="18.5" x14ac:dyDescent="0.35">
      <c r="A6" s="70"/>
      <c r="B6" s="71" t="s">
        <v>1465</v>
      </c>
      <c r="C6" s="70"/>
      <c r="E6" s="72"/>
      <c r="F6" s="72"/>
      <c r="G6" s="72"/>
      <c r="H6" s="64"/>
      <c r="I6" s="141" t="s">
        <v>1244</v>
      </c>
      <c r="J6" s="66" t="s">
        <v>1245</v>
      </c>
      <c r="L6" s="64"/>
      <c r="M6" s="64"/>
    </row>
    <row r="7" spans="1:13" x14ac:dyDescent="0.35">
      <c r="B7" s="74" t="s">
        <v>1562</v>
      </c>
      <c r="H7" s="64"/>
      <c r="I7" s="141" t="s">
        <v>1247</v>
      </c>
      <c r="J7" s="66" t="s">
        <v>1248</v>
      </c>
      <c r="L7" s="64"/>
      <c r="M7" s="64"/>
    </row>
    <row r="8" spans="1:13" x14ac:dyDescent="0.35">
      <c r="B8" s="74" t="s">
        <v>1478</v>
      </c>
      <c r="H8" s="64"/>
      <c r="I8" s="141" t="s">
        <v>1554</v>
      </c>
      <c r="J8" s="66" t="s">
        <v>1555</v>
      </c>
      <c r="L8" s="64"/>
      <c r="M8" s="64"/>
    </row>
    <row r="9" spans="1:13" ht="15" thickBot="1" x14ac:dyDescent="0.4">
      <c r="B9" s="75" t="s">
        <v>1500</v>
      </c>
      <c r="H9" s="64"/>
      <c r="L9" s="64"/>
      <c r="M9" s="64"/>
    </row>
    <row r="10" spans="1:13" x14ac:dyDescent="0.35">
      <c r="B10" s="76"/>
      <c r="H10" s="64"/>
      <c r="I10" s="142" t="s">
        <v>1558</v>
      </c>
      <c r="L10" s="64"/>
      <c r="M10" s="64"/>
    </row>
    <row r="11" spans="1:13" x14ac:dyDescent="0.35">
      <c r="B11" s="76"/>
      <c r="H11" s="64"/>
      <c r="I11" s="142" t="s">
        <v>1560</v>
      </c>
      <c r="L11" s="64"/>
      <c r="M11" s="64"/>
    </row>
    <row r="12" spans="1:13" ht="37" x14ac:dyDescent="0.35">
      <c r="A12" s="77" t="s">
        <v>81</v>
      </c>
      <c r="B12" s="77" t="s">
        <v>1546</v>
      </c>
      <c r="C12" s="78"/>
      <c r="D12" s="78"/>
      <c r="E12" s="78"/>
      <c r="F12" s="78"/>
      <c r="G12" s="78"/>
      <c r="H12" s="64"/>
      <c r="L12" s="64"/>
      <c r="M12" s="64"/>
    </row>
    <row r="13" spans="1:13" ht="15" customHeight="1" x14ac:dyDescent="0.35">
      <c r="A13" s="85"/>
      <c r="B13" s="86" t="s">
        <v>1477</v>
      </c>
      <c r="C13" s="85" t="s">
        <v>1545</v>
      </c>
      <c r="D13" s="85" t="s">
        <v>1557</v>
      </c>
      <c r="E13" s="87"/>
      <c r="F13" s="88"/>
      <c r="G13" s="88"/>
      <c r="H13" s="64"/>
      <c r="L13" s="64"/>
      <c r="M13" s="64"/>
    </row>
    <row r="14" spans="1:13" x14ac:dyDescent="0.35">
      <c r="A14" s="66" t="s">
        <v>1466</v>
      </c>
      <c r="B14" s="83" t="s">
        <v>1432</v>
      </c>
      <c r="C14" s="450" t="s">
        <v>2077</v>
      </c>
      <c r="D14" s="450" t="s">
        <v>2668</v>
      </c>
      <c r="E14" s="72"/>
      <c r="F14" s="72"/>
      <c r="G14" s="72"/>
      <c r="H14" s="64"/>
      <c r="L14" s="64"/>
      <c r="M14" s="64"/>
    </row>
    <row r="15" spans="1:13" x14ac:dyDescent="0.35">
      <c r="A15" s="66" t="s">
        <v>1467</v>
      </c>
      <c r="B15" s="83" t="s">
        <v>433</v>
      </c>
      <c r="C15" s="450" t="s">
        <v>2077</v>
      </c>
      <c r="D15" s="450" t="s">
        <v>2668</v>
      </c>
      <c r="E15" s="72"/>
      <c r="F15" s="72"/>
      <c r="G15" s="72"/>
      <c r="H15" s="64"/>
      <c r="L15" s="64"/>
      <c r="M15" s="64"/>
    </row>
    <row r="16" spans="1:13" x14ac:dyDescent="0.35">
      <c r="A16" s="66" t="s">
        <v>1468</v>
      </c>
      <c r="B16" s="83" t="s">
        <v>1433</v>
      </c>
      <c r="C16" s="450" t="s">
        <v>1245</v>
      </c>
      <c r="D16" s="450" t="s">
        <v>1245</v>
      </c>
      <c r="E16" s="72"/>
      <c r="F16" s="72"/>
      <c r="G16" s="72"/>
      <c r="H16" s="64"/>
      <c r="L16" s="64"/>
      <c r="M16" s="64"/>
    </row>
    <row r="17" spans="1:13" x14ac:dyDescent="0.35">
      <c r="A17" s="66" t="s">
        <v>1469</v>
      </c>
      <c r="B17" s="232" t="s">
        <v>1434</v>
      </c>
      <c r="C17" s="450" t="s">
        <v>1245</v>
      </c>
      <c r="D17" s="450" t="s">
        <v>1245</v>
      </c>
      <c r="E17" s="72"/>
      <c r="F17" s="72"/>
      <c r="G17" s="72"/>
      <c r="H17" s="64"/>
      <c r="L17" s="64"/>
      <c r="M17" s="64"/>
    </row>
    <row r="18" spans="1:13" x14ac:dyDescent="0.35">
      <c r="A18" s="66" t="s">
        <v>1470</v>
      </c>
      <c r="B18" s="83" t="s">
        <v>1435</v>
      </c>
      <c r="C18" s="450" t="s">
        <v>2077</v>
      </c>
      <c r="D18" s="450" t="s">
        <v>2668</v>
      </c>
      <c r="E18" s="72"/>
      <c r="F18" s="72"/>
      <c r="G18" s="72"/>
      <c r="H18" s="64"/>
      <c r="L18" s="64"/>
      <c r="M18" s="64"/>
    </row>
    <row r="19" spans="1:13" x14ac:dyDescent="0.35">
      <c r="A19" s="66" t="s">
        <v>1471</v>
      </c>
      <c r="B19" s="83" t="s">
        <v>1436</v>
      </c>
      <c r="C19" s="450" t="s">
        <v>1245</v>
      </c>
      <c r="D19" s="450" t="s">
        <v>1245</v>
      </c>
      <c r="E19" s="72"/>
      <c r="F19" s="72"/>
      <c r="G19" s="72"/>
      <c r="H19" s="64"/>
      <c r="L19" s="64"/>
      <c r="M19" s="64"/>
    </row>
    <row r="20" spans="1:13" x14ac:dyDescent="0.35">
      <c r="A20" s="66" t="s">
        <v>1472</v>
      </c>
      <c r="B20" s="83" t="s">
        <v>1437</v>
      </c>
      <c r="C20" s="450" t="s">
        <v>2077</v>
      </c>
      <c r="D20" s="450" t="s">
        <v>2668</v>
      </c>
      <c r="E20" s="72"/>
      <c r="F20" s="72"/>
      <c r="G20" s="72"/>
      <c r="H20" s="64"/>
      <c r="L20" s="64"/>
      <c r="M20" s="64"/>
    </row>
    <row r="21" spans="1:13" x14ac:dyDescent="0.35">
      <c r="A21" s="66" t="s">
        <v>1473</v>
      </c>
      <c r="B21" s="83" t="s">
        <v>1438</v>
      </c>
      <c r="C21" s="450" t="s">
        <v>1245</v>
      </c>
      <c r="D21" s="450" t="s">
        <v>1245</v>
      </c>
      <c r="E21" s="72"/>
      <c r="F21" s="72"/>
      <c r="G21" s="72"/>
      <c r="H21" s="64"/>
      <c r="L21" s="64"/>
      <c r="M21" s="64"/>
    </row>
    <row r="22" spans="1:13" x14ac:dyDescent="0.35">
      <c r="A22" s="66" t="s">
        <v>1474</v>
      </c>
      <c r="B22" s="83" t="s">
        <v>1439</v>
      </c>
      <c r="C22" s="450" t="s">
        <v>1245</v>
      </c>
      <c r="D22" s="450" t="s">
        <v>1245</v>
      </c>
      <c r="E22" s="72"/>
      <c r="F22" s="72"/>
      <c r="G22" s="72"/>
      <c r="H22" s="64"/>
      <c r="L22" s="64"/>
      <c r="M22" s="64"/>
    </row>
    <row r="23" spans="1:13" x14ac:dyDescent="0.35">
      <c r="A23" s="66" t="s">
        <v>1475</v>
      </c>
      <c r="B23" s="83" t="s">
        <v>1541</v>
      </c>
      <c r="C23" s="450" t="s">
        <v>2669</v>
      </c>
      <c r="D23" s="450" t="s">
        <v>2670</v>
      </c>
      <c r="E23" s="72"/>
      <c r="F23" s="72"/>
      <c r="G23" s="72"/>
      <c r="H23" s="64"/>
      <c r="L23" s="64"/>
      <c r="M23" s="64"/>
    </row>
    <row r="24" spans="1:13" x14ac:dyDescent="0.35">
      <c r="A24" s="66" t="s">
        <v>1543</v>
      </c>
      <c r="B24" s="83" t="s">
        <v>1542</v>
      </c>
      <c r="C24" s="450" t="s">
        <v>2671</v>
      </c>
      <c r="D24" s="450" t="s">
        <v>2672</v>
      </c>
      <c r="E24" s="72"/>
      <c r="F24" s="72"/>
      <c r="G24" s="72"/>
      <c r="H24" s="64"/>
      <c r="L24" s="64"/>
      <c r="M24" s="64"/>
    </row>
    <row r="25" spans="1:13" outlineLevel="1" x14ac:dyDescent="0.35">
      <c r="A25" s="66" t="s">
        <v>1476</v>
      </c>
      <c r="B25" s="81" t="s">
        <v>2041</v>
      </c>
      <c r="C25" s="242" t="s">
        <v>2674</v>
      </c>
      <c r="D25" s="242" t="s">
        <v>2673</v>
      </c>
      <c r="E25" s="72"/>
      <c r="F25" s="72"/>
      <c r="G25" s="72"/>
      <c r="H25" s="64"/>
      <c r="L25" s="64"/>
      <c r="M25" s="64"/>
    </row>
    <row r="26" spans="1:13" outlineLevel="1" x14ac:dyDescent="0.35">
      <c r="A26" s="66" t="s">
        <v>1479</v>
      </c>
      <c r="B26" s="251"/>
      <c r="C26" s="252"/>
      <c r="D26" s="252"/>
      <c r="E26" s="72"/>
      <c r="F26" s="72"/>
      <c r="G26" s="72"/>
      <c r="H26" s="64"/>
      <c r="L26" s="64"/>
      <c r="M26" s="64"/>
    </row>
    <row r="27" spans="1:13" outlineLevel="1" x14ac:dyDescent="0.35">
      <c r="A27" s="66" t="s">
        <v>1480</v>
      </c>
      <c r="B27" s="251"/>
      <c r="C27" s="252"/>
      <c r="D27" s="252"/>
      <c r="E27" s="72"/>
      <c r="F27" s="72"/>
      <c r="G27" s="72"/>
      <c r="H27" s="64"/>
      <c r="L27" s="64"/>
      <c r="M27" s="64"/>
    </row>
    <row r="28" spans="1:13" outlineLevel="1" x14ac:dyDescent="0.35">
      <c r="A28" s="66" t="s">
        <v>1481</v>
      </c>
      <c r="B28" s="251"/>
      <c r="C28" s="252"/>
      <c r="D28" s="252"/>
      <c r="E28" s="72"/>
      <c r="F28" s="72"/>
      <c r="G28" s="72"/>
      <c r="H28" s="64"/>
      <c r="L28" s="64"/>
      <c r="M28" s="64"/>
    </row>
    <row r="29" spans="1:13" outlineLevel="1" x14ac:dyDescent="0.35">
      <c r="A29" s="66" t="s">
        <v>1482</v>
      </c>
      <c r="B29" s="251"/>
      <c r="C29" s="252"/>
      <c r="D29" s="252"/>
      <c r="E29" s="72"/>
      <c r="F29" s="72"/>
      <c r="G29" s="72"/>
      <c r="H29" s="64"/>
      <c r="L29" s="64"/>
      <c r="M29" s="64"/>
    </row>
    <row r="30" spans="1:13" outlineLevel="1" x14ac:dyDescent="0.35">
      <c r="A30" s="66" t="s">
        <v>1483</v>
      </c>
      <c r="B30" s="251"/>
      <c r="C30" s="252"/>
      <c r="D30" s="252"/>
      <c r="E30" s="72"/>
      <c r="F30" s="72"/>
      <c r="G30" s="72"/>
      <c r="H30" s="64"/>
      <c r="L30" s="64"/>
      <c r="M30" s="64"/>
    </row>
    <row r="31" spans="1:13" outlineLevel="1" x14ac:dyDescent="0.35">
      <c r="A31" s="66" t="s">
        <v>1484</v>
      </c>
      <c r="B31" s="251"/>
      <c r="C31" s="252"/>
      <c r="D31" s="252"/>
      <c r="E31" s="72"/>
      <c r="F31" s="72"/>
      <c r="G31" s="72"/>
      <c r="H31" s="64"/>
      <c r="L31" s="64"/>
      <c r="M31" s="64"/>
    </row>
    <row r="32" spans="1:13" outlineLevel="1" x14ac:dyDescent="0.35">
      <c r="A32" s="66" t="s">
        <v>1485</v>
      </c>
      <c r="B32" s="251"/>
      <c r="C32" s="252"/>
      <c r="D32" s="252"/>
      <c r="E32" s="72"/>
      <c r="F32" s="72"/>
      <c r="G32" s="72"/>
      <c r="H32" s="64"/>
      <c r="L32" s="64"/>
      <c r="M32" s="64"/>
    </row>
    <row r="33" spans="1:13" ht="18.5" x14ac:dyDescent="0.35">
      <c r="A33" s="78"/>
      <c r="B33" s="77" t="s">
        <v>1478</v>
      </c>
      <c r="C33" s="78"/>
      <c r="D33" s="78"/>
      <c r="E33" s="78"/>
      <c r="F33" s="78"/>
      <c r="G33" s="78"/>
      <c r="H33" s="64"/>
      <c r="L33" s="64"/>
      <c r="M33" s="64"/>
    </row>
    <row r="34" spans="1:13" ht="15" customHeight="1" x14ac:dyDescent="0.35">
      <c r="A34" s="85"/>
      <c r="B34" s="86" t="s">
        <v>1440</v>
      </c>
      <c r="C34" s="85" t="s">
        <v>1553</v>
      </c>
      <c r="D34" s="85" t="s">
        <v>1557</v>
      </c>
      <c r="E34" s="85" t="s">
        <v>1441</v>
      </c>
      <c r="F34" s="88"/>
      <c r="G34" s="88"/>
      <c r="H34" s="64"/>
      <c r="L34" s="64"/>
      <c r="M34" s="64"/>
    </row>
    <row r="35" spans="1:13" x14ac:dyDescent="0.35">
      <c r="A35" s="66" t="s">
        <v>1501</v>
      </c>
      <c r="B35" s="250" t="s">
        <v>2077</v>
      </c>
      <c r="C35" s="450" t="s">
        <v>1245</v>
      </c>
      <c r="D35" s="450" t="s">
        <v>2668</v>
      </c>
      <c r="E35" s="450" t="s">
        <v>2675</v>
      </c>
      <c r="F35" s="140"/>
      <c r="G35" s="140"/>
      <c r="H35" s="64"/>
      <c r="L35" s="64"/>
      <c r="M35" s="64"/>
    </row>
    <row r="36" spans="1:13" x14ac:dyDescent="0.35">
      <c r="A36" s="66" t="s">
        <v>1502</v>
      </c>
      <c r="B36" s="250" t="s">
        <v>2077</v>
      </c>
      <c r="C36" s="450" t="s">
        <v>1245</v>
      </c>
      <c r="D36" s="450" t="s">
        <v>2668</v>
      </c>
      <c r="E36" s="450" t="s">
        <v>2676</v>
      </c>
      <c r="H36" s="64"/>
      <c r="L36" s="64"/>
      <c r="M36" s="64"/>
    </row>
    <row r="37" spans="1:13" x14ac:dyDescent="0.35">
      <c r="A37" s="66" t="s">
        <v>1503</v>
      </c>
      <c r="B37" s="83" t="s">
        <v>1442</v>
      </c>
      <c r="C37" s="66" t="s">
        <v>83</v>
      </c>
      <c r="D37" s="66" t="s">
        <v>83</v>
      </c>
      <c r="E37" s="66" t="s">
        <v>83</v>
      </c>
      <c r="H37" s="64"/>
      <c r="L37" s="64"/>
      <c r="M37" s="64"/>
    </row>
    <row r="38" spans="1:13" x14ac:dyDescent="0.35">
      <c r="A38" s="66" t="s">
        <v>1504</v>
      </c>
      <c r="B38" s="83" t="s">
        <v>1443</v>
      </c>
      <c r="C38" s="66" t="s">
        <v>83</v>
      </c>
      <c r="D38" s="66" t="s">
        <v>83</v>
      </c>
      <c r="E38" s="66" t="s">
        <v>83</v>
      </c>
      <c r="H38" s="64"/>
      <c r="L38" s="64"/>
      <c r="M38" s="64"/>
    </row>
    <row r="39" spans="1:13" x14ac:dyDescent="0.35">
      <c r="A39" s="66" t="s">
        <v>1505</v>
      </c>
      <c r="B39" s="83" t="s">
        <v>1444</v>
      </c>
      <c r="C39" s="66" t="s">
        <v>83</v>
      </c>
      <c r="D39" s="66" t="s">
        <v>83</v>
      </c>
      <c r="E39" s="66" t="s">
        <v>83</v>
      </c>
      <c r="H39" s="64"/>
      <c r="L39" s="64"/>
      <c r="M39" s="64"/>
    </row>
    <row r="40" spans="1:13" x14ac:dyDescent="0.35">
      <c r="A40" s="66" t="s">
        <v>1506</v>
      </c>
      <c r="B40" s="83" t="s">
        <v>1445</v>
      </c>
      <c r="C40" s="66" t="s">
        <v>83</v>
      </c>
      <c r="D40" s="66" t="s">
        <v>83</v>
      </c>
      <c r="E40" s="66" t="s">
        <v>83</v>
      </c>
      <c r="H40" s="64"/>
      <c r="L40" s="64"/>
      <c r="M40" s="64"/>
    </row>
    <row r="41" spans="1:13" x14ac:dyDescent="0.35">
      <c r="A41" s="66" t="s">
        <v>1507</v>
      </c>
      <c r="B41" s="83" t="s">
        <v>1446</v>
      </c>
      <c r="C41" s="66" t="s">
        <v>83</v>
      </c>
      <c r="D41" s="66" t="s">
        <v>83</v>
      </c>
      <c r="E41" s="66" t="s">
        <v>83</v>
      </c>
      <c r="H41" s="64"/>
      <c r="L41" s="64"/>
      <c r="M41" s="64"/>
    </row>
    <row r="42" spans="1:13" x14ac:dyDescent="0.35">
      <c r="A42" s="66" t="s">
        <v>1508</v>
      </c>
      <c r="B42" s="83" t="s">
        <v>1447</v>
      </c>
      <c r="C42" s="66" t="s">
        <v>83</v>
      </c>
      <c r="D42" s="66" t="s">
        <v>83</v>
      </c>
      <c r="E42" s="66" t="s">
        <v>83</v>
      </c>
      <c r="H42" s="64"/>
      <c r="L42" s="64"/>
      <c r="M42" s="64"/>
    </row>
    <row r="43" spans="1:13" x14ac:dyDescent="0.35">
      <c r="A43" s="66" t="s">
        <v>1509</v>
      </c>
      <c r="B43" s="83" t="s">
        <v>1448</v>
      </c>
      <c r="C43" s="66" t="s">
        <v>83</v>
      </c>
      <c r="D43" s="66" t="s">
        <v>83</v>
      </c>
      <c r="E43" s="66" t="s">
        <v>83</v>
      </c>
      <c r="H43" s="64"/>
      <c r="L43" s="64"/>
      <c r="M43" s="64"/>
    </row>
    <row r="44" spans="1:13" x14ac:dyDescent="0.35">
      <c r="A44" s="66" t="s">
        <v>1510</v>
      </c>
      <c r="B44" s="83" t="s">
        <v>1449</v>
      </c>
      <c r="C44" s="66" t="s">
        <v>83</v>
      </c>
      <c r="D44" s="66" t="s">
        <v>83</v>
      </c>
      <c r="E44" s="66" t="s">
        <v>83</v>
      </c>
      <c r="H44" s="64"/>
      <c r="L44" s="64"/>
      <c r="M44" s="64"/>
    </row>
    <row r="45" spans="1:13" x14ac:dyDescent="0.35">
      <c r="A45" s="66" t="s">
        <v>1511</v>
      </c>
      <c r="B45" s="83" t="s">
        <v>1450</v>
      </c>
      <c r="C45" s="66" t="s">
        <v>83</v>
      </c>
      <c r="D45" s="66" t="s">
        <v>83</v>
      </c>
      <c r="E45" s="66" t="s">
        <v>83</v>
      </c>
      <c r="H45" s="64"/>
      <c r="L45" s="64"/>
      <c r="M45" s="64"/>
    </row>
    <row r="46" spans="1:13" x14ac:dyDescent="0.35">
      <c r="A46" s="66" t="s">
        <v>1512</v>
      </c>
      <c r="B46" s="83" t="s">
        <v>1451</v>
      </c>
      <c r="C46" s="66" t="s">
        <v>83</v>
      </c>
      <c r="D46" s="66" t="s">
        <v>83</v>
      </c>
      <c r="E46" s="66" t="s">
        <v>83</v>
      </c>
      <c r="H46" s="64"/>
      <c r="L46" s="64"/>
      <c r="M46" s="64"/>
    </row>
    <row r="47" spans="1:13" x14ac:dyDescent="0.35">
      <c r="A47" s="66" t="s">
        <v>1513</v>
      </c>
      <c r="B47" s="83" t="s">
        <v>1452</v>
      </c>
      <c r="C47" s="66" t="s">
        <v>83</v>
      </c>
      <c r="D47" s="66" t="s">
        <v>83</v>
      </c>
      <c r="E47" s="66" t="s">
        <v>83</v>
      </c>
      <c r="H47" s="64"/>
      <c r="L47" s="64"/>
      <c r="M47" s="64"/>
    </row>
    <row r="48" spans="1:13" x14ac:dyDescent="0.35">
      <c r="A48" s="66" t="s">
        <v>1514</v>
      </c>
      <c r="B48" s="83" t="s">
        <v>1453</v>
      </c>
      <c r="C48" s="66" t="s">
        <v>83</v>
      </c>
      <c r="D48" s="66" t="s">
        <v>83</v>
      </c>
      <c r="E48" s="66" t="s">
        <v>83</v>
      </c>
      <c r="H48" s="64"/>
      <c r="L48" s="64"/>
      <c r="M48" s="64"/>
    </row>
    <row r="49" spans="1:13" x14ac:dyDescent="0.35">
      <c r="A49" s="66" t="s">
        <v>1515</v>
      </c>
      <c r="B49" s="83" t="s">
        <v>1454</v>
      </c>
      <c r="C49" s="66" t="s">
        <v>83</v>
      </c>
      <c r="D49" s="66" t="s">
        <v>83</v>
      </c>
      <c r="E49" s="66" t="s">
        <v>83</v>
      </c>
      <c r="H49" s="64"/>
      <c r="L49" s="64"/>
      <c r="M49" s="64"/>
    </row>
    <row r="50" spans="1:13" x14ac:dyDescent="0.35">
      <c r="A50" s="66" t="s">
        <v>1516</v>
      </c>
      <c r="B50" s="83" t="s">
        <v>1455</v>
      </c>
      <c r="C50" s="66" t="s">
        <v>83</v>
      </c>
      <c r="D50" s="66" t="s">
        <v>83</v>
      </c>
      <c r="E50" s="66" t="s">
        <v>83</v>
      </c>
      <c r="H50" s="64"/>
      <c r="L50" s="64"/>
      <c r="M50" s="64"/>
    </row>
    <row r="51" spans="1:13" x14ac:dyDescent="0.35">
      <c r="A51" s="66" t="s">
        <v>1517</v>
      </c>
      <c r="B51" s="83" t="s">
        <v>1456</v>
      </c>
      <c r="C51" s="66" t="s">
        <v>83</v>
      </c>
      <c r="D51" s="66" t="s">
        <v>83</v>
      </c>
      <c r="E51" s="66" t="s">
        <v>83</v>
      </c>
      <c r="H51" s="64"/>
      <c r="L51" s="64"/>
      <c r="M51" s="64"/>
    </row>
    <row r="52" spans="1:13" x14ac:dyDescent="0.35">
      <c r="A52" s="66" t="s">
        <v>1518</v>
      </c>
      <c r="B52" s="83" t="s">
        <v>1457</v>
      </c>
      <c r="C52" s="66" t="s">
        <v>83</v>
      </c>
      <c r="D52" s="66" t="s">
        <v>83</v>
      </c>
      <c r="E52" s="66" t="s">
        <v>83</v>
      </c>
      <c r="H52" s="64"/>
      <c r="L52" s="64"/>
      <c r="M52" s="64"/>
    </row>
    <row r="53" spans="1:13" x14ac:dyDescent="0.35">
      <c r="A53" s="66" t="s">
        <v>1519</v>
      </c>
      <c r="B53" s="83" t="s">
        <v>1458</v>
      </c>
      <c r="C53" s="66" t="s">
        <v>83</v>
      </c>
      <c r="D53" s="66" t="s">
        <v>83</v>
      </c>
      <c r="E53" s="66" t="s">
        <v>83</v>
      </c>
      <c r="H53" s="64"/>
      <c r="L53" s="64"/>
      <c r="M53" s="64"/>
    </row>
    <row r="54" spans="1:13" x14ac:dyDescent="0.35">
      <c r="A54" s="66" t="s">
        <v>1520</v>
      </c>
      <c r="B54" s="83" t="s">
        <v>1459</v>
      </c>
      <c r="C54" s="66" t="s">
        <v>83</v>
      </c>
      <c r="D54" s="66" t="s">
        <v>83</v>
      </c>
      <c r="E54" s="66" t="s">
        <v>83</v>
      </c>
      <c r="H54" s="64"/>
      <c r="L54" s="64"/>
      <c r="M54" s="64"/>
    </row>
    <row r="55" spans="1:13" x14ac:dyDescent="0.35">
      <c r="A55" s="66" t="s">
        <v>1521</v>
      </c>
      <c r="B55" s="83" t="s">
        <v>1460</v>
      </c>
      <c r="C55" s="66" t="s">
        <v>83</v>
      </c>
      <c r="D55" s="66" t="s">
        <v>83</v>
      </c>
      <c r="E55" s="66" t="s">
        <v>83</v>
      </c>
      <c r="H55" s="64"/>
      <c r="L55" s="64"/>
      <c r="M55" s="64"/>
    </row>
    <row r="56" spans="1:13" x14ac:dyDescent="0.35">
      <c r="A56" s="66" t="s">
        <v>1522</v>
      </c>
      <c r="B56" s="83" t="s">
        <v>1461</v>
      </c>
      <c r="C56" s="66" t="s">
        <v>83</v>
      </c>
      <c r="D56" s="66" t="s">
        <v>83</v>
      </c>
      <c r="E56" s="66" t="s">
        <v>83</v>
      </c>
      <c r="H56" s="64"/>
      <c r="L56" s="64"/>
      <c r="M56" s="64"/>
    </row>
    <row r="57" spans="1:13" x14ac:dyDescent="0.35">
      <c r="A57" s="66" t="s">
        <v>1523</v>
      </c>
      <c r="B57" s="83" t="s">
        <v>1462</v>
      </c>
      <c r="C57" s="66" t="s">
        <v>83</v>
      </c>
      <c r="D57" s="66" t="s">
        <v>83</v>
      </c>
      <c r="E57" s="66" t="s">
        <v>83</v>
      </c>
      <c r="H57" s="64"/>
      <c r="L57" s="64"/>
      <c r="M57" s="64"/>
    </row>
    <row r="58" spans="1:13" x14ac:dyDescent="0.35">
      <c r="A58" s="66" t="s">
        <v>1524</v>
      </c>
      <c r="B58" s="83" t="s">
        <v>1463</v>
      </c>
      <c r="C58" s="66" t="s">
        <v>83</v>
      </c>
      <c r="D58" s="66" t="s">
        <v>83</v>
      </c>
      <c r="E58" s="66" t="s">
        <v>83</v>
      </c>
      <c r="H58" s="64"/>
      <c r="L58" s="64"/>
      <c r="M58" s="64"/>
    </row>
    <row r="59" spans="1:13" x14ac:dyDescent="0.35">
      <c r="A59" s="66" t="s">
        <v>1525</v>
      </c>
      <c r="B59" s="83" t="s">
        <v>1464</v>
      </c>
      <c r="C59" s="66" t="s">
        <v>83</v>
      </c>
      <c r="D59" s="66" t="s">
        <v>83</v>
      </c>
      <c r="E59" s="66" t="s">
        <v>83</v>
      </c>
      <c r="H59" s="64"/>
      <c r="L59" s="64"/>
      <c r="M59" s="64"/>
    </row>
    <row r="60" spans="1:13" outlineLevel="1" x14ac:dyDescent="0.35">
      <c r="A60" s="66" t="s">
        <v>1486</v>
      </c>
      <c r="B60" s="83"/>
      <c r="E60" s="83"/>
      <c r="F60" s="83"/>
      <c r="G60" s="83"/>
      <c r="H60" s="64"/>
      <c r="L60" s="64"/>
      <c r="M60" s="64"/>
    </row>
    <row r="61" spans="1:13" outlineLevel="1" x14ac:dyDescent="0.35">
      <c r="A61" s="66" t="s">
        <v>1487</v>
      </c>
      <c r="B61" s="83"/>
      <c r="E61" s="83"/>
      <c r="F61" s="83"/>
      <c r="G61" s="83"/>
      <c r="H61" s="64"/>
      <c r="L61" s="64"/>
      <c r="M61" s="64"/>
    </row>
    <row r="62" spans="1:13" outlineLevel="1" x14ac:dyDescent="0.35">
      <c r="A62" s="66" t="s">
        <v>1488</v>
      </c>
      <c r="B62" s="83"/>
      <c r="E62" s="83"/>
      <c r="F62" s="83"/>
      <c r="G62" s="83"/>
      <c r="H62" s="64"/>
      <c r="L62" s="64"/>
      <c r="M62" s="64"/>
    </row>
    <row r="63" spans="1:13" outlineLevel="1" x14ac:dyDescent="0.35">
      <c r="A63" s="66" t="s">
        <v>1489</v>
      </c>
      <c r="B63" s="83"/>
      <c r="E63" s="83"/>
      <c r="F63" s="83"/>
      <c r="G63" s="83"/>
      <c r="H63" s="64"/>
      <c r="L63" s="64"/>
      <c r="M63" s="64"/>
    </row>
    <row r="64" spans="1:13" outlineLevel="1" x14ac:dyDescent="0.35">
      <c r="A64" s="66" t="s">
        <v>1490</v>
      </c>
      <c r="B64" s="83"/>
      <c r="E64" s="83"/>
      <c r="F64" s="83"/>
      <c r="G64" s="83"/>
      <c r="H64" s="64"/>
      <c r="L64" s="64"/>
      <c r="M64" s="64"/>
    </row>
    <row r="65" spans="1:14" outlineLevel="1" x14ac:dyDescent="0.35">
      <c r="A65" s="66" t="s">
        <v>1491</v>
      </c>
      <c r="B65" s="83"/>
      <c r="E65" s="83"/>
      <c r="F65" s="83"/>
      <c r="G65" s="83"/>
      <c r="H65" s="64"/>
      <c r="L65" s="64"/>
      <c r="M65" s="64"/>
    </row>
    <row r="66" spans="1:14" outlineLevel="1" x14ac:dyDescent="0.35">
      <c r="A66" s="66" t="s">
        <v>1492</v>
      </c>
      <c r="B66" s="83"/>
      <c r="E66" s="83"/>
      <c r="F66" s="83"/>
      <c r="G66" s="83"/>
      <c r="H66" s="64"/>
      <c r="L66" s="64"/>
      <c r="M66" s="64"/>
    </row>
    <row r="67" spans="1:14" outlineLevel="1" x14ac:dyDescent="0.35">
      <c r="A67" s="66" t="s">
        <v>1493</v>
      </c>
      <c r="B67" s="83"/>
      <c r="E67" s="83"/>
      <c r="F67" s="83"/>
      <c r="G67" s="83"/>
      <c r="H67" s="64"/>
      <c r="L67" s="64"/>
      <c r="M67" s="64"/>
    </row>
    <row r="68" spans="1:14" outlineLevel="1" x14ac:dyDescent="0.35">
      <c r="A68" s="66" t="s">
        <v>1494</v>
      </c>
      <c r="B68" s="83"/>
      <c r="E68" s="83"/>
      <c r="F68" s="83"/>
      <c r="G68" s="83"/>
      <c r="H68" s="64"/>
      <c r="L68" s="64"/>
      <c r="M68" s="64"/>
    </row>
    <row r="69" spans="1:14" outlineLevel="1" x14ac:dyDescent="0.35">
      <c r="A69" s="66" t="s">
        <v>1495</v>
      </c>
      <c r="B69" s="83"/>
      <c r="E69" s="83"/>
      <c r="F69" s="83"/>
      <c r="G69" s="83"/>
      <c r="H69" s="64"/>
      <c r="L69" s="64"/>
      <c r="M69" s="64"/>
    </row>
    <row r="70" spans="1:14" outlineLevel="1" x14ac:dyDescent="0.35">
      <c r="A70" s="66" t="s">
        <v>1496</v>
      </c>
      <c r="B70" s="83"/>
      <c r="E70" s="83"/>
      <c r="F70" s="83"/>
      <c r="G70" s="83"/>
      <c r="H70" s="64"/>
      <c r="L70" s="64"/>
      <c r="M70" s="64"/>
    </row>
    <row r="71" spans="1:14" outlineLevel="1" x14ac:dyDescent="0.35">
      <c r="A71" s="66" t="s">
        <v>1497</v>
      </c>
      <c r="B71" s="83"/>
      <c r="E71" s="83"/>
      <c r="F71" s="83"/>
      <c r="G71" s="83"/>
      <c r="H71" s="64"/>
      <c r="L71" s="64"/>
      <c r="M71" s="64"/>
    </row>
    <row r="72" spans="1:14" outlineLevel="1" x14ac:dyDescent="0.35">
      <c r="A72" s="66" t="s">
        <v>1498</v>
      </c>
      <c r="B72" s="83"/>
      <c r="E72" s="83"/>
      <c r="F72" s="83"/>
      <c r="G72" s="83"/>
      <c r="H72" s="64"/>
      <c r="L72" s="64"/>
      <c r="M72" s="64"/>
    </row>
    <row r="73" spans="1:14" ht="18.5" x14ac:dyDescent="0.35">
      <c r="A73" s="78"/>
      <c r="B73" s="77" t="s">
        <v>1500</v>
      </c>
      <c r="C73" s="78"/>
      <c r="D73" s="78"/>
      <c r="E73" s="78"/>
      <c r="F73" s="78"/>
      <c r="G73" s="78"/>
      <c r="H73" s="64"/>
    </row>
    <row r="74" spans="1:14" ht="15" customHeight="1" x14ac:dyDescent="0.35">
      <c r="A74" s="85"/>
      <c r="B74" s="86" t="s">
        <v>819</v>
      </c>
      <c r="C74" s="85" t="s">
        <v>1561</v>
      </c>
      <c r="D74" s="85"/>
      <c r="E74" s="88"/>
      <c r="F74" s="88"/>
      <c r="G74" s="88"/>
      <c r="H74" s="96"/>
      <c r="I74" s="96"/>
      <c r="J74" s="96"/>
      <c r="K74" s="96"/>
      <c r="L74" s="96"/>
      <c r="M74" s="96"/>
      <c r="N74" s="96"/>
    </row>
    <row r="75" spans="1:14" x14ac:dyDescent="0.35">
      <c r="A75" s="66" t="s">
        <v>1526</v>
      </c>
      <c r="B75" s="66" t="s">
        <v>1544</v>
      </c>
      <c r="C75" s="453">
        <f>'D. Insert Nat Trans Templ'!B105</f>
        <v>107.566298667746</v>
      </c>
      <c r="H75" s="64"/>
    </row>
    <row r="76" spans="1:14" x14ac:dyDescent="0.35">
      <c r="A76" s="66" t="s">
        <v>1527</v>
      </c>
      <c r="B76" s="66" t="s">
        <v>1559</v>
      </c>
      <c r="C76" s="453">
        <f>'D. Insert Nat Trans Templ'!B106</f>
        <v>185.632473709789</v>
      </c>
      <c r="H76" s="64"/>
    </row>
    <row r="77" spans="1:14" outlineLevel="1" x14ac:dyDescent="0.35">
      <c r="A77" s="66" t="s">
        <v>1528</v>
      </c>
      <c r="H77" s="64"/>
    </row>
    <row r="78" spans="1:14" outlineLevel="1" x14ac:dyDescent="0.35">
      <c r="A78" s="66" t="s">
        <v>1529</v>
      </c>
      <c r="H78" s="64"/>
    </row>
    <row r="79" spans="1:14" outlineLevel="1" x14ac:dyDescent="0.35">
      <c r="A79" s="66" t="s">
        <v>1530</v>
      </c>
      <c r="H79" s="64"/>
    </row>
    <row r="80" spans="1:14" outlineLevel="1" x14ac:dyDescent="0.35">
      <c r="A80" s="66" t="s">
        <v>1531</v>
      </c>
      <c r="H80" s="64"/>
    </row>
    <row r="81" spans="1:8" x14ac:dyDescent="0.35">
      <c r="A81" s="85"/>
      <c r="B81" s="86" t="s">
        <v>1532</v>
      </c>
      <c r="C81" s="85" t="s">
        <v>515</v>
      </c>
      <c r="D81" s="85" t="s">
        <v>516</v>
      </c>
      <c r="E81" s="88" t="s">
        <v>831</v>
      </c>
      <c r="F81" s="88" t="s">
        <v>1016</v>
      </c>
      <c r="G81" s="88" t="s">
        <v>1552</v>
      </c>
      <c r="H81" s="64"/>
    </row>
    <row r="82" spans="1:8" x14ac:dyDescent="0.35">
      <c r="A82" s="66" t="s">
        <v>1533</v>
      </c>
      <c r="B82" s="242" t="s">
        <v>1618</v>
      </c>
      <c r="C82" s="454">
        <f>'D. Insert Nat Trans Templ'!E150</f>
        <v>7.6653705474480707E-3</v>
      </c>
      <c r="D82" s="450" t="s">
        <v>1245</v>
      </c>
      <c r="E82" s="450" t="s">
        <v>1245</v>
      </c>
      <c r="F82" s="450" t="s">
        <v>1245</v>
      </c>
      <c r="G82" s="455">
        <f>C82</f>
        <v>7.6653705474480707E-3</v>
      </c>
      <c r="H82" s="64"/>
    </row>
    <row r="83" spans="1:8" x14ac:dyDescent="0.35">
      <c r="A83" s="66" t="s">
        <v>1534</v>
      </c>
      <c r="B83" s="242" t="s">
        <v>1549</v>
      </c>
      <c r="C83" s="454">
        <f>'D. Insert Nat Trans Templ'!E151</f>
        <v>4.7045320549789623E-3</v>
      </c>
      <c r="D83" s="450" t="s">
        <v>1245</v>
      </c>
      <c r="E83" s="450" t="s">
        <v>1245</v>
      </c>
      <c r="F83" s="450" t="s">
        <v>1245</v>
      </c>
      <c r="G83" s="456">
        <f t="shared" ref="G83:G86" si="0">C83</f>
        <v>4.7045320549789623E-3</v>
      </c>
      <c r="H83" s="64"/>
    </row>
    <row r="84" spans="1:8" x14ac:dyDescent="0.35">
      <c r="A84" s="66" t="s">
        <v>1535</v>
      </c>
      <c r="B84" s="242" t="s">
        <v>1547</v>
      </c>
      <c r="C84" s="454">
        <f>'D. Insert Nat Trans Templ'!E152</f>
        <v>1.8325778661920464E-3</v>
      </c>
      <c r="D84" s="450" t="s">
        <v>1245</v>
      </c>
      <c r="E84" s="450" t="s">
        <v>1245</v>
      </c>
      <c r="F84" s="450" t="s">
        <v>1245</v>
      </c>
      <c r="G84" s="456">
        <f t="shared" si="0"/>
        <v>1.8325778661920464E-3</v>
      </c>
      <c r="H84" s="64"/>
    </row>
    <row r="85" spans="1:8" x14ac:dyDescent="0.35">
      <c r="A85" s="66" t="s">
        <v>1536</v>
      </c>
      <c r="B85" s="242" t="s">
        <v>1548</v>
      </c>
      <c r="C85" s="454">
        <f>'D. Insert Nat Trans Templ'!E153</f>
        <v>2.6345708592229447E-3</v>
      </c>
      <c r="D85" s="450" t="s">
        <v>1245</v>
      </c>
      <c r="E85" s="450" t="s">
        <v>1245</v>
      </c>
      <c r="F85" s="450" t="s">
        <v>1245</v>
      </c>
      <c r="G85" s="456">
        <f t="shared" si="0"/>
        <v>2.6345708592229447E-3</v>
      </c>
      <c r="H85" s="64"/>
    </row>
    <row r="86" spans="1:8" x14ac:dyDescent="0.35">
      <c r="A86" s="66" t="s">
        <v>1551</v>
      </c>
      <c r="B86" s="242" t="s">
        <v>1550</v>
      </c>
      <c r="C86" s="454">
        <f>SUM('D. Insert Nat Trans Templ'!E154:E155)</f>
        <v>4.1443367803057135E-3</v>
      </c>
      <c r="D86" s="450" t="s">
        <v>1245</v>
      </c>
      <c r="E86" s="450" t="s">
        <v>1245</v>
      </c>
      <c r="F86" s="450" t="s">
        <v>1245</v>
      </c>
      <c r="G86" s="456">
        <f t="shared" si="0"/>
        <v>4.1443367803057135E-3</v>
      </c>
      <c r="H86" s="64"/>
    </row>
    <row r="87" spans="1:8" outlineLevel="1" x14ac:dyDescent="0.35">
      <c r="A87" s="66" t="s">
        <v>1537</v>
      </c>
      <c r="H87" s="64"/>
    </row>
    <row r="88" spans="1:8" outlineLevel="1" x14ac:dyDescent="0.35">
      <c r="A88" s="66" t="s">
        <v>1538</v>
      </c>
      <c r="H88" s="64"/>
    </row>
    <row r="89" spans="1:8" outlineLevel="1" x14ac:dyDescent="0.35">
      <c r="A89" s="66" t="s">
        <v>1539</v>
      </c>
      <c r="H89" s="64"/>
    </row>
    <row r="90" spans="1:8" outlineLevel="1" x14ac:dyDescent="0.35">
      <c r="A90" s="66" t="s">
        <v>1540</v>
      </c>
      <c r="H90" s="64"/>
    </row>
    <row r="91" spans="1:8" x14ac:dyDescent="0.35">
      <c r="H91" s="64"/>
    </row>
    <row r="92" spans="1:8" x14ac:dyDescent="0.35">
      <c r="H92" s="64"/>
    </row>
    <row r="93" spans="1:8" x14ac:dyDescent="0.35">
      <c r="H93" s="64"/>
    </row>
    <row r="94" spans="1:8" x14ac:dyDescent="0.35">
      <c r="H94" s="64"/>
    </row>
    <row r="95" spans="1:8" x14ac:dyDescent="0.35">
      <c r="H95" s="64"/>
    </row>
    <row r="96" spans="1:8" x14ac:dyDescent="0.35">
      <c r="H96" s="64"/>
    </row>
    <row r="97" spans="8:8" x14ac:dyDescent="0.35">
      <c r="H97" s="64"/>
    </row>
    <row r="98" spans="8:8" x14ac:dyDescent="0.35">
      <c r="H98" s="64"/>
    </row>
    <row r="99" spans="8:8" x14ac:dyDescent="0.35">
      <c r="H99" s="64"/>
    </row>
    <row r="100" spans="8:8" x14ac:dyDescent="0.35">
      <c r="H100" s="64"/>
    </row>
    <row r="101" spans="8:8" x14ac:dyDescent="0.35">
      <c r="H101" s="64"/>
    </row>
    <row r="102" spans="8:8" x14ac:dyDescent="0.35">
      <c r="H102" s="64"/>
    </row>
    <row r="103" spans="8:8" x14ac:dyDescent="0.35">
      <c r="H103" s="64"/>
    </row>
    <row r="104" spans="8:8" x14ac:dyDescent="0.35">
      <c r="H104" s="64"/>
    </row>
    <row r="105" spans="8:8" x14ac:dyDescent="0.35">
      <c r="H105" s="64"/>
    </row>
    <row r="106" spans="8:8" x14ac:dyDescent="0.35">
      <c r="H106" s="64"/>
    </row>
    <row r="107" spans="8:8" x14ac:dyDescent="0.35">
      <c r="H107" s="64"/>
    </row>
    <row r="108" spans="8:8" x14ac:dyDescent="0.35">
      <c r="H108" s="64"/>
    </row>
    <row r="109" spans="8:8" x14ac:dyDescent="0.35">
      <c r="H109" s="64"/>
    </row>
    <row r="110" spans="8:8" x14ac:dyDescent="0.35">
      <c r="H110" s="64"/>
    </row>
    <row r="111" spans="8:8" x14ac:dyDescent="0.35">
      <c r="H111" s="64"/>
    </row>
    <row r="112" spans="8:8" x14ac:dyDescent="0.35">
      <c r="H112" s="64"/>
    </row>
  </sheetData>
  <sheetProtection algorithmName="SHA-512" hashValue="bOGQSm/iRA5LGIcH5E5jPMw5l/vQSfomaarrD35H+IyFQm4yvSPhMxr8j2IVB/UWmu6ETCIZZCD5rzsXQKWP2A==" saltValue="f+7DrvOemy2D8ITIgvVinQ=="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8" scale="65" orientation="landscape" r:id="rId1"/>
  <headerFooter>
    <oddHeader>&amp;R&amp;G&amp;L&amp;"Calibri"&amp;12&amp;K0000FFClassification: Limited&amp;1#</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39"/>
  <sheetViews>
    <sheetView topLeftCell="A4" zoomScale="80" zoomScaleNormal="80" workbookViewId="0">
      <selection activeCell="F9" sqref="F9"/>
    </sheetView>
  </sheetViews>
  <sheetFormatPr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7"/>
      <c r="E6" s="467" t="s">
        <v>1857</v>
      </c>
      <c r="F6" s="467"/>
      <c r="G6" s="467"/>
      <c r="H6" s="7"/>
      <c r="I6" s="7"/>
      <c r="J6" s="8"/>
    </row>
    <row r="7" spans="2:10" ht="26" x14ac:dyDescent="0.35">
      <c r="B7" s="6"/>
      <c r="C7" s="7"/>
      <c r="D7" s="7"/>
      <c r="E7" s="7"/>
      <c r="F7" s="271" t="s">
        <v>580</v>
      </c>
      <c r="G7" s="7"/>
      <c r="H7" s="7"/>
      <c r="I7" s="7"/>
      <c r="J7" s="8"/>
    </row>
    <row r="8" spans="2:10" ht="26" x14ac:dyDescent="0.35">
      <c r="B8" s="6"/>
      <c r="C8" s="7"/>
      <c r="D8" s="7"/>
      <c r="E8" s="7"/>
      <c r="F8" s="271" t="s">
        <v>2077</v>
      </c>
      <c r="G8" s="7"/>
      <c r="H8" s="7"/>
      <c r="I8" s="7"/>
      <c r="J8" s="8"/>
    </row>
    <row r="9" spans="2:10" ht="21" x14ac:dyDescent="0.35">
      <c r="B9" s="6"/>
      <c r="C9" s="7"/>
      <c r="D9" s="7"/>
      <c r="E9" s="7"/>
      <c r="F9" s="270" t="str">
        <f>"Reporting Date: "&amp;TEXT('A. HTT General'!C$17,"dd/mm/yyyy")</f>
        <v>Reporting Date: 30/06/2022</v>
      </c>
      <c r="G9" s="7"/>
      <c r="H9" s="7"/>
      <c r="I9" s="7"/>
      <c r="J9" s="8"/>
    </row>
    <row r="10" spans="2:10" ht="21" x14ac:dyDescent="0.35">
      <c r="B10" s="6"/>
      <c r="C10" s="7"/>
      <c r="D10" s="7"/>
      <c r="E10" s="7"/>
      <c r="F10" s="270" t="str">
        <f>"Cut-off Date: "&amp;TEXT('A. HTT General'!C$17,"dd/mm/yyyy")</f>
        <v>Cut-off Date: 30/06/2022</v>
      </c>
      <c r="G10" s="7"/>
      <c r="H10" s="7"/>
      <c r="I10" s="7"/>
      <c r="J10" s="8"/>
    </row>
    <row r="11" spans="2:10" ht="21" x14ac:dyDescent="0.35">
      <c r="B11" s="6"/>
      <c r="C11" s="7"/>
      <c r="D11" s="7"/>
      <c r="E11" s="7"/>
      <c r="F11" s="13"/>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4" t="s">
        <v>14</v>
      </c>
      <c r="G22" s="7"/>
      <c r="H22" s="7"/>
      <c r="I22" s="7"/>
      <c r="J22" s="8"/>
    </row>
    <row r="23" spans="2:10" x14ac:dyDescent="0.35">
      <c r="B23" s="6"/>
      <c r="C23" s="7"/>
      <c r="D23" s="7"/>
      <c r="E23" s="7"/>
      <c r="F23" s="15"/>
      <c r="G23" s="7"/>
      <c r="H23" s="7"/>
      <c r="I23" s="7"/>
      <c r="J23" s="8"/>
    </row>
    <row r="24" spans="2:10" x14ac:dyDescent="0.35">
      <c r="B24" s="6"/>
      <c r="C24" s="7"/>
      <c r="D24" s="470" t="s">
        <v>15</v>
      </c>
      <c r="E24" s="471" t="s">
        <v>16</v>
      </c>
      <c r="F24" s="471"/>
      <c r="G24" s="471"/>
      <c r="H24" s="471"/>
      <c r="I24" s="7"/>
      <c r="J24" s="8"/>
    </row>
    <row r="25" spans="2:10" x14ac:dyDescent="0.35">
      <c r="B25" s="6"/>
      <c r="C25" s="7"/>
      <c r="D25" s="7"/>
      <c r="E25" s="16"/>
      <c r="F25" s="16"/>
      <c r="G25" s="16"/>
      <c r="H25" s="7"/>
      <c r="I25" s="7"/>
      <c r="J25" s="8"/>
    </row>
    <row r="26" spans="2:10" x14ac:dyDescent="0.35">
      <c r="B26" s="6"/>
      <c r="C26" s="7"/>
      <c r="D26" s="470" t="s">
        <v>17</v>
      </c>
      <c r="E26" s="471"/>
      <c r="F26" s="471"/>
      <c r="G26" s="471"/>
      <c r="H26" s="471"/>
      <c r="I26" s="7"/>
      <c r="J26" s="8"/>
    </row>
    <row r="27" spans="2:10" x14ac:dyDescent="0.35">
      <c r="B27" s="6"/>
      <c r="C27" s="7"/>
      <c r="D27" s="17"/>
      <c r="E27" s="17"/>
      <c r="F27" s="17"/>
      <c r="G27" s="17"/>
      <c r="H27" s="17"/>
      <c r="I27" s="7"/>
      <c r="J27" s="8"/>
    </row>
    <row r="28" spans="2:10" x14ac:dyDescent="0.35">
      <c r="B28" s="6"/>
      <c r="C28" s="7"/>
      <c r="D28" s="470" t="s">
        <v>18</v>
      </c>
      <c r="E28" s="471" t="s">
        <v>16</v>
      </c>
      <c r="F28" s="471"/>
      <c r="G28" s="471"/>
      <c r="H28" s="471"/>
      <c r="I28" s="7"/>
      <c r="J28" s="8"/>
    </row>
    <row r="29" spans="2:10" x14ac:dyDescent="0.35">
      <c r="B29" s="6"/>
      <c r="C29" s="7"/>
      <c r="D29" s="17"/>
      <c r="E29" s="17"/>
      <c r="F29" s="17"/>
      <c r="G29" s="17"/>
      <c r="H29" s="17"/>
      <c r="I29" s="7"/>
      <c r="J29" s="8"/>
    </row>
    <row r="30" spans="2:10" x14ac:dyDescent="0.35">
      <c r="B30" s="6"/>
      <c r="C30" s="7"/>
      <c r="D30" s="470" t="s">
        <v>19</v>
      </c>
      <c r="E30" s="471" t="s">
        <v>16</v>
      </c>
      <c r="F30" s="471"/>
      <c r="G30" s="471"/>
      <c r="H30" s="471"/>
      <c r="I30" s="7"/>
      <c r="J30" s="8"/>
    </row>
    <row r="31" spans="2:10" x14ac:dyDescent="0.35">
      <c r="B31" s="6"/>
      <c r="C31" s="7"/>
      <c r="D31" s="17"/>
      <c r="E31" s="17"/>
      <c r="F31" s="17"/>
      <c r="G31" s="17"/>
      <c r="H31" s="17"/>
      <c r="I31" s="7"/>
      <c r="J31" s="8"/>
    </row>
    <row r="32" spans="2:10" x14ac:dyDescent="0.35">
      <c r="B32" s="6"/>
      <c r="C32" s="7"/>
      <c r="D32" s="470" t="s">
        <v>20</v>
      </c>
      <c r="E32" s="471" t="s">
        <v>16</v>
      </c>
      <c r="F32" s="471"/>
      <c r="G32" s="471"/>
      <c r="H32" s="471"/>
      <c r="I32" s="7"/>
      <c r="J32" s="8"/>
    </row>
    <row r="33" spans="2:10" x14ac:dyDescent="0.35">
      <c r="B33" s="6"/>
      <c r="C33" s="7"/>
      <c r="D33" s="16"/>
      <c r="E33" s="16"/>
      <c r="F33" s="16"/>
      <c r="G33" s="16"/>
      <c r="H33" s="16"/>
      <c r="I33" s="7"/>
      <c r="J33" s="8"/>
    </row>
    <row r="34" spans="2:10" x14ac:dyDescent="0.35">
      <c r="B34" s="6"/>
      <c r="C34" s="7"/>
      <c r="D34" s="470" t="s">
        <v>21</v>
      </c>
      <c r="E34" s="471" t="s">
        <v>16</v>
      </c>
      <c r="F34" s="471"/>
      <c r="G34" s="471"/>
      <c r="H34" s="471"/>
      <c r="I34" s="7"/>
      <c r="J34" s="8"/>
    </row>
    <row r="35" spans="2:10" x14ac:dyDescent="0.35">
      <c r="B35" s="6"/>
      <c r="C35" s="7"/>
      <c r="D35" s="7"/>
      <c r="E35" s="7"/>
      <c r="F35" s="7"/>
      <c r="G35" s="7"/>
      <c r="H35" s="7"/>
      <c r="I35" s="7"/>
      <c r="J35" s="8"/>
    </row>
    <row r="36" spans="2:10" x14ac:dyDescent="0.35">
      <c r="B36" s="6"/>
      <c r="C36" s="7"/>
      <c r="D36" s="468" t="s">
        <v>22</v>
      </c>
      <c r="E36" s="469"/>
      <c r="F36" s="469"/>
      <c r="G36" s="469"/>
      <c r="H36" s="469"/>
      <c r="I36" s="7"/>
      <c r="J36" s="8"/>
    </row>
    <row r="37" spans="2:10" x14ac:dyDescent="0.35">
      <c r="B37" s="6"/>
      <c r="C37" s="7"/>
      <c r="D37" s="7"/>
      <c r="E37" s="7"/>
      <c r="F37" s="15"/>
      <c r="G37" s="7"/>
      <c r="H37" s="7"/>
      <c r="I37" s="7"/>
      <c r="J37" s="8"/>
    </row>
    <row r="38" spans="2:10" x14ac:dyDescent="0.35">
      <c r="B38" s="6"/>
      <c r="C38" s="7"/>
      <c r="D38" s="468" t="s">
        <v>1565</v>
      </c>
      <c r="E38" s="469"/>
      <c r="F38" s="469"/>
      <c r="G38" s="469"/>
      <c r="H38" s="469"/>
      <c r="I38" s="7"/>
      <c r="J38" s="8"/>
    </row>
    <row r="39" spans="2:10" ht="15" thickBot="1" x14ac:dyDescent="0.4">
      <c r="B39" s="18"/>
      <c r="C39" s="19"/>
      <c r="D39" s="19"/>
      <c r="E39" s="19"/>
      <c r="F39" s="19"/>
      <c r="G39" s="19"/>
      <c r="H39" s="19"/>
      <c r="I39" s="19"/>
      <c r="J39" s="20"/>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&amp;R&amp;G&amp;L&amp;"Calibri"&amp;12&amp;K0000FFClassification: Limited&amp;1#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88"/>
  <sheetViews>
    <sheetView zoomScale="80" zoomScaleNormal="80" workbookViewId="0">
      <selection activeCell="D15" sqref="D15"/>
    </sheetView>
  </sheetViews>
  <sheetFormatPr defaultColWidth="8.81640625" defaultRowHeight="14.5" x14ac:dyDescent="0.35"/>
  <cols>
    <col min="1" max="1" width="8.81640625" style="2"/>
    <col min="2" max="10" width="28" style="2" customWidth="1"/>
    <col min="11" max="18" width="8.81640625" style="2"/>
  </cols>
  <sheetData>
    <row r="1" spans="1:14" ht="15" thickBot="1" x14ac:dyDescent="0.4">
      <c r="A1" s="21"/>
    </row>
    <row r="2" spans="1:14" x14ac:dyDescent="0.35">
      <c r="B2" s="3"/>
      <c r="C2" s="4"/>
      <c r="D2" s="4"/>
      <c r="E2" s="4"/>
      <c r="F2" s="4"/>
      <c r="G2" s="4"/>
      <c r="H2" s="4"/>
      <c r="I2" s="4"/>
      <c r="J2" s="5"/>
    </row>
    <row r="3" spans="1:14" x14ac:dyDescent="0.35">
      <c r="B3" s="6"/>
      <c r="C3" s="7"/>
      <c r="D3" s="7"/>
      <c r="E3" s="7"/>
      <c r="F3" s="7"/>
      <c r="G3" s="7"/>
      <c r="H3" s="7"/>
      <c r="I3" s="7"/>
      <c r="J3" s="8"/>
    </row>
    <row r="4" spans="1:14" x14ac:dyDescent="0.35">
      <c r="B4" s="6"/>
      <c r="C4" s="7"/>
      <c r="D4" s="7"/>
      <c r="E4" s="7"/>
      <c r="F4" s="7"/>
      <c r="G4" s="7"/>
      <c r="H4" s="7"/>
      <c r="I4" s="7"/>
      <c r="J4" s="8"/>
    </row>
    <row r="5" spans="1:14" ht="31" x14ac:dyDescent="0.35">
      <c r="B5" s="6"/>
      <c r="C5" s="7"/>
      <c r="D5" s="7"/>
      <c r="E5" s="10"/>
      <c r="F5" s="10" t="s">
        <v>23</v>
      </c>
      <c r="G5" s="10"/>
      <c r="I5" s="10"/>
      <c r="J5" s="8"/>
    </row>
    <row r="6" spans="1:14" x14ac:dyDescent="0.35">
      <c r="B6" s="6"/>
      <c r="C6" s="7"/>
      <c r="D6" s="7"/>
      <c r="E6" s="11"/>
      <c r="F6" s="11"/>
      <c r="G6" s="11"/>
      <c r="I6" s="11"/>
      <c r="J6" s="8"/>
    </row>
    <row r="7" spans="1:14" ht="26" x14ac:dyDescent="0.35">
      <c r="B7" s="6"/>
      <c r="C7" s="7"/>
      <c r="D7" s="7"/>
      <c r="E7" s="12"/>
      <c r="F7" s="12" t="s">
        <v>24</v>
      </c>
      <c r="G7" s="12"/>
      <c r="I7" s="12"/>
      <c r="J7" s="8"/>
    </row>
    <row r="8" spans="1:14" ht="26" x14ac:dyDescent="0.35">
      <c r="B8" s="6"/>
      <c r="C8" s="7"/>
      <c r="D8" s="7"/>
      <c r="E8" s="7"/>
      <c r="F8" s="12"/>
      <c r="G8" s="12"/>
      <c r="H8" s="12"/>
      <c r="I8" s="12"/>
      <c r="J8" s="8"/>
    </row>
    <row r="9" spans="1:14" x14ac:dyDescent="0.35">
      <c r="B9" s="6"/>
      <c r="C9" s="23" t="s">
        <v>1621</v>
      </c>
      <c r="D9" s="24"/>
      <c r="E9" s="24"/>
      <c r="F9" s="24"/>
      <c r="G9" s="24"/>
      <c r="H9" s="24"/>
      <c r="I9" s="7"/>
      <c r="J9" s="8"/>
      <c r="M9" s="22"/>
      <c r="N9" s="7"/>
    </row>
    <row r="10" spans="1:14" x14ac:dyDescent="0.35">
      <c r="B10" s="6"/>
      <c r="C10" s="23" t="s">
        <v>1622</v>
      </c>
      <c r="D10" s="29"/>
      <c r="E10" s="29"/>
      <c r="F10" s="24"/>
      <c r="G10" s="24"/>
      <c r="H10" s="24"/>
      <c r="I10" s="7"/>
      <c r="J10" s="8"/>
      <c r="M10" s="22"/>
      <c r="N10" s="7"/>
    </row>
    <row r="11" spans="1:14" x14ac:dyDescent="0.35">
      <c r="B11" s="6"/>
      <c r="C11" s="23" t="s">
        <v>1623</v>
      </c>
      <c r="D11" s="24"/>
      <c r="E11" s="24"/>
      <c r="F11" s="24"/>
      <c r="G11" s="24"/>
      <c r="H11" s="24"/>
      <c r="I11" s="7"/>
      <c r="J11" s="8"/>
      <c r="M11" s="22"/>
      <c r="N11" s="22"/>
    </row>
    <row r="12" spans="1:14" x14ac:dyDescent="0.35">
      <c r="B12" s="6"/>
      <c r="C12" s="23"/>
      <c r="D12" s="23" t="s">
        <v>1624</v>
      </c>
      <c r="E12" s="24"/>
      <c r="F12" s="24"/>
      <c r="G12" s="24"/>
      <c r="H12" s="24"/>
      <c r="I12" s="7"/>
      <c r="J12" s="8"/>
      <c r="M12" s="22"/>
      <c r="N12" s="22"/>
    </row>
    <row r="13" spans="1:14" x14ac:dyDescent="0.35">
      <c r="B13" s="6"/>
      <c r="C13" s="23"/>
      <c r="D13" s="23" t="s">
        <v>1625</v>
      </c>
      <c r="E13" s="24"/>
      <c r="F13" s="24"/>
      <c r="G13" s="24"/>
      <c r="H13" s="24"/>
      <c r="I13" s="7"/>
      <c r="J13" s="8"/>
      <c r="M13" s="22"/>
      <c r="N13" s="23"/>
    </row>
    <row r="14" spans="1:14" x14ac:dyDescent="0.35">
      <c r="B14" s="6"/>
      <c r="C14" s="23"/>
      <c r="D14" s="23" t="s">
        <v>25</v>
      </c>
      <c r="E14" s="24"/>
      <c r="F14" s="24"/>
      <c r="G14" s="24"/>
      <c r="H14" s="24"/>
      <c r="I14" s="7"/>
      <c r="J14" s="8"/>
      <c r="M14" s="22"/>
      <c r="N14" s="23"/>
    </row>
    <row r="15" spans="1:14" s="2" customFormat="1" x14ac:dyDescent="0.35">
      <c r="B15" s="6"/>
      <c r="C15" s="23"/>
      <c r="D15" s="23" t="s">
        <v>26</v>
      </c>
      <c r="E15" s="24"/>
      <c r="F15" s="24"/>
      <c r="G15" s="24"/>
      <c r="H15" s="24"/>
      <c r="I15" s="24"/>
      <c r="J15" s="25"/>
      <c r="M15" s="22"/>
      <c r="N15" s="23"/>
    </row>
    <row r="16" spans="1:14" s="2" customFormat="1" x14ac:dyDescent="0.35">
      <c r="B16" s="26"/>
      <c r="C16" s="23"/>
      <c r="D16" s="23" t="s">
        <v>27</v>
      </c>
      <c r="E16" s="24"/>
      <c r="F16" s="23"/>
      <c r="G16" s="23"/>
      <c r="H16" s="23"/>
      <c r="I16" s="22"/>
      <c r="J16" s="27"/>
      <c r="M16" s="22"/>
      <c r="N16" s="22"/>
    </row>
    <row r="17" spans="2:14" s="2" customFormat="1" x14ac:dyDescent="0.35">
      <c r="B17" s="6"/>
      <c r="C17" s="23" t="s">
        <v>1626</v>
      </c>
      <c r="D17" s="23"/>
      <c r="E17" s="23"/>
      <c r="F17" s="28"/>
      <c r="G17" s="28"/>
      <c r="H17" s="28"/>
      <c r="I17" s="28"/>
      <c r="J17" s="8"/>
      <c r="M17" s="22"/>
      <c r="N17" s="23"/>
    </row>
    <row r="18" spans="2:14" s="2" customFormat="1" x14ac:dyDescent="0.35">
      <c r="B18" s="6"/>
      <c r="C18" s="29" t="s">
        <v>1627</v>
      </c>
      <c r="D18" s="29"/>
      <c r="E18" s="24"/>
      <c r="F18" s="28"/>
      <c r="G18" s="28"/>
      <c r="H18" s="28"/>
      <c r="I18" s="28"/>
      <c r="J18" s="8"/>
      <c r="M18" s="22"/>
      <c r="N18" s="23"/>
    </row>
    <row r="19" spans="2:14" s="2" customFormat="1" x14ac:dyDescent="0.35">
      <c r="B19" s="6"/>
      <c r="C19" s="23" t="s">
        <v>1628</v>
      </c>
      <c r="D19" s="23"/>
      <c r="E19" s="24"/>
      <c r="F19" s="28"/>
      <c r="G19" s="28"/>
      <c r="H19" s="28"/>
      <c r="I19" s="28"/>
      <c r="J19" s="8"/>
      <c r="M19" s="22"/>
      <c r="N19" s="23"/>
    </row>
    <row r="20" spans="2:14" s="29" customFormat="1" x14ac:dyDescent="0.35">
      <c r="B20" s="30"/>
      <c r="C20" s="23"/>
      <c r="D20" s="23" t="s">
        <v>28</v>
      </c>
      <c r="E20" s="24"/>
      <c r="F20" s="31"/>
      <c r="G20" s="31"/>
      <c r="H20" s="31"/>
      <c r="I20" s="31"/>
      <c r="J20" s="25"/>
      <c r="M20" s="23"/>
      <c r="N20" s="7"/>
    </row>
    <row r="21" spans="2:14" s="2" customFormat="1" x14ac:dyDescent="0.35">
      <c r="B21" s="6"/>
      <c r="C21" s="23"/>
      <c r="D21" s="23" t="s">
        <v>29</v>
      </c>
      <c r="E21" s="24"/>
      <c r="F21" s="31"/>
      <c r="G21" s="31"/>
      <c r="H21" s="31"/>
      <c r="I21" s="14"/>
      <c r="J21" s="8"/>
      <c r="M21" s="22"/>
      <c r="N21" s="22"/>
    </row>
    <row r="22" spans="2:14" s="2" customFormat="1" x14ac:dyDescent="0.35">
      <c r="B22" s="6"/>
      <c r="C22" s="23" t="s">
        <v>1629</v>
      </c>
      <c r="D22" s="24"/>
      <c r="E22" s="24"/>
      <c r="F22" s="31"/>
      <c r="G22" s="31"/>
      <c r="H22" s="31"/>
      <c r="I22" s="14"/>
      <c r="J22" s="8"/>
      <c r="M22" s="23"/>
      <c r="N22" s="22"/>
    </row>
    <row r="23" spans="2:14" s="2" customFormat="1" x14ac:dyDescent="0.35">
      <c r="B23" s="6"/>
      <c r="C23" s="23"/>
      <c r="D23" s="23" t="s">
        <v>30</v>
      </c>
      <c r="E23" s="23"/>
      <c r="F23" s="31"/>
      <c r="G23" s="31"/>
      <c r="H23" s="31"/>
      <c r="I23" s="14"/>
      <c r="J23" s="8"/>
    </row>
    <row r="24" spans="2:14" s="2" customFormat="1" x14ac:dyDescent="0.35">
      <c r="B24" s="6"/>
      <c r="C24" s="23" t="s">
        <v>1630</v>
      </c>
      <c r="D24" s="23"/>
      <c r="E24" s="23"/>
      <c r="F24" s="31"/>
      <c r="G24" s="31"/>
      <c r="H24" s="31"/>
      <c r="I24" s="14"/>
      <c r="J24" s="8"/>
    </row>
    <row r="25" spans="2:14" s="2" customFormat="1" ht="15" customHeight="1" x14ac:dyDescent="0.35">
      <c r="B25" s="6"/>
      <c r="C25" s="472" t="s">
        <v>1632</v>
      </c>
      <c r="D25" s="472"/>
      <c r="E25" s="472"/>
      <c r="F25" s="472"/>
      <c r="G25" s="472"/>
      <c r="H25" s="472"/>
      <c r="I25" s="14"/>
      <c r="J25" s="8"/>
    </row>
    <row r="26" spans="2:14" s="2" customFormat="1" x14ac:dyDescent="0.35">
      <c r="B26" s="6"/>
      <c r="C26" s="472"/>
      <c r="D26" s="472"/>
      <c r="E26" s="472"/>
      <c r="F26" s="472"/>
      <c r="G26" s="472"/>
      <c r="H26" s="472"/>
      <c r="I26" s="14"/>
      <c r="J26" s="8"/>
    </row>
    <row r="27" spans="2:14" s="2" customFormat="1" x14ac:dyDescent="0.35">
      <c r="B27" s="6"/>
      <c r="C27" s="472" t="s">
        <v>1631</v>
      </c>
      <c r="D27" s="472"/>
      <c r="E27" s="472"/>
      <c r="F27" s="472"/>
      <c r="G27" s="472"/>
      <c r="H27" s="472"/>
      <c r="I27" s="14"/>
      <c r="J27" s="8"/>
    </row>
    <row r="28" spans="2:14" s="2" customFormat="1" x14ac:dyDescent="0.35">
      <c r="B28" s="6"/>
      <c r="C28" s="472"/>
      <c r="D28" s="472"/>
      <c r="E28" s="472"/>
      <c r="F28" s="472"/>
      <c r="G28" s="472"/>
      <c r="H28" s="472"/>
      <c r="I28" s="14"/>
      <c r="J28" s="8"/>
    </row>
    <row r="29" spans="2:14" s="2" customFormat="1" x14ac:dyDescent="0.35">
      <c r="B29" s="6"/>
      <c r="C29" s="472" t="s">
        <v>1633</v>
      </c>
      <c r="D29" s="472"/>
      <c r="E29" s="472"/>
      <c r="F29" s="472"/>
      <c r="G29" s="472"/>
      <c r="H29" s="472"/>
      <c r="I29" s="14"/>
      <c r="J29" s="8"/>
    </row>
    <row r="30" spans="2:14" s="2" customFormat="1" x14ac:dyDescent="0.35">
      <c r="B30" s="6"/>
      <c r="C30" s="472"/>
      <c r="D30" s="472"/>
      <c r="E30" s="472"/>
      <c r="F30" s="472"/>
      <c r="G30" s="472"/>
      <c r="H30" s="472"/>
      <c r="I30" s="14"/>
      <c r="J30" s="8"/>
    </row>
    <row r="31" spans="2:14" s="2" customFormat="1" x14ac:dyDescent="0.35">
      <c r="B31" s="6"/>
      <c r="C31" s="23" t="s">
        <v>1637</v>
      </c>
      <c r="D31" s="23"/>
      <c r="E31" s="23"/>
      <c r="F31" s="31"/>
      <c r="G31" s="31"/>
      <c r="H31" s="31"/>
      <c r="I31" s="14"/>
      <c r="J31" s="8"/>
    </row>
    <row r="32" spans="2:14" s="2" customFormat="1" x14ac:dyDescent="0.35">
      <c r="B32" s="6"/>
      <c r="C32" s="23"/>
      <c r="D32" s="23" t="s">
        <v>1634</v>
      </c>
      <c r="E32" s="23"/>
      <c r="F32" s="31"/>
      <c r="G32" s="31"/>
      <c r="H32" s="31"/>
      <c r="I32" s="14"/>
      <c r="J32" s="8"/>
    </row>
    <row r="33" spans="2:20" s="2" customFormat="1" x14ac:dyDescent="0.35">
      <c r="B33" s="6"/>
      <c r="C33" s="23"/>
      <c r="D33" s="23" t="s">
        <v>1635</v>
      </c>
      <c r="E33" s="23"/>
      <c r="F33" s="31"/>
      <c r="G33" s="31"/>
      <c r="H33" s="31"/>
      <c r="I33" s="14"/>
      <c r="J33" s="8"/>
    </row>
    <row r="34" spans="2:20" s="2" customFormat="1" x14ac:dyDescent="0.35">
      <c r="B34" s="6"/>
      <c r="C34" s="23"/>
      <c r="D34" s="23" t="s">
        <v>1636</v>
      </c>
      <c r="E34" s="23"/>
      <c r="F34" s="31"/>
      <c r="G34" s="31"/>
      <c r="H34" s="31"/>
      <c r="I34" s="14"/>
      <c r="J34" s="8"/>
    </row>
    <row r="35" spans="2:20" s="2" customFormat="1" x14ac:dyDescent="0.35">
      <c r="B35" s="6"/>
      <c r="C35" s="23"/>
      <c r="D35" s="22"/>
      <c r="E35" s="22"/>
      <c r="F35" s="14"/>
      <c r="G35" s="14"/>
      <c r="H35" s="14"/>
      <c r="I35" s="14"/>
      <c r="J35" s="8"/>
    </row>
    <row r="36" spans="2:20" s="2" customFormat="1" x14ac:dyDescent="0.35">
      <c r="B36" s="6"/>
      <c r="C36" s="23"/>
      <c r="D36" s="22"/>
      <c r="E36" s="22"/>
      <c r="F36" s="14"/>
      <c r="G36" s="14"/>
      <c r="H36" s="14"/>
      <c r="I36" s="14"/>
      <c r="J36" s="8"/>
    </row>
    <row r="37" spans="2:20" s="2" customFormat="1" x14ac:dyDescent="0.35">
      <c r="B37" s="6"/>
      <c r="C37" s="23"/>
      <c r="D37" s="22"/>
      <c r="E37" s="22"/>
      <c r="F37" s="14"/>
      <c r="G37" s="14"/>
      <c r="H37" s="14"/>
      <c r="I37" s="14"/>
      <c r="J37" s="8"/>
    </row>
    <row r="38" spans="2:20" s="2" customFormat="1" x14ac:dyDescent="0.35">
      <c r="B38" s="6"/>
      <c r="C38" s="23"/>
      <c r="D38" s="22"/>
      <c r="E38" s="22"/>
      <c r="F38" s="14"/>
      <c r="G38" s="14"/>
      <c r="H38" s="14"/>
      <c r="I38" s="14"/>
      <c r="J38" s="8"/>
    </row>
    <row r="39" spans="2:20" s="2" customFormat="1" ht="15" thickBot="1" x14ac:dyDescent="0.4">
      <c r="B39" s="18"/>
      <c r="C39" s="32"/>
      <c r="D39" s="33"/>
      <c r="E39" s="19"/>
      <c r="F39" s="19"/>
      <c r="G39" s="19"/>
      <c r="H39" s="19"/>
      <c r="I39" s="19"/>
      <c r="J39" s="20"/>
    </row>
    <row r="40" spans="2:20" ht="15" thickBot="1" x14ac:dyDescent="0.4"/>
    <row r="41" spans="2:20" x14ac:dyDescent="0.35">
      <c r="B41" s="3"/>
      <c r="C41" s="4"/>
      <c r="D41" s="4"/>
      <c r="E41" s="4"/>
      <c r="F41" s="4"/>
      <c r="G41" s="4"/>
      <c r="H41" s="4"/>
      <c r="I41" s="4"/>
      <c r="J41" s="5"/>
      <c r="S41" s="2"/>
      <c r="T41" s="2"/>
    </row>
    <row r="42" spans="2:20" x14ac:dyDescent="0.35">
      <c r="B42" s="6"/>
      <c r="C42" s="7"/>
      <c r="D42" s="7"/>
      <c r="E42" s="7"/>
      <c r="F42" s="7"/>
      <c r="G42" s="7"/>
      <c r="H42" s="7"/>
      <c r="I42" s="7"/>
      <c r="J42" s="8"/>
      <c r="S42" s="2"/>
      <c r="T42" s="2"/>
    </row>
    <row r="43" spans="2:20" x14ac:dyDescent="0.35">
      <c r="B43" s="6"/>
      <c r="C43" s="7"/>
      <c r="D43" s="7"/>
      <c r="E43" s="7"/>
      <c r="F43" s="7"/>
      <c r="G43" s="7"/>
      <c r="H43" s="7"/>
      <c r="I43" s="7"/>
      <c r="J43" s="8"/>
      <c r="S43" s="2"/>
      <c r="T43" s="2"/>
    </row>
    <row r="44" spans="2:20" x14ac:dyDescent="0.35">
      <c r="B44" s="6"/>
      <c r="C44" s="7"/>
      <c r="D44" s="7"/>
      <c r="E44" s="7"/>
      <c r="F44" s="7"/>
      <c r="G44" s="7"/>
      <c r="H44" s="7"/>
      <c r="I44" s="7"/>
      <c r="J44" s="8"/>
      <c r="S44" s="2"/>
      <c r="T44" s="2"/>
    </row>
    <row r="45" spans="2:20" x14ac:dyDescent="0.35">
      <c r="B45" s="6"/>
      <c r="C45" s="34" t="s">
        <v>31</v>
      </c>
      <c r="D45" s="7"/>
      <c r="E45" s="7"/>
      <c r="F45" s="35"/>
      <c r="G45" s="7"/>
      <c r="H45" s="7"/>
      <c r="I45" s="7"/>
      <c r="J45" s="8"/>
      <c r="S45" s="2"/>
      <c r="T45" s="2"/>
    </row>
    <row r="46" spans="2:20" x14ac:dyDescent="0.35">
      <c r="B46" s="6"/>
      <c r="C46" s="7"/>
      <c r="D46" s="7"/>
      <c r="E46" s="7"/>
      <c r="F46" s="22"/>
      <c r="G46" s="7"/>
      <c r="H46" s="7"/>
      <c r="I46" s="7"/>
      <c r="J46" s="8"/>
      <c r="S46" s="2"/>
      <c r="T46" s="2"/>
    </row>
    <row r="47" spans="2:20" x14ac:dyDescent="0.35">
      <c r="B47" s="6"/>
      <c r="C47" s="7" t="s">
        <v>32</v>
      </c>
      <c r="D47" s="7"/>
      <c r="E47" s="7"/>
      <c r="F47" s="11"/>
      <c r="G47" s="7" t="s">
        <v>33</v>
      </c>
      <c r="H47" s="11"/>
      <c r="I47" s="11"/>
      <c r="J47" s="8"/>
      <c r="S47" s="2"/>
      <c r="T47" s="2"/>
    </row>
    <row r="48" spans="2:20" x14ac:dyDescent="0.35">
      <c r="B48" s="6"/>
      <c r="C48" s="7" t="s">
        <v>34</v>
      </c>
      <c r="D48" s="7"/>
      <c r="E48" s="7"/>
      <c r="F48" s="11"/>
      <c r="G48" s="7" t="s">
        <v>35</v>
      </c>
      <c r="H48" s="11"/>
      <c r="I48" s="11"/>
      <c r="J48" s="8"/>
      <c r="S48" s="2"/>
      <c r="T48" s="2"/>
    </row>
    <row r="49" spans="2:20" x14ac:dyDescent="0.35">
      <c r="B49" s="6"/>
      <c r="C49" s="7">
        <v>3</v>
      </c>
      <c r="D49" s="7"/>
      <c r="E49" s="7"/>
      <c r="F49" s="11"/>
      <c r="G49" s="7" t="s">
        <v>36</v>
      </c>
      <c r="H49" s="11"/>
      <c r="I49" s="11"/>
      <c r="J49" s="8"/>
      <c r="S49" s="2"/>
      <c r="T49" s="2"/>
    </row>
    <row r="50" spans="2:20" ht="26" x14ac:dyDescent="0.35">
      <c r="B50" s="6"/>
      <c r="C50" s="7"/>
      <c r="D50" s="7"/>
      <c r="E50" s="7"/>
      <c r="F50" s="12"/>
      <c r="G50" s="12"/>
      <c r="H50" s="12"/>
      <c r="I50" s="12"/>
      <c r="J50" s="8"/>
      <c r="S50" s="2"/>
      <c r="T50" s="2"/>
    </row>
    <row r="51" spans="2:20" x14ac:dyDescent="0.35">
      <c r="B51" s="6"/>
      <c r="C51" s="22"/>
      <c r="D51" s="7"/>
      <c r="E51" s="7"/>
      <c r="F51" s="7"/>
      <c r="G51" s="7"/>
      <c r="H51" s="7"/>
      <c r="I51" s="7"/>
      <c r="J51" s="8"/>
      <c r="S51" s="2"/>
      <c r="T51" s="2"/>
    </row>
    <row r="52" spans="2:20" x14ac:dyDescent="0.35">
      <c r="B52" s="6"/>
      <c r="C52" s="22"/>
      <c r="D52" s="7"/>
      <c r="E52" s="7"/>
      <c r="F52" s="7"/>
      <c r="G52" s="7"/>
      <c r="H52" s="7"/>
      <c r="I52" s="7"/>
      <c r="J52" s="8"/>
      <c r="S52" s="2"/>
      <c r="T52" s="2"/>
    </row>
    <row r="53" spans="2:20" x14ac:dyDescent="0.35">
      <c r="B53" s="6"/>
      <c r="C53" s="22"/>
      <c r="D53" s="22"/>
      <c r="E53" s="7"/>
      <c r="F53" s="35"/>
      <c r="G53" s="7"/>
      <c r="H53" s="7"/>
      <c r="I53" s="7"/>
      <c r="J53" s="8"/>
      <c r="S53" s="2"/>
      <c r="T53" s="2"/>
    </row>
    <row r="54" spans="2:20" x14ac:dyDescent="0.35">
      <c r="B54" s="6"/>
      <c r="C54" s="22"/>
      <c r="D54" s="22"/>
      <c r="E54" s="7"/>
      <c r="F54" s="7"/>
      <c r="G54" s="7"/>
      <c r="H54" s="7"/>
      <c r="I54" s="7"/>
      <c r="J54" s="8"/>
      <c r="S54" s="2"/>
      <c r="T54" s="2"/>
    </row>
    <row r="55" spans="2:20" x14ac:dyDescent="0.35">
      <c r="B55" s="6"/>
      <c r="C55" s="22"/>
      <c r="D55" s="23"/>
      <c r="E55" s="7"/>
      <c r="F55" s="7"/>
      <c r="G55" s="7"/>
      <c r="H55" s="7"/>
      <c r="I55" s="7"/>
      <c r="J55" s="8"/>
      <c r="S55" s="2"/>
      <c r="T55" s="2"/>
    </row>
    <row r="56" spans="2:20" x14ac:dyDescent="0.35">
      <c r="B56" s="6"/>
      <c r="C56" s="22"/>
      <c r="D56" s="23"/>
      <c r="E56" s="7"/>
      <c r="F56" s="7"/>
      <c r="G56" s="7"/>
      <c r="H56" s="7"/>
      <c r="I56" s="7"/>
      <c r="J56" s="8"/>
      <c r="S56" s="2"/>
      <c r="T56" s="2"/>
    </row>
    <row r="57" spans="2:20" x14ac:dyDescent="0.35">
      <c r="B57" s="6"/>
      <c r="C57" s="22"/>
      <c r="D57" s="23"/>
      <c r="E57" s="24"/>
      <c r="F57" s="24"/>
      <c r="G57" s="24"/>
      <c r="H57" s="24"/>
      <c r="I57" s="24"/>
      <c r="J57" s="25"/>
      <c r="S57" s="2"/>
      <c r="T57" s="2"/>
    </row>
    <row r="58" spans="2:20" x14ac:dyDescent="0.35">
      <c r="B58" s="26"/>
      <c r="C58" s="22"/>
      <c r="D58" s="22"/>
      <c r="E58" s="22"/>
      <c r="F58" s="22"/>
      <c r="G58" s="22"/>
      <c r="H58" s="22"/>
      <c r="I58" s="22"/>
      <c r="J58" s="27"/>
      <c r="S58" s="2"/>
      <c r="T58" s="2"/>
    </row>
    <row r="59" spans="2:20" x14ac:dyDescent="0.35">
      <c r="B59" s="6"/>
      <c r="C59" s="23"/>
      <c r="D59" s="7"/>
      <c r="E59" s="7"/>
      <c r="F59" s="7"/>
      <c r="G59" s="7"/>
      <c r="H59" s="7"/>
      <c r="I59" s="7"/>
      <c r="J59" s="8"/>
      <c r="S59" s="2"/>
      <c r="T59" s="2"/>
    </row>
    <row r="60" spans="2:20" x14ac:dyDescent="0.35">
      <c r="B60" s="6"/>
      <c r="C60" s="22"/>
      <c r="D60" s="23"/>
      <c r="E60" s="24"/>
      <c r="F60" s="28"/>
      <c r="G60" s="28"/>
      <c r="H60" s="28"/>
      <c r="I60" s="28"/>
      <c r="J60" s="8"/>
      <c r="S60" s="2"/>
      <c r="T60" s="2"/>
    </row>
    <row r="61" spans="2:20" x14ac:dyDescent="0.35">
      <c r="B61" s="6"/>
      <c r="C61" s="22"/>
      <c r="D61" s="23"/>
      <c r="E61" s="24"/>
      <c r="F61" s="28"/>
      <c r="G61" s="28"/>
      <c r="H61" s="28"/>
      <c r="I61" s="28"/>
      <c r="J61" s="8"/>
      <c r="S61" s="2"/>
      <c r="T61" s="2"/>
    </row>
    <row r="62" spans="2:20" x14ac:dyDescent="0.35">
      <c r="B62" s="30"/>
      <c r="C62" s="23"/>
      <c r="D62" s="7"/>
      <c r="E62" s="24"/>
      <c r="F62" s="31"/>
      <c r="G62" s="31"/>
      <c r="H62" s="31"/>
      <c r="I62" s="31"/>
      <c r="J62" s="25"/>
      <c r="S62" s="2"/>
      <c r="T62" s="2"/>
    </row>
    <row r="63" spans="2:20" x14ac:dyDescent="0.35">
      <c r="B63" s="30"/>
      <c r="C63" s="23"/>
      <c r="D63" s="7"/>
      <c r="E63" s="24"/>
      <c r="F63" s="31"/>
      <c r="G63" s="31"/>
      <c r="H63" s="31"/>
      <c r="I63" s="31"/>
      <c r="J63" s="25"/>
      <c r="S63" s="2"/>
      <c r="T63" s="2"/>
    </row>
    <row r="64" spans="2:20" x14ac:dyDescent="0.35">
      <c r="B64" s="30"/>
      <c r="C64" s="23"/>
      <c r="D64" s="7"/>
      <c r="E64" s="24"/>
      <c r="F64" s="31"/>
      <c r="G64" s="31"/>
      <c r="H64" s="31"/>
      <c r="I64" s="31"/>
      <c r="J64" s="25"/>
      <c r="S64" s="2"/>
      <c r="T64" s="2"/>
    </row>
    <row r="65" spans="1:20" x14ac:dyDescent="0.35">
      <c r="B65" s="30"/>
      <c r="C65" s="23"/>
      <c r="D65" s="7"/>
      <c r="E65" s="24"/>
      <c r="F65" s="31"/>
      <c r="G65" s="31"/>
      <c r="H65" s="31"/>
      <c r="I65" s="31"/>
      <c r="J65" s="25"/>
      <c r="S65" s="2"/>
      <c r="T65" s="2"/>
    </row>
    <row r="66" spans="1:20" x14ac:dyDescent="0.35">
      <c r="B66" s="30"/>
      <c r="C66" s="23"/>
      <c r="D66" s="7"/>
      <c r="E66" s="24"/>
      <c r="F66" s="31"/>
      <c r="G66" s="31"/>
      <c r="H66" s="31"/>
      <c r="I66" s="31"/>
      <c r="J66" s="25"/>
      <c r="S66" s="2"/>
      <c r="T66" s="2"/>
    </row>
    <row r="67" spans="1:20" x14ac:dyDescent="0.35">
      <c r="B67" s="30"/>
      <c r="C67" s="23"/>
      <c r="D67" s="7"/>
      <c r="E67" s="24"/>
      <c r="F67" s="31"/>
      <c r="G67" s="31"/>
      <c r="H67" s="31"/>
      <c r="I67" s="31"/>
      <c r="J67" s="25"/>
      <c r="S67" s="2"/>
      <c r="T67" s="2"/>
    </row>
    <row r="68" spans="1:20" x14ac:dyDescent="0.35">
      <c r="B68" s="30"/>
      <c r="C68" s="23"/>
      <c r="D68" s="7"/>
      <c r="E68" s="24"/>
      <c r="F68" s="31"/>
      <c r="G68" s="31"/>
      <c r="H68" s="31"/>
      <c r="I68" s="31"/>
      <c r="J68" s="25"/>
      <c r="S68" s="2"/>
      <c r="T68" s="2"/>
    </row>
    <row r="69" spans="1:20" x14ac:dyDescent="0.35">
      <c r="B69" s="6"/>
      <c r="C69" s="22"/>
      <c r="D69" s="22"/>
      <c r="E69" s="7"/>
      <c r="F69" s="14"/>
      <c r="G69" s="14"/>
      <c r="H69" s="14"/>
      <c r="I69" s="14"/>
      <c r="J69" s="8"/>
      <c r="S69" s="2"/>
      <c r="T69" s="2"/>
    </row>
    <row r="70" spans="1:20" ht="15" thickBot="1" x14ac:dyDescent="0.4">
      <c r="B70" s="18"/>
      <c r="C70" s="32"/>
      <c r="D70" s="33"/>
      <c r="E70" s="33"/>
      <c r="F70" s="36"/>
      <c r="G70" s="36"/>
      <c r="H70" s="36"/>
      <c r="I70" s="36"/>
      <c r="J70" s="20"/>
      <c r="S70" s="2"/>
      <c r="T70" s="2"/>
    </row>
    <row r="71" spans="1:20" ht="15" thickBot="1" x14ac:dyDescent="0.4"/>
    <row r="72" spans="1:20" x14ac:dyDescent="0.35">
      <c r="B72" s="260"/>
      <c r="C72" s="261"/>
      <c r="D72" s="261"/>
      <c r="E72" s="261"/>
      <c r="F72" s="261"/>
      <c r="G72" s="261"/>
      <c r="H72" s="261"/>
      <c r="I72" s="261"/>
      <c r="J72" s="262"/>
    </row>
    <row r="73" spans="1:20" ht="18.5" x14ac:dyDescent="0.45">
      <c r="B73" s="26"/>
      <c r="C73" s="265" t="s">
        <v>2071</v>
      </c>
      <c r="D73" s="22"/>
      <c r="E73" s="22"/>
      <c r="F73" s="22"/>
      <c r="G73" s="22"/>
      <c r="H73" s="22"/>
      <c r="I73" s="22"/>
      <c r="J73" s="27"/>
    </row>
    <row r="74" spans="1:20" s="230" customFormat="1" ht="18.5" x14ac:dyDescent="0.45">
      <c r="A74" s="2"/>
      <c r="B74" s="26"/>
      <c r="C74" s="267" t="s">
        <v>2072</v>
      </c>
      <c r="D74" s="22"/>
      <c r="E74" s="22"/>
      <c r="F74" s="22"/>
      <c r="G74" s="22"/>
      <c r="H74" s="22"/>
      <c r="I74" s="22"/>
      <c r="J74" s="27"/>
      <c r="K74" s="2"/>
      <c r="L74" s="2"/>
      <c r="M74" s="2"/>
      <c r="N74" s="2"/>
      <c r="O74" s="2"/>
      <c r="P74" s="2"/>
      <c r="Q74" s="2"/>
      <c r="R74" s="2"/>
    </row>
    <row r="75" spans="1:20" x14ac:dyDescent="0.35">
      <c r="B75" s="26"/>
      <c r="C75" s="22"/>
      <c r="D75" s="22"/>
      <c r="E75" s="22"/>
      <c r="F75" s="22"/>
      <c r="G75" s="22"/>
      <c r="H75" s="22"/>
      <c r="I75" s="22"/>
      <c r="J75" s="27"/>
    </row>
    <row r="76" spans="1:20" x14ac:dyDescent="0.35">
      <c r="B76" s="26"/>
      <c r="C76" s="266" t="s">
        <v>2061</v>
      </c>
      <c r="D76" s="22"/>
      <c r="E76" s="22"/>
      <c r="F76" s="22"/>
      <c r="G76" s="22"/>
      <c r="H76" s="22"/>
      <c r="I76" s="22"/>
      <c r="J76" s="27"/>
    </row>
    <row r="77" spans="1:20" x14ac:dyDescent="0.35">
      <c r="B77" s="26"/>
      <c r="C77" s="266" t="s">
        <v>2062</v>
      </c>
      <c r="D77" s="22"/>
      <c r="E77" s="22"/>
      <c r="F77" s="22"/>
      <c r="G77" s="22"/>
      <c r="H77" s="22"/>
      <c r="I77" s="22"/>
      <c r="J77" s="27"/>
    </row>
    <row r="78" spans="1:20" x14ac:dyDescent="0.35">
      <c r="B78" s="26"/>
      <c r="C78" s="266" t="s">
        <v>2063</v>
      </c>
      <c r="D78" s="22"/>
      <c r="E78" s="22"/>
      <c r="F78" s="22"/>
      <c r="G78" s="22"/>
      <c r="H78" s="22"/>
      <c r="I78" s="22"/>
      <c r="J78" s="27"/>
    </row>
    <row r="79" spans="1:20" ht="24" customHeight="1" x14ac:dyDescent="0.35">
      <c r="B79" s="26"/>
      <c r="C79" s="473" t="s">
        <v>2064</v>
      </c>
      <c r="D79" s="473"/>
      <c r="E79" s="473"/>
      <c r="F79" s="473"/>
      <c r="G79" s="473"/>
      <c r="H79" s="473"/>
      <c r="I79" s="473"/>
      <c r="J79" s="27"/>
    </row>
    <row r="80" spans="1:20" x14ac:dyDescent="0.35">
      <c r="B80" s="26"/>
      <c r="C80" s="266" t="s">
        <v>2065</v>
      </c>
      <c r="D80" s="22"/>
      <c r="E80" s="22"/>
      <c r="F80" s="22"/>
      <c r="G80" s="22"/>
      <c r="H80" s="22"/>
      <c r="I80" s="22"/>
      <c r="J80" s="27"/>
    </row>
    <row r="81" spans="2:10" x14ac:dyDescent="0.35">
      <c r="B81" s="26"/>
      <c r="C81" s="266" t="s">
        <v>2066</v>
      </c>
      <c r="D81" s="22"/>
      <c r="E81" s="22"/>
      <c r="F81" s="22"/>
      <c r="G81" s="22"/>
      <c r="H81" s="22"/>
      <c r="I81" s="22"/>
      <c r="J81" s="27"/>
    </row>
    <row r="82" spans="2:10" x14ac:dyDescent="0.35">
      <c r="B82" s="26"/>
      <c r="C82" s="266" t="s">
        <v>2067</v>
      </c>
      <c r="D82" s="22"/>
      <c r="E82" s="22"/>
      <c r="F82" s="22"/>
      <c r="G82" s="22"/>
      <c r="H82" s="22"/>
      <c r="I82" s="22"/>
      <c r="J82" s="27"/>
    </row>
    <row r="83" spans="2:10" x14ac:dyDescent="0.35">
      <c r="B83" s="26"/>
      <c r="C83" s="266" t="s">
        <v>2068</v>
      </c>
      <c r="D83" s="22"/>
      <c r="E83" s="22"/>
      <c r="F83" s="22"/>
      <c r="G83" s="22"/>
      <c r="H83" s="22"/>
      <c r="I83" s="22"/>
      <c r="J83" s="27"/>
    </row>
    <row r="84" spans="2:10" x14ac:dyDescent="0.35">
      <c r="B84" s="26"/>
      <c r="C84" s="266" t="s">
        <v>2069</v>
      </c>
      <c r="D84" s="22"/>
      <c r="E84" s="22"/>
      <c r="F84" s="22"/>
      <c r="G84" s="22"/>
      <c r="H84" s="22"/>
      <c r="I84" s="22"/>
      <c r="J84" s="27"/>
    </row>
    <row r="85" spans="2:10" x14ac:dyDescent="0.35">
      <c r="B85" s="26"/>
      <c r="C85" s="266" t="s">
        <v>2070</v>
      </c>
      <c r="D85" s="22"/>
      <c r="E85" s="22"/>
      <c r="F85" s="22"/>
      <c r="G85" s="22"/>
      <c r="H85" s="22"/>
      <c r="I85" s="22"/>
      <c r="J85" s="27"/>
    </row>
    <row r="86" spans="2:10" x14ac:dyDescent="0.35">
      <c r="B86" s="26"/>
      <c r="C86" s="22"/>
      <c r="D86" s="22"/>
      <c r="E86" s="22"/>
      <c r="F86" s="22"/>
      <c r="G86" s="22"/>
      <c r="H86" s="22"/>
      <c r="I86" s="22"/>
      <c r="J86" s="27"/>
    </row>
    <row r="87" spans="2:10" x14ac:dyDescent="0.35">
      <c r="B87" s="26"/>
      <c r="C87" s="22"/>
      <c r="D87" s="22"/>
      <c r="E87" s="22"/>
      <c r="F87" s="22"/>
      <c r="G87" s="22"/>
      <c r="H87" s="22"/>
      <c r="I87" s="22"/>
      <c r="J87" s="27"/>
    </row>
    <row r="88" spans="2:10" ht="15" thickBot="1" x14ac:dyDescent="0.4">
      <c r="B88" s="263"/>
      <c r="C88" s="33"/>
      <c r="D88" s="33"/>
      <c r="E88" s="33"/>
      <c r="F88" s="33"/>
      <c r="G88" s="33"/>
      <c r="H88" s="33"/>
      <c r="I88" s="33"/>
      <c r="J88" s="264"/>
    </row>
  </sheetData>
  <mergeCells count="4">
    <mergeCell ref="C25:H26"/>
    <mergeCell ref="C27:H28"/>
    <mergeCell ref="C29:H30"/>
    <mergeCell ref="C79:I79"/>
  </mergeCells>
  <printOptions horizontalCentered="1" verticalCentered="1"/>
  <pageMargins left="0.70866141732283472" right="0.70866141732283472" top="0.74803149606299213" bottom="0.74803149606299213" header="0.31496062992125984" footer="0.31496062992125984"/>
  <pageSetup paperSize="9" scale="45" orientation="landscape" r:id="rId1"/>
  <headerFooter>
    <oddHeader>&amp;R&amp;G&amp;L&amp;"Calibri"&amp;12&amp;K0000FFClassification: Limited&amp;1#</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4.5" x14ac:dyDescent="0.35"/>
  <cols>
    <col min="1" max="1" width="4.7265625" style="61" customWidth="1"/>
    <col min="2" max="2" width="16.81640625" style="40" bestFit="1" customWidth="1"/>
    <col min="3" max="3" width="162.453125" style="41" customWidth="1"/>
    <col min="4" max="31" width="9.1796875" style="37"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474" t="s">
        <v>37</v>
      </c>
      <c r="B1" s="475"/>
      <c r="C1" s="475"/>
    </row>
    <row r="2" spans="1:31" ht="31" x14ac:dyDescent="0.7">
      <c r="A2" s="38" t="s">
        <v>24</v>
      </c>
      <c r="B2" s="39"/>
      <c r="C2" s="39"/>
    </row>
    <row r="3" spans="1:31" x14ac:dyDescent="0.35">
      <c r="A3" s="21"/>
    </row>
    <row r="4" spans="1:31" s="46" customFormat="1" ht="18.5" x14ac:dyDescent="0.3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5" x14ac:dyDescent="0.3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5" customHeight="1" x14ac:dyDescent="0.35">
      <c r="A6" s="52" t="s">
        <v>40</v>
      </c>
      <c r="B6" s="52"/>
      <c r="C6" s="53"/>
    </row>
    <row r="7" spans="1:31" ht="58" x14ac:dyDescent="0.35">
      <c r="A7" s="54"/>
      <c r="B7" s="55" t="s">
        <v>41</v>
      </c>
      <c r="C7" s="56" t="s">
        <v>42</v>
      </c>
    </row>
    <row r="8" spans="1:31" ht="14.5" customHeight="1" x14ac:dyDescent="0.35">
      <c r="A8" s="52" t="s">
        <v>43</v>
      </c>
      <c r="B8" s="52"/>
      <c r="C8" s="53"/>
    </row>
    <row r="9" spans="1:31" ht="23.25" customHeight="1" x14ac:dyDescent="0.35">
      <c r="A9" s="57"/>
      <c r="B9" s="55" t="s">
        <v>44</v>
      </c>
      <c r="C9" s="58" t="s">
        <v>1609</v>
      </c>
    </row>
    <row r="10" spans="1:31" ht="14.5" customHeight="1" x14ac:dyDescent="0.35">
      <c r="A10" s="52" t="s">
        <v>45</v>
      </c>
      <c r="B10" s="52"/>
      <c r="C10" s="53"/>
    </row>
    <row r="11" spans="1:31" ht="23.25" customHeight="1" x14ac:dyDescent="0.35">
      <c r="A11" s="57"/>
      <c r="B11" s="55" t="s">
        <v>46</v>
      </c>
      <c r="C11" s="58" t="s">
        <v>47</v>
      </c>
    </row>
    <row r="12" spans="1:31" ht="14.5" customHeight="1" x14ac:dyDescent="0.35">
      <c r="A12" s="52" t="s">
        <v>48</v>
      </c>
      <c r="B12" s="52"/>
      <c r="C12" s="53"/>
    </row>
    <row r="13" spans="1:31" x14ac:dyDescent="0.35">
      <c r="A13" s="54"/>
      <c r="B13" s="55" t="s">
        <v>49</v>
      </c>
      <c r="C13" s="56" t="s">
        <v>50</v>
      </c>
    </row>
    <row r="14" spans="1:31" ht="14.5" customHeight="1" x14ac:dyDescent="0.35">
      <c r="A14" s="52" t="s">
        <v>51</v>
      </c>
      <c r="B14" s="52"/>
      <c r="C14" s="53"/>
    </row>
    <row r="15" spans="1:31" ht="38.25" customHeight="1" x14ac:dyDescent="0.35">
      <c r="A15" s="54"/>
      <c r="B15" s="55" t="s">
        <v>52</v>
      </c>
      <c r="C15" s="58" t="s">
        <v>53</v>
      </c>
    </row>
    <row r="16" spans="1:31" ht="14.5" customHeight="1" x14ac:dyDescent="0.35">
      <c r="A16" s="52" t="s">
        <v>54</v>
      </c>
      <c r="B16" s="52"/>
      <c r="C16" s="53"/>
    </row>
    <row r="17" spans="1:31" ht="26.25" customHeight="1" x14ac:dyDescent="0.35">
      <c r="A17" s="54"/>
      <c r="B17" s="55" t="s">
        <v>55</v>
      </c>
      <c r="C17" s="58" t="s">
        <v>56</v>
      </c>
    </row>
    <row r="18" spans="1:31" ht="14.5" customHeight="1" x14ac:dyDescent="0.35">
      <c r="A18" s="52" t="s">
        <v>57</v>
      </c>
      <c r="B18" s="52"/>
      <c r="C18" s="53"/>
    </row>
    <row r="19" spans="1:31" ht="40.5" customHeight="1" x14ac:dyDescent="0.35">
      <c r="A19" s="54"/>
      <c r="B19" s="55" t="s">
        <v>58</v>
      </c>
      <c r="C19" s="56" t="s">
        <v>59</v>
      </c>
      <c r="D19" s="59"/>
    </row>
    <row r="20" spans="1:31" s="51" customFormat="1" ht="18.5" x14ac:dyDescent="0.3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5" customHeight="1" x14ac:dyDescent="0.35">
      <c r="A21" s="52" t="s">
        <v>61</v>
      </c>
      <c r="B21" s="52"/>
      <c r="C21" s="53"/>
    </row>
    <row r="22" spans="1:31" ht="42.65" customHeight="1" x14ac:dyDescent="0.35">
      <c r="A22" s="57"/>
      <c r="B22" s="55" t="s">
        <v>62</v>
      </c>
      <c r="C22" s="56" t="s">
        <v>63</v>
      </c>
    </row>
    <row r="23" spans="1:31" ht="14.5" customHeight="1" x14ac:dyDescent="0.35">
      <c r="A23" s="52" t="s">
        <v>64</v>
      </c>
      <c r="B23" s="52"/>
      <c r="C23" s="53"/>
      <c r="D23" s="59"/>
    </row>
    <row r="24" spans="1:31" x14ac:dyDescent="0.35">
      <c r="A24" s="54"/>
      <c r="B24" s="55" t="s">
        <v>65</v>
      </c>
      <c r="C24" s="58" t="s">
        <v>1769</v>
      </c>
      <c r="D24" s="59"/>
    </row>
    <row r="25" spans="1:31" ht="14.5" customHeight="1" x14ac:dyDescent="0.35">
      <c r="A25" s="196" t="s">
        <v>1615</v>
      </c>
      <c r="B25" s="52"/>
      <c r="C25" s="53"/>
      <c r="D25" s="59"/>
    </row>
    <row r="26" spans="1:31" ht="38.25" customHeight="1" x14ac:dyDescent="0.35">
      <c r="A26" s="54"/>
      <c r="B26" s="55" t="s">
        <v>66</v>
      </c>
      <c r="C26" s="58" t="s">
        <v>67</v>
      </c>
      <c r="D26" s="59"/>
    </row>
    <row r="27" spans="1:31" ht="14.5" customHeight="1" x14ac:dyDescent="0.35">
      <c r="A27" s="52" t="s">
        <v>68</v>
      </c>
      <c r="B27" s="52"/>
      <c r="C27" s="53"/>
    </row>
    <row r="28" spans="1:31" ht="34.5" customHeight="1" x14ac:dyDescent="0.35">
      <c r="A28" s="54"/>
      <c r="B28" s="55" t="s">
        <v>69</v>
      </c>
      <c r="C28" s="58" t="s">
        <v>70</v>
      </c>
    </row>
    <row r="29" spans="1:31" x14ac:dyDescent="0.35">
      <c r="A29" s="196" t="s">
        <v>1612</v>
      </c>
      <c r="B29" s="196"/>
      <c r="C29" s="197"/>
    </row>
    <row r="30" spans="1:31" ht="58" x14ac:dyDescent="0.35">
      <c r="A30" s="198"/>
      <c r="B30" s="199" t="s">
        <v>1610</v>
      </c>
      <c r="C30" s="58" t="s">
        <v>1770</v>
      </c>
    </row>
    <row r="31" spans="1:31" x14ac:dyDescent="0.35">
      <c r="A31" s="196" t="s">
        <v>1611</v>
      </c>
      <c r="B31" s="196"/>
      <c r="C31" s="197"/>
    </row>
    <row r="32" spans="1:31" ht="29" x14ac:dyDescent="0.35">
      <c r="A32" s="198"/>
      <c r="B32" s="199" t="s">
        <v>1613</v>
      </c>
      <c r="C32" s="58" t="s">
        <v>1614</v>
      </c>
    </row>
    <row r="33" spans="1:3" x14ac:dyDescent="0.35">
      <c r="A33" s="196" t="s">
        <v>1616</v>
      </c>
      <c r="B33" s="196"/>
      <c r="C33" s="197"/>
    </row>
    <row r="34" spans="1:3" x14ac:dyDescent="0.35">
      <c r="A34" s="198"/>
      <c r="B34" s="199" t="s">
        <v>1620</v>
      </c>
      <c r="C34" s="58" t="s">
        <v>1619</v>
      </c>
    </row>
    <row r="38" spans="1:3" x14ac:dyDescent="0.35">
      <c r="C38" s="200"/>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&amp;R&amp;G&amp;L&amp;"Calibri"&amp;12&amp;K0000FFClassification: Limited&amp;1#</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pageSetUpPr fitToPage="1"/>
  </sheetPr>
  <dimension ref="A1:N413"/>
  <sheetViews>
    <sheetView tabSelected="1" showRuler="0" topLeftCell="A8" zoomScale="80" zoomScaleNormal="80" workbookViewId="0">
      <selection activeCell="C90" sqref="C90"/>
    </sheetView>
  </sheetViews>
  <sheetFormatPr defaultColWidth="8.81640625" defaultRowHeight="14.5" outlineLevelRow="1" x14ac:dyDescent="0.35"/>
  <cols>
    <col min="1" max="1" width="13.26953125" style="66" customWidth="1"/>
    <col min="2" max="2" width="60.7265625" style="66" customWidth="1"/>
    <col min="3" max="3" width="39.1796875" style="66" bestFit="1" customWidth="1"/>
    <col min="4" max="4" width="35.1796875" style="66" bestFit="1" customWidth="1"/>
    <col min="5" max="5" width="6.7265625" style="66" customWidth="1"/>
    <col min="6" max="6" width="41.7265625" style="66" customWidth="1"/>
    <col min="7" max="7" width="41.7265625" style="64" customWidth="1"/>
    <col min="8" max="8" width="7.26953125" style="66" customWidth="1"/>
    <col min="9" max="9" width="71.81640625" style="66" customWidth="1"/>
    <col min="10" max="11" width="47.7265625" style="66" customWidth="1"/>
    <col min="12" max="12" width="7.26953125" style="66" customWidth="1"/>
    <col min="13" max="13" width="25.7265625" style="66" customWidth="1"/>
    <col min="14" max="14" width="25.7265625" style="64" customWidth="1"/>
    <col min="15" max="16384" width="8.81640625" style="96"/>
  </cols>
  <sheetData>
    <row r="1" spans="1:13" ht="31" x14ac:dyDescent="0.35">
      <c r="A1" s="186" t="s">
        <v>1566</v>
      </c>
      <c r="B1" s="186"/>
      <c r="C1" s="64"/>
      <c r="D1" s="64"/>
      <c r="E1" s="64"/>
      <c r="F1" s="253" t="s">
        <v>1858</v>
      </c>
      <c r="H1" s="64"/>
      <c r="I1" s="186"/>
      <c r="J1" s="64"/>
      <c r="K1" s="64"/>
      <c r="L1" s="64"/>
      <c r="M1" s="64"/>
    </row>
    <row r="2" spans="1:13" ht="15" thickBot="1" x14ac:dyDescent="0.4">
      <c r="A2" s="64"/>
      <c r="B2" s="65"/>
      <c r="C2" s="65"/>
      <c r="D2" s="64"/>
      <c r="E2" s="64"/>
      <c r="F2" s="64"/>
      <c r="H2" s="64"/>
      <c r="L2" s="64"/>
      <c r="M2" s="64"/>
    </row>
    <row r="3" spans="1:13" ht="19" thickBot="1" x14ac:dyDescent="0.4">
      <c r="A3" s="67"/>
      <c r="B3" s="68" t="s">
        <v>71</v>
      </c>
      <c r="C3" s="69" t="s">
        <v>1599</v>
      </c>
      <c r="D3" s="67"/>
      <c r="E3" s="67"/>
      <c r="F3" s="64"/>
      <c r="G3" s="67"/>
      <c r="H3" s="64"/>
      <c r="L3" s="64"/>
      <c r="M3" s="64"/>
    </row>
    <row r="4" spans="1:13" ht="15" thickBot="1" x14ac:dyDescent="0.4">
      <c r="H4" s="64"/>
      <c r="L4" s="64"/>
      <c r="M4" s="64"/>
    </row>
    <row r="5" spans="1:13" ht="18.5" x14ac:dyDescent="0.35">
      <c r="A5" s="70"/>
      <c r="B5" s="71" t="s">
        <v>73</v>
      </c>
      <c r="C5" s="70"/>
      <c r="E5" s="72"/>
      <c r="F5" s="72"/>
      <c r="H5" s="64"/>
      <c r="L5" s="64"/>
      <c r="M5" s="64"/>
    </row>
    <row r="6" spans="1:13" x14ac:dyDescent="0.35">
      <c r="B6" s="74" t="s">
        <v>74</v>
      </c>
      <c r="C6" s="231"/>
      <c r="D6" s="231"/>
      <c r="H6" s="64"/>
      <c r="L6" s="64"/>
      <c r="M6" s="64"/>
    </row>
    <row r="7" spans="1:13" x14ac:dyDescent="0.35">
      <c r="B7" s="73" t="s">
        <v>75</v>
      </c>
      <c r="C7" s="231"/>
      <c r="D7" s="231"/>
      <c r="H7" s="64"/>
      <c r="L7" s="64"/>
      <c r="M7" s="64"/>
    </row>
    <row r="8" spans="1:13" x14ac:dyDescent="0.35">
      <c r="B8" s="73" t="s">
        <v>76</v>
      </c>
      <c r="C8" s="231"/>
      <c r="D8" s="231"/>
      <c r="F8" s="66" t="s">
        <v>77</v>
      </c>
      <c r="H8" s="64"/>
      <c r="L8" s="64"/>
      <c r="M8" s="64"/>
    </row>
    <row r="9" spans="1:13" x14ac:dyDescent="0.35">
      <c r="B9" s="74" t="s">
        <v>78</v>
      </c>
      <c r="H9" s="64"/>
      <c r="L9" s="64"/>
      <c r="M9" s="64"/>
    </row>
    <row r="10" spans="1:13" x14ac:dyDescent="0.35">
      <c r="B10" s="74" t="s">
        <v>79</v>
      </c>
      <c r="H10" s="64"/>
      <c r="L10" s="64"/>
      <c r="M10" s="64"/>
    </row>
    <row r="11" spans="1:13" ht="15" thickBot="1" x14ac:dyDescent="0.4">
      <c r="B11" s="75" t="s">
        <v>80</v>
      </c>
      <c r="H11" s="64"/>
      <c r="L11" s="64"/>
      <c r="M11" s="64"/>
    </row>
    <row r="12" spans="1:13" x14ac:dyDescent="0.35">
      <c r="B12" s="76"/>
      <c r="H12" s="64"/>
      <c r="L12" s="64"/>
      <c r="M12" s="64"/>
    </row>
    <row r="13" spans="1:13" ht="37" x14ac:dyDescent="0.35">
      <c r="A13" s="77" t="s">
        <v>81</v>
      </c>
      <c r="B13" s="77" t="s">
        <v>74</v>
      </c>
      <c r="C13" s="78"/>
      <c r="D13" s="78"/>
      <c r="E13" s="78"/>
      <c r="F13" s="78"/>
      <c r="G13" s="79"/>
      <c r="H13" s="64"/>
      <c r="L13" s="64"/>
      <c r="M13" s="64"/>
    </row>
    <row r="14" spans="1:13" x14ac:dyDescent="0.35">
      <c r="A14" s="66" t="s">
        <v>82</v>
      </c>
      <c r="B14" s="80" t="s">
        <v>0</v>
      </c>
      <c r="C14" s="66" t="s">
        <v>580</v>
      </c>
      <c r="E14" s="72"/>
      <c r="F14" s="72"/>
      <c r="H14" s="64"/>
      <c r="L14" s="64"/>
      <c r="M14" s="64"/>
    </row>
    <row r="15" spans="1:13" x14ac:dyDescent="0.35">
      <c r="A15" s="66" t="s">
        <v>84</v>
      </c>
      <c r="B15" s="80" t="s">
        <v>85</v>
      </c>
      <c r="C15" s="66" t="s">
        <v>2077</v>
      </c>
      <c r="E15" s="72"/>
      <c r="F15" s="72"/>
      <c r="H15" s="64"/>
      <c r="L15" s="64"/>
      <c r="M15" s="64"/>
    </row>
    <row r="16" spans="1:13" ht="29" x14ac:dyDescent="0.35">
      <c r="A16" s="66" t="s">
        <v>86</v>
      </c>
      <c r="B16" s="80" t="s">
        <v>87</v>
      </c>
      <c r="C16" s="112" t="s">
        <v>2078</v>
      </c>
      <c r="E16" s="72"/>
      <c r="F16" s="72"/>
      <c r="H16" s="64"/>
      <c r="L16" s="64"/>
      <c r="M16" s="64"/>
    </row>
    <row r="17" spans="1:13" x14ac:dyDescent="0.35">
      <c r="A17" s="66" t="s">
        <v>88</v>
      </c>
      <c r="B17" s="80" t="s">
        <v>89</v>
      </c>
      <c r="C17" s="466">
        <v>44742</v>
      </c>
      <c r="E17" s="72"/>
      <c r="F17" s="72"/>
      <c r="H17" s="64"/>
      <c r="L17" s="64"/>
      <c r="M17" s="64"/>
    </row>
    <row r="18" spans="1:13" outlineLevel="1" x14ac:dyDescent="0.35">
      <c r="A18" s="66" t="s">
        <v>90</v>
      </c>
      <c r="B18" s="81" t="s">
        <v>91</v>
      </c>
      <c r="C18" s="465"/>
      <c r="E18" s="72"/>
      <c r="F18" s="72"/>
      <c r="H18" s="64"/>
      <c r="L18" s="64"/>
      <c r="M18" s="64"/>
    </row>
    <row r="19" spans="1:13" outlineLevel="1" x14ac:dyDescent="0.35">
      <c r="A19" s="66" t="s">
        <v>92</v>
      </c>
      <c r="B19" s="81" t="s">
        <v>93</v>
      </c>
      <c r="E19" s="72"/>
      <c r="F19" s="72"/>
      <c r="H19" s="64"/>
      <c r="L19" s="64"/>
      <c r="M19" s="64"/>
    </row>
    <row r="20" spans="1:13" outlineLevel="1" x14ac:dyDescent="0.35">
      <c r="A20" s="66" t="s">
        <v>94</v>
      </c>
      <c r="B20" s="81"/>
      <c r="E20" s="72"/>
      <c r="F20" s="72"/>
      <c r="H20" s="64"/>
      <c r="L20" s="64"/>
      <c r="M20" s="64"/>
    </row>
    <row r="21" spans="1:13" outlineLevel="1" x14ac:dyDescent="0.35">
      <c r="A21" s="66" t="s">
        <v>95</v>
      </c>
      <c r="B21" s="81"/>
      <c r="E21" s="72"/>
      <c r="F21" s="72"/>
      <c r="H21" s="64"/>
      <c r="L21" s="64"/>
      <c r="M21" s="64"/>
    </row>
    <row r="22" spans="1:13" outlineLevel="1" x14ac:dyDescent="0.35">
      <c r="A22" s="66" t="s">
        <v>96</v>
      </c>
      <c r="B22" s="81"/>
      <c r="E22" s="72"/>
      <c r="F22" s="72"/>
      <c r="H22" s="64"/>
      <c r="L22" s="64"/>
      <c r="M22" s="64"/>
    </row>
    <row r="23" spans="1:13" outlineLevel="1" x14ac:dyDescent="0.35">
      <c r="A23" s="66" t="s">
        <v>97</v>
      </c>
      <c r="B23" s="81"/>
      <c r="E23" s="72"/>
      <c r="F23" s="72"/>
      <c r="H23" s="64"/>
      <c r="L23" s="64"/>
      <c r="M23" s="64"/>
    </row>
    <row r="24" spans="1:13" outlineLevel="1" x14ac:dyDescent="0.35">
      <c r="A24" s="66" t="s">
        <v>98</v>
      </c>
      <c r="B24" s="81"/>
      <c r="E24" s="72"/>
      <c r="F24" s="72"/>
      <c r="H24" s="64"/>
      <c r="L24" s="64"/>
      <c r="M24" s="64"/>
    </row>
    <row r="25" spans="1:13" outlineLevel="1" x14ac:dyDescent="0.35">
      <c r="A25" s="66" t="s">
        <v>99</v>
      </c>
      <c r="B25" s="81"/>
      <c r="E25" s="72"/>
      <c r="F25" s="72"/>
      <c r="H25" s="64"/>
      <c r="L25" s="64"/>
      <c r="M25" s="64"/>
    </row>
    <row r="26" spans="1:13" ht="18.5" x14ac:dyDescent="0.35">
      <c r="A26" s="78"/>
      <c r="B26" s="77" t="s">
        <v>75</v>
      </c>
      <c r="C26" s="78"/>
      <c r="D26" s="78"/>
      <c r="E26" s="78"/>
      <c r="F26" s="78"/>
      <c r="G26" s="79"/>
      <c r="H26" s="64"/>
      <c r="L26" s="64"/>
      <c r="M26" s="64"/>
    </row>
    <row r="27" spans="1:13" x14ac:dyDescent="0.35">
      <c r="A27" s="66" t="s">
        <v>100</v>
      </c>
      <c r="B27" s="82" t="s">
        <v>101</v>
      </c>
      <c r="C27" s="66" t="s">
        <v>2073</v>
      </c>
      <c r="D27" s="83"/>
      <c r="E27" s="83"/>
      <c r="F27" s="83"/>
      <c r="H27" s="64"/>
      <c r="L27" s="64"/>
      <c r="M27" s="64"/>
    </row>
    <row r="28" spans="1:13" x14ac:dyDescent="0.35">
      <c r="A28" s="66" t="s">
        <v>102</v>
      </c>
      <c r="B28" s="82" t="s">
        <v>103</v>
      </c>
      <c r="C28" s="66" t="s">
        <v>2073</v>
      </c>
      <c r="D28" s="83"/>
      <c r="E28" s="83"/>
      <c r="F28" s="83"/>
      <c r="H28" s="64"/>
      <c r="L28" s="64"/>
      <c r="M28" s="64"/>
    </row>
    <row r="29" spans="1:13" x14ac:dyDescent="0.35">
      <c r="A29" s="66" t="s">
        <v>104</v>
      </c>
      <c r="B29" s="82" t="s">
        <v>105</v>
      </c>
      <c r="C29" s="112" t="s">
        <v>2079</v>
      </c>
      <c r="E29" s="83"/>
      <c r="F29" s="83"/>
      <c r="H29" s="64"/>
      <c r="L29" s="64"/>
      <c r="M29" s="64"/>
    </row>
    <row r="30" spans="1:13" outlineLevel="1" x14ac:dyDescent="0.35">
      <c r="A30" s="66" t="s">
        <v>106</v>
      </c>
      <c r="B30" s="82"/>
      <c r="E30" s="83"/>
      <c r="F30" s="83"/>
      <c r="H30" s="64"/>
      <c r="L30" s="64"/>
      <c r="M30" s="64"/>
    </row>
    <row r="31" spans="1:13" outlineLevel="1" x14ac:dyDescent="0.35">
      <c r="A31" s="66" t="s">
        <v>107</v>
      </c>
      <c r="B31" s="82"/>
      <c r="E31" s="83"/>
      <c r="F31" s="83"/>
      <c r="H31" s="64"/>
      <c r="L31" s="64"/>
      <c r="M31" s="64"/>
    </row>
    <row r="32" spans="1:13" outlineLevel="1" x14ac:dyDescent="0.35">
      <c r="A32" s="66" t="s">
        <v>108</v>
      </c>
      <c r="B32" s="82"/>
      <c r="E32" s="83"/>
      <c r="F32" s="83"/>
      <c r="H32" s="64"/>
      <c r="L32" s="64"/>
      <c r="M32" s="64"/>
    </row>
    <row r="33" spans="1:14" outlineLevel="1" x14ac:dyDescent="0.35">
      <c r="A33" s="66" t="s">
        <v>109</v>
      </c>
      <c r="B33" s="82"/>
      <c r="E33" s="83"/>
      <c r="F33" s="83"/>
      <c r="H33" s="64"/>
      <c r="L33" s="64"/>
      <c r="M33" s="64"/>
    </row>
    <row r="34" spans="1:14" outlineLevel="1" x14ac:dyDescent="0.35">
      <c r="A34" s="66" t="s">
        <v>110</v>
      </c>
      <c r="B34" s="82"/>
      <c r="E34" s="83"/>
      <c r="F34" s="83"/>
      <c r="H34" s="64"/>
      <c r="L34" s="64"/>
      <c r="M34" s="64"/>
    </row>
    <row r="35" spans="1:14" outlineLevel="1" x14ac:dyDescent="0.35">
      <c r="A35" s="66" t="s">
        <v>111</v>
      </c>
      <c r="B35" s="84"/>
      <c r="E35" s="83"/>
      <c r="F35" s="83"/>
      <c r="H35" s="64"/>
      <c r="L35" s="64"/>
      <c r="M35" s="64"/>
    </row>
    <row r="36" spans="1:14" ht="18.5" x14ac:dyDescent="0.35">
      <c r="A36" s="77"/>
      <c r="B36" s="77" t="s">
        <v>76</v>
      </c>
      <c r="C36" s="77"/>
      <c r="D36" s="78"/>
      <c r="E36" s="78"/>
      <c r="F36" s="78"/>
      <c r="G36" s="79"/>
      <c r="H36" s="64"/>
      <c r="L36" s="64"/>
      <c r="M36" s="64"/>
    </row>
    <row r="37" spans="1:14" ht="15" customHeight="1" x14ac:dyDescent="0.35">
      <c r="A37" s="85"/>
      <c r="B37" s="86" t="s">
        <v>112</v>
      </c>
      <c r="C37" s="85" t="s">
        <v>113</v>
      </c>
      <c r="D37" s="87"/>
      <c r="E37" s="87"/>
      <c r="F37" s="87"/>
      <c r="G37" s="88"/>
      <c r="H37" s="64"/>
      <c r="L37" s="64"/>
      <c r="M37" s="64"/>
    </row>
    <row r="38" spans="1:14" x14ac:dyDescent="0.35">
      <c r="A38" s="66" t="s">
        <v>4</v>
      </c>
      <c r="B38" s="83" t="s">
        <v>1415</v>
      </c>
      <c r="C38" s="446">
        <f>SUM('D. Insert Nat Trans Templ'!B92:B93)/10^6</f>
        <v>31156.901045660001</v>
      </c>
      <c r="F38" s="83"/>
      <c r="H38" s="64"/>
      <c r="L38" s="64"/>
      <c r="M38" s="64"/>
    </row>
    <row r="39" spans="1:14" x14ac:dyDescent="0.35">
      <c r="A39" s="66" t="s">
        <v>114</v>
      </c>
      <c r="B39" s="83" t="s">
        <v>115</v>
      </c>
      <c r="C39" s="446">
        <f>'D. Insert Nat Trans Templ'!B90/10^6</f>
        <v>20966.567947760002</v>
      </c>
      <c r="F39" s="83"/>
      <c r="H39" s="64"/>
      <c r="L39" s="64"/>
      <c r="M39" s="64"/>
      <c r="N39" s="96"/>
    </row>
    <row r="40" spans="1:14" outlineLevel="1" x14ac:dyDescent="0.35">
      <c r="A40" s="66" t="s">
        <v>116</v>
      </c>
      <c r="B40" s="89" t="s">
        <v>117</v>
      </c>
      <c r="C40" s="189"/>
      <c r="F40" s="83"/>
      <c r="H40" s="64"/>
      <c r="L40" s="64"/>
      <c r="M40" s="64"/>
      <c r="N40" s="96"/>
    </row>
    <row r="41" spans="1:14" outlineLevel="1" x14ac:dyDescent="0.35">
      <c r="A41" s="66" t="s">
        <v>119</v>
      </c>
      <c r="B41" s="89" t="s">
        <v>120</v>
      </c>
      <c r="C41" s="189"/>
      <c r="F41" s="83"/>
      <c r="H41" s="64"/>
      <c r="L41" s="64"/>
      <c r="M41" s="64"/>
      <c r="N41" s="96"/>
    </row>
    <row r="42" spans="1:14" outlineLevel="1" x14ac:dyDescent="0.35">
      <c r="A42" s="66" t="s">
        <v>121</v>
      </c>
      <c r="B42" s="89"/>
      <c r="C42" s="189"/>
      <c r="F42" s="83"/>
      <c r="H42" s="64"/>
      <c r="L42" s="64"/>
      <c r="M42" s="64"/>
      <c r="N42" s="96"/>
    </row>
    <row r="43" spans="1:14" outlineLevel="1" x14ac:dyDescent="0.35">
      <c r="A43" s="96" t="s">
        <v>1638</v>
      </c>
      <c r="B43" s="83"/>
      <c r="F43" s="83"/>
      <c r="H43" s="64"/>
      <c r="L43" s="64"/>
      <c r="M43" s="64"/>
      <c r="N43" s="96"/>
    </row>
    <row r="44" spans="1:14" ht="15" customHeight="1" x14ac:dyDescent="0.35">
      <c r="A44" s="85"/>
      <c r="B44" s="86" t="s">
        <v>122</v>
      </c>
      <c r="C44" s="139" t="s">
        <v>1416</v>
      </c>
      <c r="D44" s="85" t="s">
        <v>123</v>
      </c>
      <c r="E44" s="87"/>
      <c r="F44" s="88" t="s">
        <v>124</v>
      </c>
      <c r="G44" s="88" t="s">
        <v>125</v>
      </c>
      <c r="H44" s="64"/>
      <c r="L44" s="64"/>
      <c r="M44" s="64"/>
      <c r="N44" s="96"/>
    </row>
    <row r="45" spans="1:14" x14ac:dyDescent="0.35">
      <c r="A45" s="66" t="s">
        <v>8</v>
      </c>
      <c r="B45" s="83" t="s">
        <v>126</v>
      </c>
      <c r="C45" s="183">
        <v>0.08</v>
      </c>
      <c r="D45" s="183">
        <f>IF(OR(C38="[For completion]",C39="[For completion]"),"Please complete G.3.1.1 and G.3.1.2",(C38/C39-1))</f>
        <v>0.48602771437319103</v>
      </c>
      <c r="E45" s="183"/>
      <c r="F45" s="183">
        <v>7.5300000000000006E-2</v>
      </c>
      <c r="G45" s="66" t="s">
        <v>2652</v>
      </c>
      <c r="H45" s="64"/>
      <c r="L45" s="64"/>
      <c r="M45" s="64"/>
      <c r="N45" s="96"/>
    </row>
    <row r="46" spans="1:14" outlineLevel="1" x14ac:dyDescent="0.35">
      <c r="A46" s="66" t="s">
        <v>127</v>
      </c>
      <c r="B46" s="81" t="s">
        <v>128</v>
      </c>
      <c r="C46" s="183"/>
      <c r="D46" s="183">
        <f>'D. Insert Nat Trans Templ'!B85</f>
        <v>0.31927487610127303</v>
      </c>
      <c r="E46" s="183"/>
      <c r="F46" s="183"/>
      <c r="G46" s="103"/>
      <c r="H46" s="64"/>
      <c r="L46" s="64"/>
      <c r="M46" s="64"/>
      <c r="N46" s="96"/>
    </row>
    <row r="47" spans="1:14" outlineLevel="1" x14ac:dyDescent="0.35">
      <c r="A47" s="66" t="s">
        <v>129</v>
      </c>
      <c r="B47" s="81" t="s">
        <v>130</v>
      </c>
      <c r="C47" s="183"/>
      <c r="D47" s="183"/>
      <c r="E47" s="183"/>
      <c r="F47" s="183"/>
      <c r="G47" s="103"/>
      <c r="H47" s="64"/>
      <c r="L47" s="64"/>
      <c r="M47" s="64"/>
      <c r="N47" s="96"/>
    </row>
    <row r="48" spans="1:14" outlineLevel="1" x14ac:dyDescent="0.35">
      <c r="A48" s="66" t="s">
        <v>131</v>
      </c>
      <c r="B48" s="81"/>
      <c r="C48" s="103"/>
      <c r="D48" s="103"/>
      <c r="E48" s="103"/>
      <c r="F48" s="103"/>
      <c r="G48" s="103"/>
      <c r="H48" s="64"/>
      <c r="L48" s="64"/>
      <c r="M48" s="64"/>
      <c r="N48" s="96"/>
    </row>
    <row r="49" spans="1:14" outlineLevel="1" x14ac:dyDescent="0.35">
      <c r="A49" s="66" t="s">
        <v>132</v>
      </c>
      <c r="B49" s="81"/>
      <c r="C49" s="103"/>
      <c r="D49" s="103"/>
      <c r="E49" s="103"/>
      <c r="F49" s="103"/>
      <c r="G49" s="103"/>
      <c r="H49" s="64"/>
      <c r="L49" s="64"/>
      <c r="M49" s="64"/>
      <c r="N49" s="96"/>
    </row>
    <row r="50" spans="1:14" outlineLevel="1" x14ac:dyDescent="0.35">
      <c r="A50" s="66" t="s">
        <v>133</v>
      </c>
      <c r="B50" s="81"/>
      <c r="C50" s="103"/>
      <c r="D50" s="103"/>
      <c r="E50" s="103"/>
      <c r="F50" s="103"/>
      <c r="G50" s="103"/>
      <c r="H50" s="64"/>
      <c r="L50" s="64"/>
      <c r="M50" s="64"/>
      <c r="N50" s="96"/>
    </row>
    <row r="51" spans="1:14" outlineLevel="1" x14ac:dyDescent="0.35">
      <c r="A51" s="66" t="s">
        <v>134</v>
      </c>
      <c r="B51" s="81"/>
      <c r="C51" s="103"/>
      <c r="D51" s="103"/>
      <c r="E51" s="103"/>
      <c r="F51" s="103"/>
      <c r="G51" s="103"/>
      <c r="H51" s="64"/>
      <c r="L51" s="64"/>
      <c r="M51" s="64"/>
      <c r="N51" s="96"/>
    </row>
    <row r="52" spans="1:14" ht="15" customHeight="1" x14ac:dyDescent="0.35">
      <c r="A52" s="85"/>
      <c r="B52" s="86" t="s">
        <v>135</v>
      </c>
      <c r="C52" s="85" t="s">
        <v>113</v>
      </c>
      <c r="D52" s="85"/>
      <c r="E52" s="87"/>
      <c r="F52" s="88" t="s">
        <v>136</v>
      </c>
      <c r="G52" s="88"/>
      <c r="H52" s="64"/>
      <c r="L52" s="64"/>
      <c r="M52" s="64"/>
      <c r="N52" s="96"/>
    </row>
    <row r="53" spans="1:14" x14ac:dyDescent="0.35">
      <c r="A53" s="66" t="s">
        <v>137</v>
      </c>
      <c r="B53" s="83" t="s">
        <v>138</v>
      </c>
      <c r="C53" s="189">
        <f>'D. Insert Nat Trans Templ'!B92/10^6</f>
        <v>30526.55674394</v>
      </c>
      <c r="E53" s="91"/>
      <c r="F53" s="201">
        <f>IF($C$58=0,"",IF(C53="[for completion]","",C53/$C$58))</f>
        <v>0.97976870996264231</v>
      </c>
      <c r="G53" s="92"/>
      <c r="H53" s="64"/>
      <c r="L53" s="64"/>
      <c r="M53" s="64"/>
      <c r="N53" s="96"/>
    </row>
    <row r="54" spans="1:14" x14ac:dyDescent="0.35">
      <c r="A54" s="66" t="s">
        <v>139</v>
      </c>
      <c r="B54" s="83" t="s">
        <v>140</v>
      </c>
      <c r="C54" s="189">
        <v>0</v>
      </c>
      <c r="E54" s="91"/>
      <c r="F54" s="201">
        <f>IF($C$58=0,"",IF(C54="[for completion]","",C54/$C$58))</f>
        <v>0</v>
      </c>
      <c r="G54" s="92"/>
      <c r="H54" s="64"/>
      <c r="L54" s="64"/>
      <c r="M54" s="64"/>
      <c r="N54" s="96"/>
    </row>
    <row r="55" spans="1:14" x14ac:dyDescent="0.35">
      <c r="A55" s="66" t="s">
        <v>141</v>
      </c>
      <c r="B55" s="83" t="s">
        <v>142</v>
      </c>
      <c r="C55" s="189">
        <v>0</v>
      </c>
      <c r="E55" s="91"/>
      <c r="F55" s="209">
        <f t="shared" ref="F55:F56" si="0">IF($C$58=0,"",IF(C55="[for completion]","",C55/$C$58))</f>
        <v>0</v>
      </c>
      <c r="G55" s="92"/>
      <c r="H55" s="64"/>
      <c r="L55" s="64"/>
      <c r="M55" s="64"/>
      <c r="N55" s="96"/>
    </row>
    <row r="56" spans="1:14" x14ac:dyDescent="0.35">
      <c r="A56" s="66" t="s">
        <v>143</v>
      </c>
      <c r="B56" s="83" t="s">
        <v>144</v>
      </c>
      <c r="C56" s="189">
        <v>0</v>
      </c>
      <c r="E56" s="91"/>
      <c r="F56" s="209">
        <f t="shared" si="0"/>
        <v>0</v>
      </c>
      <c r="G56" s="92"/>
      <c r="H56" s="64"/>
      <c r="L56" s="64"/>
      <c r="M56" s="64"/>
      <c r="N56" s="96"/>
    </row>
    <row r="57" spans="1:14" x14ac:dyDescent="0.35">
      <c r="A57" s="66" t="s">
        <v>145</v>
      </c>
      <c r="B57" s="66" t="s">
        <v>146</v>
      </c>
      <c r="C57" s="189">
        <f>'D. Insert Nat Trans Templ'!B93/10^6</f>
        <v>630.34430171999998</v>
      </c>
      <c r="E57" s="91"/>
      <c r="F57" s="201">
        <f>IF($C$58=0,"",IF(C57="[for completion]","",C57/$C$58))</f>
        <v>2.0231290037357672E-2</v>
      </c>
      <c r="G57" s="92"/>
      <c r="H57" s="64"/>
      <c r="L57" s="64"/>
      <c r="M57" s="64"/>
      <c r="N57" s="96"/>
    </row>
    <row r="58" spans="1:14" x14ac:dyDescent="0.35">
      <c r="A58" s="66" t="s">
        <v>147</v>
      </c>
      <c r="B58" s="93" t="s">
        <v>148</v>
      </c>
      <c r="C58" s="191">
        <f>SUM(C53:C57)</f>
        <v>31156.901045660001</v>
      </c>
      <c r="D58" s="91"/>
      <c r="E58" s="91"/>
      <c r="F58" s="202">
        <f>SUM(F53:F57)</f>
        <v>1</v>
      </c>
      <c r="G58" s="92"/>
      <c r="H58" s="64"/>
      <c r="L58" s="64"/>
      <c r="M58" s="64"/>
      <c r="N58" s="96"/>
    </row>
    <row r="59" spans="1:14" outlineLevel="1" x14ac:dyDescent="0.35">
      <c r="A59" s="66" t="s">
        <v>149</v>
      </c>
      <c r="B59" s="95" t="s">
        <v>150</v>
      </c>
      <c r="C59" s="189"/>
      <c r="E59" s="91"/>
      <c r="F59" s="201">
        <f t="shared" ref="F59:F64" si="1">IF($C$58=0,"",IF(C59="[for completion]","",C59/$C$58))</f>
        <v>0</v>
      </c>
      <c r="G59" s="92"/>
      <c r="H59" s="64"/>
      <c r="L59" s="64"/>
      <c r="M59" s="64"/>
      <c r="N59" s="96"/>
    </row>
    <row r="60" spans="1:14" outlineLevel="1" x14ac:dyDescent="0.35">
      <c r="A60" s="66" t="s">
        <v>151</v>
      </c>
      <c r="B60" s="95" t="s">
        <v>150</v>
      </c>
      <c r="C60" s="189"/>
      <c r="E60" s="91"/>
      <c r="F60" s="201">
        <f t="shared" si="1"/>
        <v>0</v>
      </c>
      <c r="G60" s="92"/>
      <c r="H60" s="64"/>
      <c r="L60" s="64"/>
      <c r="M60" s="64"/>
      <c r="N60" s="96"/>
    </row>
    <row r="61" spans="1:14" outlineLevel="1" x14ac:dyDescent="0.35">
      <c r="A61" s="66" t="s">
        <v>152</v>
      </c>
      <c r="B61" s="95" t="s">
        <v>150</v>
      </c>
      <c r="C61" s="189"/>
      <c r="E61" s="91"/>
      <c r="F61" s="201">
        <f t="shared" si="1"/>
        <v>0</v>
      </c>
      <c r="G61" s="92"/>
      <c r="H61" s="64"/>
      <c r="L61" s="64"/>
      <c r="M61" s="64"/>
      <c r="N61" s="96"/>
    </row>
    <row r="62" spans="1:14" outlineLevel="1" x14ac:dyDescent="0.35">
      <c r="A62" s="66" t="s">
        <v>153</v>
      </c>
      <c r="B62" s="95" t="s">
        <v>150</v>
      </c>
      <c r="C62" s="189"/>
      <c r="E62" s="91"/>
      <c r="F62" s="201">
        <f t="shared" si="1"/>
        <v>0</v>
      </c>
      <c r="G62" s="92"/>
      <c r="H62" s="64"/>
      <c r="L62" s="64"/>
      <c r="M62" s="64"/>
      <c r="N62" s="96"/>
    </row>
    <row r="63" spans="1:14" outlineLevel="1" x14ac:dyDescent="0.35">
      <c r="A63" s="66" t="s">
        <v>154</v>
      </c>
      <c r="B63" s="95" t="s">
        <v>150</v>
      </c>
      <c r="C63" s="189"/>
      <c r="E63" s="91"/>
      <c r="F63" s="201">
        <f t="shared" si="1"/>
        <v>0</v>
      </c>
      <c r="G63" s="92"/>
      <c r="H63" s="64"/>
      <c r="L63" s="64"/>
      <c r="M63" s="64"/>
      <c r="N63" s="96"/>
    </row>
    <row r="64" spans="1:14" outlineLevel="1" x14ac:dyDescent="0.35">
      <c r="A64" s="66" t="s">
        <v>155</v>
      </c>
      <c r="B64" s="95" t="s">
        <v>150</v>
      </c>
      <c r="C64" s="192"/>
      <c r="D64" s="96"/>
      <c r="E64" s="96"/>
      <c r="F64" s="201">
        <f t="shared" si="1"/>
        <v>0</v>
      </c>
      <c r="G64" s="94"/>
      <c r="H64" s="64"/>
      <c r="L64" s="64"/>
      <c r="M64" s="64"/>
      <c r="N64" s="96"/>
    </row>
    <row r="65" spans="1:14" ht="15" customHeight="1" x14ac:dyDescent="0.35">
      <c r="A65" s="85"/>
      <c r="B65" s="86" t="s">
        <v>156</v>
      </c>
      <c r="C65" s="139" t="s">
        <v>1427</v>
      </c>
      <c r="D65" s="139" t="s">
        <v>1428</v>
      </c>
      <c r="E65" s="87"/>
      <c r="F65" s="88" t="s">
        <v>157</v>
      </c>
      <c r="G65" s="97" t="s">
        <v>158</v>
      </c>
      <c r="H65" s="64"/>
      <c r="L65" s="64"/>
      <c r="M65" s="64"/>
      <c r="N65" s="96"/>
    </row>
    <row r="66" spans="1:14" x14ac:dyDescent="0.35">
      <c r="A66" s="66" t="s">
        <v>159</v>
      </c>
      <c r="B66" s="83" t="s">
        <v>1499</v>
      </c>
      <c r="C66" s="446">
        <v>15.469372809149084</v>
      </c>
      <c r="D66" s="193" t="s">
        <v>1245</v>
      </c>
      <c r="E66" s="80"/>
      <c r="F66" s="98"/>
      <c r="G66" s="99"/>
      <c r="H66" s="64"/>
      <c r="L66" s="64"/>
      <c r="M66" s="64"/>
      <c r="N66" s="96"/>
    </row>
    <row r="67" spans="1:14" x14ac:dyDescent="0.35">
      <c r="B67" s="83"/>
      <c r="E67" s="80"/>
      <c r="F67" s="98"/>
      <c r="G67" s="99"/>
      <c r="H67" s="64"/>
      <c r="L67" s="64"/>
      <c r="M67" s="64"/>
      <c r="N67" s="96"/>
    </row>
    <row r="68" spans="1:14" x14ac:dyDescent="0.35">
      <c r="B68" s="83" t="s">
        <v>1421</v>
      </c>
      <c r="C68" s="80"/>
      <c r="D68" s="80"/>
      <c r="E68" s="80"/>
      <c r="F68" s="99"/>
      <c r="G68" s="99"/>
      <c r="H68" s="64"/>
      <c r="L68" s="64"/>
      <c r="M68" s="64"/>
      <c r="N68" s="96"/>
    </row>
    <row r="69" spans="1:14" x14ac:dyDescent="0.35">
      <c r="B69" s="83" t="s">
        <v>161</v>
      </c>
      <c r="E69" s="80"/>
      <c r="F69" s="99"/>
      <c r="G69" s="99"/>
      <c r="H69" s="64"/>
      <c r="L69" s="64"/>
      <c r="M69" s="64"/>
      <c r="N69" s="96"/>
    </row>
    <row r="70" spans="1:14" x14ac:dyDescent="0.35">
      <c r="A70" s="66" t="s">
        <v>162</v>
      </c>
      <c r="B70" s="178" t="s">
        <v>1586</v>
      </c>
      <c r="C70" s="189">
        <v>568.29702285999997</v>
      </c>
      <c r="D70" s="189" t="s">
        <v>1245</v>
      </c>
      <c r="E70" s="62"/>
      <c r="F70" s="201">
        <f t="shared" ref="F70:F76" si="2">IF($C$77=0,"",IF(C70="[for completion]","",C70/$C$77))</f>
        <v>1.8616479664802545E-2</v>
      </c>
      <c r="G70" s="201" t="str">
        <f>IF($D$77=0,"",IF(D70="[Mark as ND1 if not relevant]","",D70/$D$77))</f>
        <v/>
      </c>
      <c r="H70" s="64"/>
      <c r="L70" s="64"/>
      <c r="M70" s="64"/>
      <c r="N70" s="96"/>
    </row>
    <row r="71" spans="1:14" x14ac:dyDescent="0.35">
      <c r="A71" s="66" t="s">
        <v>163</v>
      </c>
      <c r="B71" s="179" t="s">
        <v>1587</v>
      </c>
      <c r="C71" s="189">
        <v>475.69726367999999</v>
      </c>
      <c r="D71" s="189" t="s">
        <v>1245</v>
      </c>
      <c r="E71" s="62"/>
      <c r="F71" s="201">
        <f t="shared" si="2"/>
        <v>1.5583063221646621E-2</v>
      </c>
      <c r="G71" s="201" t="str">
        <f t="shared" ref="G71:G76" si="3">IF($D$77=0,"",IF(D71="[Mark as ND1 if not relevant]","",D71/$D$77))</f>
        <v/>
      </c>
      <c r="H71" s="64"/>
      <c r="L71" s="64"/>
      <c r="M71" s="64"/>
      <c r="N71" s="96"/>
    </row>
    <row r="72" spans="1:14" x14ac:dyDescent="0.35">
      <c r="A72" s="66" t="s">
        <v>164</v>
      </c>
      <c r="B72" s="178" t="s">
        <v>1588</v>
      </c>
      <c r="C72" s="189">
        <v>565.92277443000012</v>
      </c>
      <c r="D72" s="189" t="s">
        <v>1245</v>
      </c>
      <c r="E72" s="62"/>
      <c r="F72" s="201">
        <f t="shared" si="2"/>
        <v>1.8538703174977137E-2</v>
      </c>
      <c r="G72" s="201" t="str">
        <f t="shared" si="3"/>
        <v/>
      </c>
      <c r="H72" s="64"/>
      <c r="L72" s="64"/>
      <c r="M72" s="64"/>
      <c r="N72" s="96"/>
    </row>
    <row r="73" spans="1:14" x14ac:dyDescent="0.35">
      <c r="A73" s="66" t="s">
        <v>165</v>
      </c>
      <c r="B73" s="178" t="s">
        <v>1589</v>
      </c>
      <c r="C73" s="189">
        <v>721.94852374000004</v>
      </c>
      <c r="D73" s="189" t="s">
        <v>1245</v>
      </c>
      <c r="E73" s="62"/>
      <c r="F73" s="201">
        <f t="shared" si="2"/>
        <v>2.3649851170434354E-2</v>
      </c>
      <c r="G73" s="201" t="str">
        <f t="shared" si="3"/>
        <v/>
      </c>
      <c r="H73" s="64"/>
      <c r="L73" s="64"/>
      <c r="M73" s="64"/>
      <c r="N73" s="96"/>
    </row>
    <row r="74" spans="1:14" x14ac:dyDescent="0.35">
      <c r="A74" s="66" t="s">
        <v>166</v>
      </c>
      <c r="B74" s="178" t="s">
        <v>1590</v>
      </c>
      <c r="C74" s="189">
        <v>955.83967634999999</v>
      </c>
      <c r="D74" s="189" t="s">
        <v>1245</v>
      </c>
      <c r="E74" s="62"/>
      <c r="F74" s="201">
        <f t="shared" si="2"/>
        <v>3.1311742243571222E-2</v>
      </c>
      <c r="G74" s="201" t="str">
        <f t="shared" si="3"/>
        <v/>
      </c>
      <c r="H74" s="64"/>
      <c r="L74" s="64"/>
      <c r="M74" s="64"/>
      <c r="N74" s="96"/>
    </row>
    <row r="75" spans="1:14" x14ac:dyDescent="0.35">
      <c r="A75" s="66" t="s">
        <v>167</v>
      </c>
      <c r="B75" s="178" t="s">
        <v>1591</v>
      </c>
      <c r="C75" s="189">
        <v>7405.7240053900005</v>
      </c>
      <c r="D75" s="189" t="s">
        <v>1245</v>
      </c>
      <c r="E75" s="62"/>
      <c r="F75" s="201">
        <f t="shared" si="2"/>
        <v>0.24259938870636477</v>
      </c>
      <c r="G75" s="201" t="str">
        <f t="shared" si="3"/>
        <v/>
      </c>
      <c r="H75" s="64"/>
      <c r="L75" s="64"/>
      <c r="M75" s="64"/>
      <c r="N75" s="96"/>
    </row>
    <row r="76" spans="1:14" x14ac:dyDescent="0.35">
      <c r="A76" s="66" t="s">
        <v>168</v>
      </c>
      <c r="B76" s="178" t="s">
        <v>1592</v>
      </c>
      <c r="C76" s="189">
        <v>19833.127477489998</v>
      </c>
      <c r="D76" s="189" t="s">
        <v>1245</v>
      </c>
      <c r="E76" s="62"/>
      <c r="F76" s="201">
        <f t="shared" si="2"/>
        <v>0.6497007718182034</v>
      </c>
      <c r="G76" s="201" t="str">
        <f t="shared" si="3"/>
        <v/>
      </c>
      <c r="H76" s="64"/>
      <c r="L76" s="64"/>
      <c r="M76" s="64"/>
      <c r="N76" s="96"/>
    </row>
    <row r="77" spans="1:14" x14ac:dyDescent="0.35">
      <c r="A77" s="66" t="s">
        <v>169</v>
      </c>
      <c r="B77" s="100" t="s">
        <v>148</v>
      </c>
      <c r="C77" s="191">
        <f>SUM(C70:C76)</f>
        <v>30526.556743939997</v>
      </c>
      <c r="D77" s="191">
        <f>SUM(D70:D76)</f>
        <v>0</v>
      </c>
      <c r="E77" s="83"/>
      <c r="F77" s="202">
        <f>SUM(F70:F76)</f>
        <v>1</v>
      </c>
      <c r="G77" s="202">
        <f>SUM(G70:G76)</f>
        <v>0</v>
      </c>
      <c r="H77" s="64"/>
      <c r="L77" s="64"/>
      <c r="M77" s="64"/>
      <c r="N77" s="96"/>
    </row>
    <row r="78" spans="1:14" hidden="1" outlineLevel="1" x14ac:dyDescent="0.35">
      <c r="A78" s="66" t="s">
        <v>170</v>
      </c>
      <c r="B78" s="101" t="s">
        <v>171</v>
      </c>
      <c r="C78" s="191"/>
      <c r="D78" s="191"/>
      <c r="E78" s="83"/>
      <c r="F78" s="201">
        <f>IF($C$77=0,"",IF(C78="[for completion]","",C78/$C$77))</f>
        <v>0</v>
      </c>
      <c r="G78" s="201" t="str">
        <f t="shared" ref="G78:G87" si="4">IF($D$77=0,"",IF(D78="[for completion]","",D78/$D$77))</f>
        <v/>
      </c>
      <c r="H78" s="64"/>
      <c r="L78" s="64"/>
      <c r="M78" s="64"/>
      <c r="N78" s="96"/>
    </row>
    <row r="79" spans="1:14" hidden="1" outlineLevel="1" x14ac:dyDescent="0.35">
      <c r="A79" s="66" t="s">
        <v>172</v>
      </c>
      <c r="B79" s="101" t="s">
        <v>173</v>
      </c>
      <c r="C79" s="191"/>
      <c r="D79" s="191"/>
      <c r="E79" s="83"/>
      <c r="F79" s="201">
        <f t="shared" ref="F79:F87" si="5">IF($C$77=0,"",IF(C79="[for completion]","",C79/$C$77))</f>
        <v>0</v>
      </c>
      <c r="G79" s="201" t="str">
        <f t="shared" si="4"/>
        <v/>
      </c>
      <c r="H79" s="64"/>
      <c r="L79" s="64"/>
      <c r="M79" s="64"/>
      <c r="N79" s="96"/>
    </row>
    <row r="80" spans="1:14" hidden="1" outlineLevel="1" x14ac:dyDescent="0.35">
      <c r="A80" s="66" t="s">
        <v>174</v>
      </c>
      <c r="B80" s="101" t="s">
        <v>175</v>
      </c>
      <c r="C80" s="191"/>
      <c r="D80" s="191"/>
      <c r="E80" s="83"/>
      <c r="F80" s="201">
        <f t="shared" si="5"/>
        <v>0</v>
      </c>
      <c r="G80" s="201" t="str">
        <f t="shared" si="4"/>
        <v/>
      </c>
      <c r="H80" s="64"/>
      <c r="L80" s="64"/>
      <c r="M80" s="64"/>
      <c r="N80" s="96"/>
    </row>
    <row r="81" spans="1:14" hidden="1" outlineLevel="1" x14ac:dyDescent="0.35">
      <c r="A81" s="66" t="s">
        <v>176</v>
      </c>
      <c r="B81" s="101" t="s">
        <v>177</v>
      </c>
      <c r="C81" s="191"/>
      <c r="D81" s="191"/>
      <c r="E81" s="83"/>
      <c r="F81" s="201">
        <f t="shared" si="5"/>
        <v>0</v>
      </c>
      <c r="G81" s="201" t="str">
        <f t="shared" si="4"/>
        <v/>
      </c>
      <c r="H81" s="64"/>
      <c r="L81" s="64"/>
      <c r="M81" s="64"/>
      <c r="N81" s="96"/>
    </row>
    <row r="82" spans="1:14" hidden="1" outlineLevel="1" x14ac:dyDescent="0.35">
      <c r="A82" s="66" t="s">
        <v>178</v>
      </c>
      <c r="B82" s="101" t="s">
        <v>179</v>
      </c>
      <c r="C82" s="191"/>
      <c r="D82" s="191"/>
      <c r="E82" s="83"/>
      <c r="F82" s="201">
        <f t="shared" si="5"/>
        <v>0</v>
      </c>
      <c r="G82" s="201" t="str">
        <f t="shared" si="4"/>
        <v/>
      </c>
      <c r="H82" s="64"/>
      <c r="L82" s="64"/>
      <c r="M82" s="64"/>
      <c r="N82" s="96"/>
    </row>
    <row r="83" spans="1:14" hidden="1" outlineLevel="1" x14ac:dyDescent="0.35">
      <c r="A83" s="66" t="s">
        <v>180</v>
      </c>
      <c r="B83" s="101"/>
      <c r="C83" s="91"/>
      <c r="D83" s="91"/>
      <c r="E83" s="83"/>
      <c r="F83" s="92"/>
      <c r="G83" s="92"/>
      <c r="H83" s="64"/>
      <c r="L83" s="64"/>
      <c r="M83" s="64"/>
      <c r="N83" s="96"/>
    </row>
    <row r="84" spans="1:14" hidden="1" outlineLevel="1" x14ac:dyDescent="0.35">
      <c r="A84" s="66" t="s">
        <v>181</v>
      </c>
      <c r="B84" s="101"/>
      <c r="C84" s="91"/>
      <c r="D84" s="91"/>
      <c r="E84" s="83"/>
      <c r="F84" s="92"/>
      <c r="G84" s="92"/>
      <c r="H84" s="64"/>
      <c r="L84" s="64"/>
      <c r="M84" s="64"/>
      <c r="N84" s="96"/>
    </row>
    <row r="85" spans="1:14" hidden="1" outlineLevel="1" x14ac:dyDescent="0.35">
      <c r="A85" s="66" t="s">
        <v>182</v>
      </c>
      <c r="B85" s="101"/>
      <c r="C85" s="91"/>
      <c r="D85" s="91"/>
      <c r="E85" s="83"/>
      <c r="F85" s="92"/>
      <c r="G85" s="92"/>
      <c r="H85" s="64"/>
      <c r="L85" s="64"/>
      <c r="M85" s="64"/>
      <c r="N85" s="96"/>
    </row>
    <row r="86" spans="1:14" hidden="1" outlineLevel="1" x14ac:dyDescent="0.35">
      <c r="A86" s="66" t="s">
        <v>183</v>
      </c>
      <c r="B86" s="100"/>
      <c r="C86" s="91"/>
      <c r="D86" s="91"/>
      <c r="E86" s="83"/>
      <c r="F86" s="92">
        <f t="shared" si="5"/>
        <v>0</v>
      </c>
      <c r="G86" s="92" t="str">
        <f t="shared" si="4"/>
        <v/>
      </c>
      <c r="H86" s="64"/>
      <c r="L86" s="64"/>
      <c r="M86" s="64"/>
      <c r="N86" s="96"/>
    </row>
    <row r="87" spans="1:14" hidden="1" outlineLevel="1" x14ac:dyDescent="0.35">
      <c r="A87" s="66" t="s">
        <v>184</v>
      </c>
      <c r="B87" s="101"/>
      <c r="C87" s="91"/>
      <c r="D87" s="91"/>
      <c r="E87" s="83"/>
      <c r="F87" s="92">
        <f t="shared" si="5"/>
        <v>0</v>
      </c>
      <c r="G87" s="92" t="str">
        <f t="shared" si="4"/>
        <v/>
      </c>
      <c r="H87" s="64"/>
      <c r="L87" s="64"/>
      <c r="M87" s="64"/>
      <c r="N87" s="96"/>
    </row>
    <row r="88" spans="1:14" ht="15" customHeight="1" collapsed="1" x14ac:dyDescent="0.35">
      <c r="A88" s="85"/>
      <c r="B88" s="86" t="s">
        <v>185</v>
      </c>
      <c r="C88" s="139" t="s">
        <v>1429</v>
      </c>
      <c r="D88" s="139" t="s">
        <v>1430</v>
      </c>
      <c r="E88" s="87"/>
      <c r="F88" s="88" t="s">
        <v>186</v>
      </c>
      <c r="G88" s="85" t="s">
        <v>187</v>
      </c>
      <c r="H88" s="64"/>
      <c r="L88" s="64"/>
      <c r="M88" s="64"/>
      <c r="N88" s="96"/>
    </row>
    <row r="89" spans="1:14" x14ac:dyDescent="0.35">
      <c r="A89" s="66" t="s">
        <v>188</v>
      </c>
      <c r="B89" s="83" t="s">
        <v>160</v>
      </c>
      <c r="C89" s="447">
        <v>3.613953476103986</v>
      </c>
      <c r="D89" s="447">
        <v>4.613953476103986</v>
      </c>
      <c r="E89" s="80"/>
      <c r="F89" s="207"/>
      <c r="G89" s="208"/>
      <c r="H89" s="64"/>
      <c r="L89" s="64"/>
      <c r="M89" s="64"/>
      <c r="N89" s="96"/>
    </row>
    <row r="90" spans="1:14" x14ac:dyDescent="0.35">
      <c r="B90" s="83"/>
      <c r="C90" s="193"/>
      <c r="D90" s="193"/>
      <c r="E90" s="80"/>
      <c r="F90" s="207"/>
      <c r="G90" s="208"/>
      <c r="H90" s="64"/>
      <c r="L90" s="64"/>
      <c r="M90" s="64"/>
      <c r="N90" s="96"/>
    </row>
    <row r="91" spans="1:14" x14ac:dyDescent="0.35">
      <c r="B91" s="83" t="s">
        <v>1422</v>
      </c>
      <c r="C91" s="206"/>
      <c r="D91" s="206"/>
      <c r="E91" s="80"/>
      <c r="F91" s="208"/>
      <c r="G91" s="208"/>
      <c r="H91" s="64"/>
      <c r="L91" s="64"/>
      <c r="M91" s="64"/>
      <c r="N91" s="96"/>
    </row>
    <row r="92" spans="1:14" x14ac:dyDescent="0.35">
      <c r="A92" s="66" t="s">
        <v>189</v>
      </c>
      <c r="B92" s="83" t="s">
        <v>161</v>
      </c>
      <c r="C92" s="193"/>
      <c r="D92" s="193"/>
      <c r="E92" s="80"/>
      <c r="F92" s="208"/>
      <c r="G92" s="208"/>
      <c r="H92" s="64"/>
      <c r="L92" s="64"/>
      <c r="M92" s="64"/>
      <c r="N92" s="96"/>
    </row>
    <row r="93" spans="1:14" x14ac:dyDescent="0.35">
      <c r="A93" s="66" t="s">
        <v>190</v>
      </c>
      <c r="B93" s="179" t="s">
        <v>1586</v>
      </c>
      <c r="C93" s="448">
        <v>6032.7771148099991</v>
      </c>
      <c r="D93" s="448">
        <v>0</v>
      </c>
      <c r="E93" s="62"/>
      <c r="F93" s="201">
        <f>IF($C$100=0,"",IF(C93="[for completion]","",IF(C93="","",C93/$C$100)))</f>
        <v>0.28773317263183845</v>
      </c>
      <c r="G93" s="201">
        <f>IF($D$100=0,"",IF(D93="[Mark as ND1 if not relevant]","",IF(D93="","",D93/$D$100)))</f>
        <v>0</v>
      </c>
      <c r="H93" s="64"/>
      <c r="L93" s="64"/>
      <c r="M93" s="64"/>
      <c r="N93" s="96"/>
    </row>
    <row r="94" spans="1:14" x14ac:dyDescent="0.35">
      <c r="A94" s="66" t="s">
        <v>191</v>
      </c>
      <c r="B94" s="179" t="s">
        <v>1587</v>
      </c>
      <c r="C94" s="448">
        <v>2591.0263310100004</v>
      </c>
      <c r="D94" s="448">
        <v>6032.7771148099991</v>
      </c>
      <c r="E94" s="62"/>
      <c r="F94" s="201">
        <f t="shared" ref="F94:F99" si="6">IF($C$100=0,"",IF(C94="[for completion]","",IF(C94="","",C94/$C$100)))</f>
        <v>0.12357894422519528</v>
      </c>
      <c r="G94" s="201">
        <f t="shared" ref="G94:G99" si="7">IF($D$100=0,"",IF(D94="[Mark as ND1 if not relevant]","",IF(D94="","",D94/$D$100)))</f>
        <v>0.28773317263183845</v>
      </c>
      <c r="H94" s="64"/>
      <c r="L94" s="64"/>
      <c r="M94" s="64"/>
      <c r="N94" s="96"/>
    </row>
    <row r="95" spans="1:14" x14ac:dyDescent="0.35">
      <c r="A95" s="66" t="s">
        <v>192</v>
      </c>
      <c r="B95" s="179" t="s">
        <v>1588</v>
      </c>
      <c r="C95" s="448">
        <v>2307.174752999998</v>
      </c>
      <c r="D95" s="448">
        <v>2591.0263310100004</v>
      </c>
      <c r="E95" s="62"/>
      <c r="F95" s="201">
        <f t="shared" si="6"/>
        <v>0.11004064941618109</v>
      </c>
      <c r="G95" s="201">
        <f t="shared" si="7"/>
        <v>0.12357894422519528</v>
      </c>
      <c r="H95" s="64"/>
      <c r="L95" s="64"/>
      <c r="M95" s="64"/>
      <c r="N95" s="96"/>
    </row>
    <row r="96" spans="1:14" x14ac:dyDescent="0.35">
      <c r="A96" s="66" t="s">
        <v>193</v>
      </c>
      <c r="B96" s="179" t="s">
        <v>1589</v>
      </c>
      <c r="C96" s="448">
        <v>890.471</v>
      </c>
      <c r="D96" s="448">
        <v>2307.174752999998</v>
      </c>
      <c r="E96" s="62"/>
      <c r="F96" s="201">
        <f t="shared" si="6"/>
        <v>4.2470994881884563E-2</v>
      </c>
      <c r="G96" s="201">
        <f t="shared" si="7"/>
        <v>0.11004064941618109</v>
      </c>
      <c r="H96" s="64"/>
      <c r="L96" s="64"/>
      <c r="M96" s="64"/>
      <c r="N96" s="96"/>
    </row>
    <row r="97" spans="1:14" x14ac:dyDescent="0.35">
      <c r="A97" s="66" t="s">
        <v>194</v>
      </c>
      <c r="B97" s="179" t="s">
        <v>1590</v>
      </c>
      <c r="C97" s="448">
        <v>3411.3787219400024</v>
      </c>
      <c r="D97" s="448">
        <v>890.471</v>
      </c>
      <c r="E97" s="62"/>
      <c r="F97" s="201">
        <f t="shared" si="6"/>
        <v>0.16270563358007586</v>
      </c>
      <c r="G97" s="201">
        <f t="shared" si="7"/>
        <v>4.2470994881884563E-2</v>
      </c>
      <c r="H97" s="64"/>
      <c r="L97" s="64"/>
      <c r="M97" s="64"/>
    </row>
    <row r="98" spans="1:14" x14ac:dyDescent="0.35">
      <c r="A98" s="66" t="s">
        <v>195</v>
      </c>
      <c r="B98" s="179" t="s">
        <v>1591</v>
      </c>
      <c r="C98" s="448">
        <v>5526.0400270000018</v>
      </c>
      <c r="D98" s="448">
        <v>7187.4187489400047</v>
      </c>
      <c r="E98" s="62"/>
      <c r="F98" s="201">
        <f t="shared" si="6"/>
        <v>0.26356435830454478</v>
      </c>
      <c r="G98" s="201">
        <f t="shared" si="7"/>
        <v>0.3428037801345491</v>
      </c>
      <c r="H98" s="64"/>
      <c r="L98" s="64"/>
      <c r="M98" s="64"/>
    </row>
    <row r="99" spans="1:14" x14ac:dyDescent="0.35">
      <c r="A99" s="66" t="s">
        <v>196</v>
      </c>
      <c r="B99" s="179" t="s">
        <v>1592</v>
      </c>
      <c r="C99" s="448">
        <v>207.7</v>
      </c>
      <c r="D99" s="448">
        <v>1957.7</v>
      </c>
      <c r="E99" s="62"/>
      <c r="F99" s="201">
        <f t="shared" si="6"/>
        <v>9.9062469602799238E-3</v>
      </c>
      <c r="G99" s="201">
        <f t="shared" si="7"/>
        <v>9.3372458710351505E-2</v>
      </c>
      <c r="H99" s="64"/>
      <c r="L99" s="64"/>
      <c r="M99" s="64"/>
    </row>
    <row r="100" spans="1:14" x14ac:dyDescent="0.35">
      <c r="A100" s="66" t="s">
        <v>197</v>
      </c>
      <c r="B100" s="100" t="s">
        <v>148</v>
      </c>
      <c r="C100" s="191">
        <f>SUM(C93:C99)</f>
        <v>20966.567947760002</v>
      </c>
      <c r="D100" s="191">
        <f>SUM(D93:D99)</f>
        <v>20966.567947760002</v>
      </c>
      <c r="E100" s="83"/>
      <c r="F100" s="202">
        <f>SUM(F93:F99)</f>
        <v>1</v>
      </c>
      <c r="G100" s="202">
        <f>SUM(G93:G99)</f>
        <v>1</v>
      </c>
      <c r="H100" s="64"/>
      <c r="L100" s="64"/>
      <c r="M100" s="64"/>
    </row>
    <row r="101" spans="1:14" outlineLevel="1" x14ac:dyDescent="0.35">
      <c r="A101" s="66" t="s">
        <v>198</v>
      </c>
      <c r="B101" s="101" t="s">
        <v>171</v>
      </c>
      <c r="C101" s="191"/>
      <c r="D101" s="191"/>
      <c r="E101" s="83"/>
      <c r="F101" s="201">
        <f t="shared" ref="F101:F105" si="8">IF($C$100=0,"",IF(C101="[for completion]","",C101/$C$100))</f>
        <v>0</v>
      </c>
      <c r="G101" s="201">
        <f t="shared" ref="G101:G105" si="9">IF($D$100=0,"",IF(D101="[for completion]","",D101/$D$100))</f>
        <v>0</v>
      </c>
      <c r="H101" s="64"/>
      <c r="L101" s="64"/>
      <c r="M101" s="64"/>
    </row>
    <row r="102" spans="1:14" outlineLevel="1" x14ac:dyDescent="0.35">
      <c r="A102" s="66" t="s">
        <v>199</v>
      </c>
      <c r="B102" s="101" t="s">
        <v>173</v>
      </c>
      <c r="C102" s="191"/>
      <c r="D102" s="191"/>
      <c r="E102" s="83"/>
      <c r="F102" s="201">
        <f t="shared" si="8"/>
        <v>0</v>
      </c>
      <c r="G102" s="201">
        <f t="shared" si="9"/>
        <v>0</v>
      </c>
      <c r="H102" s="64"/>
      <c r="L102" s="64"/>
      <c r="M102" s="64"/>
    </row>
    <row r="103" spans="1:14" outlineLevel="1" x14ac:dyDescent="0.35">
      <c r="A103" s="66" t="s">
        <v>200</v>
      </c>
      <c r="B103" s="101" t="s">
        <v>175</v>
      </c>
      <c r="C103" s="191"/>
      <c r="D103" s="191"/>
      <c r="E103" s="83"/>
      <c r="F103" s="201">
        <f t="shared" si="8"/>
        <v>0</v>
      </c>
      <c r="G103" s="201">
        <f t="shared" si="9"/>
        <v>0</v>
      </c>
      <c r="H103" s="64"/>
      <c r="L103" s="64"/>
      <c r="M103" s="64"/>
    </row>
    <row r="104" spans="1:14" outlineLevel="1" x14ac:dyDescent="0.35">
      <c r="A104" s="66" t="s">
        <v>201</v>
      </c>
      <c r="B104" s="101" t="s">
        <v>177</v>
      </c>
      <c r="C104" s="191"/>
      <c r="D104" s="191"/>
      <c r="E104" s="83"/>
      <c r="F104" s="201">
        <f t="shared" si="8"/>
        <v>0</v>
      </c>
      <c r="G104" s="201">
        <f t="shared" si="9"/>
        <v>0</v>
      </c>
      <c r="H104" s="64"/>
      <c r="L104" s="64"/>
      <c r="M104" s="64"/>
    </row>
    <row r="105" spans="1:14" outlineLevel="1" x14ac:dyDescent="0.35">
      <c r="A105" s="66" t="s">
        <v>202</v>
      </c>
      <c r="B105" s="101" t="s">
        <v>179</v>
      </c>
      <c r="C105" s="191"/>
      <c r="D105" s="191"/>
      <c r="E105" s="83"/>
      <c r="F105" s="201">
        <f t="shared" si="8"/>
        <v>0</v>
      </c>
      <c r="G105" s="201">
        <f t="shared" si="9"/>
        <v>0</v>
      </c>
      <c r="H105" s="64"/>
      <c r="L105" s="64"/>
      <c r="M105" s="64"/>
    </row>
    <row r="106" spans="1:14" outlineLevel="1" x14ac:dyDescent="0.35">
      <c r="A106" s="66" t="s">
        <v>203</v>
      </c>
      <c r="B106" s="101"/>
      <c r="C106" s="91"/>
      <c r="D106" s="91"/>
      <c r="E106" s="83"/>
      <c r="F106" s="92"/>
      <c r="G106" s="92"/>
      <c r="H106" s="64"/>
      <c r="L106" s="64"/>
      <c r="M106" s="64"/>
    </row>
    <row r="107" spans="1:14" outlineLevel="1" x14ac:dyDescent="0.35">
      <c r="A107" s="66" t="s">
        <v>204</v>
      </c>
      <c r="B107" s="101"/>
      <c r="C107" s="91"/>
      <c r="D107" s="91"/>
      <c r="E107" s="83"/>
      <c r="F107" s="92"/>
      <c r="G107" s="92"/>
      <c r="H107" s="64"/>
      <c r="L107" s="64"/>
      <c r="M107" s="64"/>
    </row>
    <row r="108" spans="1:14" outlineLevel="1" x14ac:dyDescent="0.35">
      <c r="A108" s="66" t="s">
        <v>205</v>
      </c>
      <c r="B108" s="100"/>
      <c r="C108" s="91"/>
      <c r="D108" s="91"/>
      <c r="E108" s="83"/>
      <c r="F108" s="92"/>
      <c r="G108" s="92"/>
      <c r="H108" s="64"/>
      <c r="L108" s="64"/>
      <c r="M108" s="64"/>
    </row>
    <row r="109" spans="1:14" outlineLevel="1" x14ac:dyDescent="0.35">
      <c r="A109" s="66" t="s">
        <v>206</v>
      </c>
      <c r="B109" s="101"/>
      <c r="C109" s="91"/>
      <c r="D109" s="91"/>
      <c r="E109" s="83"/>
      <c r="F109" s="92"/>
      <c r="G109" s="92"/>
      <c r="H109" s="64"/>
      <c r="L109" s="64"/>
      <c r="M109" s="64"/>
    </row>
    <row r="110" spans="1:14" outlineLevel="1" x14ac:dyDescent="0.35">
      <c r="A110" s="66" t="s">
        <v>207</v>
      </c>
      <c r="B110" s="101"/>
      <c r="C110" s="91"/>
      <c r="D110" s="91"/>
      <c r="E110" s="83"/>
      <c r="F110" s="92"/>
      <c r="G110" s="92"/>
      <c r="H110" s="64"/>
      <c r="L110" s="64"/>
      <c r="M110" s="64"/>
    </row>
    <row r="111" spans="1:14" ht="15" customHeight="1" x14ac:dyDescent="0.35">
      <c r="A111" s="85"/>
      <c r="B111" s="194" t="s">
        <v>1617</v>
      </c>
      <c r="C111" s="88" t="s">
        <v>208</v>
      </c>
      <c r="D111" s="88" t="s">
        <v>209</v>
      </c>
      <c r="E111" s="87"/>
      <c r="F111" s="88" t="s">
        <v>210</v>
      </c>
      <c r="G111" s="88" t="s">
        <v>211</v>
      </c>
      <c r="H111" s="64"/>
      <c r="L111" s="64"/>
      <c r="M111" s="64"/>
    </row>
    <row r="112" spans="1:14" s="102" customFormat="1" x14ac:dyDescent="0.35">
      <c r="A112" s="66" t="s">
        <v>212</v>
      </c>
      <c r="B112" s="83" t="s">
        <v>213</v>
      </c>
      <c r="C112" s="189">
        <v>0</v>
      </c>
      <c r="D112" s="189">
        <v>0</v>
      </c>
      <c r="E112" s="92"/>
      <c r="F112" s="201">
        <f>IF($C$129=0,"",IF(C112="[for completion]","",IF(C112="","",C112/$C$129)))</f>
        <v>0</v>
      </c>
      <c r="G112" s="201">
        <f>IF($D$129=0,"",IF(D112="[for completion]","",IF(D112="","",D112/$D$129)))</f>
        <v>0</v>
      </c>
      <c r="I112" s="66"/>
      <c r="J112" s="66"/>
      <c r="K112" s="66"/>
      <c r="L112" s="64" t="s">
        <v>1595</v>
      </c>
      <c r="M112" s="64"/>
      <c r="N112" s="64"/>
    </row>
    <row r="113" spans="1:14" s="102" customFormat="1" x14ac:dyDescent="0.35">
      <c r="A113" s="66" t="s">
        <v>214</v>
      </c>
      <c r="B113" s="83" t="s">
        <v>1596</v>
      </c>
      <c r="C113" s="189">
        <v>0</v>
      </c>
      <c r="D113" s="189">
        <v>0</v>
      </c>
      <c r="E113" s="92"/>
      <c r="F113" s="201">
        <f t="shared" ref="F113:F128" si="10">IF($C$129=0,"",IF(C113="[for completion]","",IF(C113="","",C113/$C$129)))</f>
        <v>0</v>
      </c>
      <c r="G113" s="201">
        <f t="shared" ref="G113:G128" si="11">IF($D$129=0,"",IF(D113="[for completion]","",IF(D113="","",D113/$D$129)))</f>
        <v>0</v>
      </c>
      <c r="I113" s="66"/>
      <c r="J113" s="66"/>
      <c r="K113" s="66"/>
      <c r="L113" s="83" t="s">
        <v>1596</v>
      </c>
      <c r="M113" s="64"/>
      <c r="N113" s="64"/>
    </row>
    <row r="114" spans="1:14" s="102" customFormat="1" x14ac:dyDescent="0.35">
      <c r="A114" s="66" t="s">
        <v>215</v>
      </c>
      <c r="B114" s="83" t="s">
        <v>222</v>
      </c>
      <c r="C114" s="189">
        <v>0</v>
      </c>
      <c r="D114" s="189">
        <v>0</v>
      </c>
      <c r="E114" s="92"/>
      <c r="F114" s="201">
        <f t="shared" si="10"/>
        <v>0</v>
      </c>
      <c r="G114" s="201">
        <f t="shared" si="11"/>
        <v>0</v>
      </c>
      <c r="I114" s="66"/>
      <c r="J114" s="66"/>
      <c r="K114" s="66"/>
      <c r="L114" s="83" t="s">
        <v>222</v>
      </c>
      <c r="M114" s="64"/>
      <c r="N114" s="64"/>
    </row>
    <row r="115" spans="1:14" s="102" customFormat="1" x14ac:dyDescent="0.35">
      <c r="A115" s="66" t="s">
        <v>216</v>
      </c>
      <c r="B115" s="83" t="s">
        <v>1597</v>
      </c>
      <c r="C115" s="189">
        <v>0</v>
      </c>
      <c r="D115" s="189">
        <v>0</v>
      </c>
      <c r="E115" s="92"/>
      <c r="F115" s="201">
        <f t="shared" si="10"/>
        <v>0</v>
      </c>
      <c r="G115" s="201">
        <f t="shared" si="11"/>
        <v>0</v>
      </c>
      <c r="I115" s="66"/>
      <c r="J115" s="66"/>
      <c r="K115" s="66"/>
      <c r="L115" s="83" t="s">
        <v>1597</v>
      </c>
      <c r="M115" s="64"/>
      <c r="N115" s="64"/>
    </row>
    <row r="116" spans="1:14" s="102" customFormat="1" x14ac:dyDescent="0.35">
      <c r="A116" s="66" t="s">
        <v>218</v>
      </c>
      <c r="B116" s="83" t="s">
        <v>1598</v>
      </c>
      <c r="C116" s="189">
        <v>0</v>
      </c>
      <c r="D116" s="189">
        <v>0</v>
      </c>
      <c r="E116" s="92"/>
      <c r="F116" s="201">
        <f t="shared" si="10"/>
        <v>0</v>
      </c>
      <c r="G116" s="201">
        <f t="shared" si="11"/>
        <v>0</v>
      </c>
      <c r="I116" s="66"/>
      <c r="J116" s="66"/>
      <c r="K116" s="66"/>
      <c r="L116" s="83" t="s">
        <v>1598</v>
      </c>
      <c r="M116" s="64"/>
      <c r="N116" s="64"/>
    </row>
    <row r="117" spans="1:14" s="102" customFormat="1" x14ac:dyDescent="0.35">
      <c r="A117" s="66" t="s">
        <v>219</v>
      </c>
      <c r="B117" s="83" t="s">
        <v>224</v>
      </c>
      <c r="C117" s="189">
        <v>0</v>
      </c>
      <c r="D117" s="189">
        <v>0</v>
      </c>
      <c r="E117" s="83"/>
      <c r="F117" s="201">
        <f t="shared" si="10"/>
        <v>0</v>
      </c>
      <c r="G117" s="201">
        <f t="shared" si="11"/>
        <v>0</v>
      </c>
      <c r="I117" s="66"/>
      <c r="J117" s="66"/>
      <c r="K117" s="66"/>
      <c r="L117" s="83" t="s">
        <v>224</v>
      </c>
      <c r="M117" s="64"/>
      <c r="N117" s="64"/>
    </row>
    <row r="118" spans="1:14" x14ac:dyDescent="0.35">
      <c r="A118" s="66" t="s">
        <v>220</v>
      </c>
      <c r="B118" s="83" t="s">
        <v>226</v>
      </c>
      <c r="C118" s="189">
        <v>0</v>
      </c>
      <c r="D118" s="189">
        <v>0</v>
      </c>
      <c r="E118" s="83"/>
      <c r="F118" s="201">
        <f t="shared" si="10"/>
        <v>0</v>
      </c>
      <c r="G118" s="201">
        <f t="shared" si="11"/>
        <v>0</v>
      </c>
      <c r="L118" s="83" t="s">
        <v>226</v>
      </c>
      <c r="M118" s="64"/>
    </row>
    <row r="119" spans="1:14" x14ac:dyDescent="0.35">
      <c r="A119" s="66" t="s">
        <v>221</v>
      </c>
      <c r="B119" s="83" t="s">
        <v>1599</v>
      </c>
      <c r="C119" s="189">
        <f>C58</f>
        <v>31156.901045660001</v>
      </c>
      <c r="D119" s="189">
        <f>C58</f>
        <v>31156.901045660001</v>
      </c>
      <c r="E119" s="83"/>
      <c r="F119" s="201">
        <f t="shared" si="10"/>
        <v>1</v>
      </c>
      <c r="G119" s="201">
        <f t="shared" si="11"/>
        <v>1</v>
      </c>
      <c r="L119" s="83" t="s">
        <v>1599</v>
      </c>
      <c r="M119" s="64"/>
    </row>
    <row r="120" spans="1:14" x14ac:dyDescent="0.35">
      <c r="A120" s="66" t="s">
        <v>223</v>
      </c>
      <c r="B120" s="83" t="s">
        <v>228</v>
      </c>
      <c r="C120" s="189">
        <v>0</v>
      </c>
      <c r="D120" s="189">
        <v>0</v>
      </c>
      <c r="E120" s="83"/>
      <c r="F120" s="201">
        <f t="shared" si="10"/>
        <v>0</v>
      </c>
      <c r="G120" s="201">
        <f t="shared" si="11"/>
        <v>0</v>
      </c>
      <c r="L120" s="83" t="s">
        <v>228</v>
      </c>
      <c r="M120" s="64"/>
    </row>
    <row r="121" spans="1:14" x14ac:dyDescent="0.35">
      <c r="A121" s="66" t="s">
        <v>225</v>
      </c>
      <c r="B121" s="83" t="s">
        <v>1606</v>
      </c>
      <c r="C121" s="189">
        <v>0</v>
      </c>
      <c r="D121" s="189">
        <v>0</v>
      </c>
      <c r="E121" s="83"/>
      <c r="F121" s="201">
        <f t="shared" ref="F121" si="12">IF($C$129=0,"",IF(C121="[for completion]","",IF(C121="","",C121/$C$129)))</f>
        <v>0</v>
      </c>
      <c r="G121" s="201">
        <f t="shared" ref="G121" si="13">IF($D$129=0,"",IF(D121="[for completion]","",IF(D121="","",D121/$D$129)))</f>
        <v>0</v>
      </c>
      <c r="L121" s="83"/>
      <c r="M121" s="64"/>
    </row>
    <row r="122" spans="1:14" x14ac:dyDescent="0.35">
      <c r="A122" s="66" t="s">
        <v>227</v>
      </c>
      <c r="B122" s="83" t="s">
        <v>230</v>
      </c>
      <c r="C122" s="189">
        <v>0</v>
      </c>
      <c r="D122" s="189">
        <v>0</v>
      </c>
      <c r="E122" s="83"/>
      <c r="F122" s="201">
        <f t="shared" si="10"/>
        <v>0</v>
      </c>
      <c r="G122" s="201">
        <f t="shared" si="11"/>
        <v>0</v>
      </c>
      <c r="L122" s="83" t="s">
        <v>230</v>
      </c>
      <c r="M122" s="64"/>
    </row>
    <row r="123" spans="1:14" x14ac:dyDescent="0.35">
      <c r="A123" s="66" t="s">
        <v>229</v>
      </c>
      <c r="B123" s="83" t="s">
        <v>217</v>
      </c>
      <c r="C123" s="189">
        <v>0</v>
      </c>
      <c r="D123" s="189">
        <v>0</v>
      </c>
      <c r="E123" s="83"/>
      <c r="F123" s="201">
        <f t="shared" si="10"/>
        <v>0</v>
      </c>
      <c r="G123" s="201">
        <f t="shared" si="11"/>
        <v>0</v>
      </c>
      <c r="L123" s="83" t="s">
        <v>217</v>
      </c>
      <c r="M123" s="64"/>
    </row>
    <row r="124" spans="1:14" x14ac:dyDescent="0.35">
      <c r="A124" s="66" t="s">
        <v>231</v>
      </c>
      <c r="B124" s="179" t="s">
        <v>1601</v>
      </c>
      <c r="C124" s="189">
        <v>0</v>
      </c>
      <c r="D124" s="189">
        <v>0</v>
      </c>
      <c r="E124" s="83"/>
      <c r="F124" s="201">
        <f t="shared" si="10"/>
        <v>0</v>
      </c>
      <c r="G124" s="201">
        <f t="shared" si="11"/>
        <v>0</v>
      </c>
      <c r="L124" s="179" t="s">
        <v>1601</v>
      </c>
      <c r="M124" s="64"/>
    </row>
    <row r="125" spans="1:14" x14ac:dyDescent="0.35">
      <c r="A125" s="66" t="s">
        <v>233</v>
      </c>
      <c r="B125" s="83" t="s">
        <v>232</v>
      </c>
      <c r="C125" s="189">
        <v>0</v>
      </c>
      <c r="D125" s="189">
        <v>0</v>
      </c>
      <c r="E125" s="83"/>
      <c r="F125" s="201">
        <f t="shared" si="10"/>
        <v>0</v>
      </c>
      <c r="G125" s="201">
        <f t="shared" si="11"/>
        <v>0</v>
      </c>
      <c r="L125" s="83" t="s">
        <v>232</v>
      </c>
      <c r="M125" s="64"/>
    </row>
    <row r="126" spans="1:14" x14ac:dyDescent="0.35">
      <c r="A126" s="66" t="s">
        <v>235</v>
      </c>
      <c r="B126" s="83" t="s">
        <v>234</v>
      </c>
      <c r="C126" s="189">
        <v>0</v>
      </c>
      <c r="D126" s="189">
        <v>0</v>
      </c>
      <c r="E126" s="83"/>
      <c r="F126" s="201">
        <f t="shared" si="10"/>
        <v>0</v>
      </c>
      <c r="G126" s="201">
        <f t="shared" si="11"/>
        <v>0</v>
      </c>
      <c r="H126" s="96"/>
      <c r="L126" s="83" t="s">
        <v>234</v>
      </c>
      <c r="M126" s="64"/>
    </row>
    <row r="127" spans="1:14" x14ac:dyDescent="0.35">
      <c r="A127" s="66" t="s">
        <v>236</v>
      </c>
      <c r="B127" s="83" t="s">
        <v>1600</v>
      </c>
      <c r="C127" s="189">
        <v>0</v>
      </c>
      <c r="D127" s="189">
        <v>0</v>
      </c>
      <c r="E127" s="83"/>
      <c r="F127" s="201">
        <f t="shared" ref="F127" si="14">IF($C$129=0,"",IF(C127="[for completion]","",IF(C127="","",C127/$C$129)))</f>
        <v>0</v>
      </c>
      <c r="G127" s="201">
        <f t="shared" ref="G127" si="15">IF($D$129=0,"",IF(D127="[for completion]","",IF(D127="","",D127/$D$129)))</f>
        <v>0</v>
      </c>
      <c r="H127" s="64"/>
      <c r="L127" s="83" t="s">
        <v>1600</v>
      </c>
      <c r="M127" s="64"/>
    </row>
    <row r="128" spans="1:14" x14ac:dyDescent="0.35">
      <c r="A128" s="66" t="s">
        <v>1602</v>
      </c>
      <c r="B128" s="83" t="s">
        <v>146</v>
      </c>
      <c r="C128" s="189">
        <v>0</v>
      </c>
      <c r="D128" s="189">
        <v>0</v>
      </c>
      <c r="E128" s="83"/>
      <c r="F128" s="201">
        <f t="shared" si="10"/>
        <v>0</v>
      </c>
      <c r="G128" s="201">
        <f t="shared" si="11"/>
        <v>0</v>
      </c>
      <c r="H128" s="64"/>
      <c r="L128" s="64"/>
      <c r="M128" s="64"/>
    </row>
    <row r="129" spans="1:14" x14ac:dyDescent="0.35">
      <c r="A129" s="66" t="s">
        <v>1605</v>
      </c>
      <c r="B129" s="100" t="s">
        <v>148</v>
      </c>
      <c r="C129" s="189">
        <f>SUM(C112:C128)</f>
        <v>31156.901045660001</v>
      </c>
      <c r="D129" s="189">
        <f>SUM(D112:D128)</f>
        <v>31156.901045660001</v>
      </c>
      <c r="E129" s="83"/>
      <c r="F129" s="183">
        <f>SUM(F112:F128)</f>
        <v>1</v>
      </c>
      <c r="G129" s="183">
        <f>SUM(G112:G128)</f>
        <v>1</v>
      </c>
      <c r="H129" s="64"/>
      <c r="L129" s="64"/>
      <c r="M129" s="64"/>
    </row>
    <row r="130" spans="1:14" outlineLevel="1" x14ac:dyDescent="0.35">
      <c r="A130" s="66" t="s">
        <v>237</v>
      </c>
      <c r="B130" s="95" t="s">
        <v>150</v>
      </c>
      <c r="C130" s="189"/>
      <c r="D130" s="189"/>
      <c r="E130" s="83"/>
      <c r="F130" s="201" t="str">
        <f>IF($C$129=0,"",IF(C130="[for completion]","",IF(C130="","",C130/$C$129)))</f>
        <v/>
      </c>
      <c r="G130" s="201" t="str">
        <f>IF($D$129=0,"",IF(D130="[for completion]","",IF(D130="","",D130/$D$129)))</f>
        <v/>
      </c>
      <c r="H130" s="64"/>
      <c r="L130" s="64"/>
      <c r="M130" s="64"/>
    </row>
    <row r="131" spans="1:14" outlineLevel="1" x14ac:dyDescent="0.35">
      <c r="A131" s="66" t="s">
        <v>238</v>
      </c>
      <c r="B131" s="95" t="s">
        <v>150</v>
      </c>
      <c r="C131" s="189"/>
      <c r="D131" s="189"/>
      <c r="E131" s="83"/>
      <c r="F131" s="201">
        <f t="shared" ref="F131:F136" si="16">IF($C$129=0,"",IF(C131="[for completion]","",C131/$C$129))</f>
        <v>0</v>
      </c>
      <c r="G131" s="201">
        <f t="shared" ref="G131:G136" si="17">IF($D$129=0,"",IF(D131="[for completion]","",D131/$D$129))</f>
        <v>0</v>
      </c>
      <c r="H131" s="64"/>
      <c r="L131" s="64"/>
      <c r="M131" s="64"/>
    </row>
    <row r="132" spans="1:14" outlineLevel="1" x14ac:dyDescent="0.35">
      <c r="A132" s="66" t="s">
        <v>239</v>
      </c>
      <c r="B132" s="95" t="s">
        <v>150</v>
      </c>
      <c r="C132" s="189"/>
      <c r="D132" s="189"/>
      <c r="E132" s="83"/>
      <c r="F132" s="201">
        <f t="shared" si="16"/>
        <v>0</v>
      </c>
      <c r="G132" s="201">
        <f t="shared" si="17"/>
        <v>0</v>
      </c>
      <c r="H132" s="64"/>
      <c r="L132" s="64"/>
      <c r="M132" s="64"/>
    </row>
    <row r="133" spans="1:14" outlineLevel="1" x14ac:dyDescent="0.35">
      <c r="A133" s="66" t="s">
        <v>240</v>
      </c>
      <c r="B133" s="95" t="s">
        <v>150</v>
      </c>
      <c r="C133" s="189"/>
      <c r="D133" s="189"/>
      <c r="E133" s="83"/>
      <c r="F133" s="201">
        <f t="shared" si="16"/>
        <v>0</v>
      </c>
      <c r="G133" s="201">
        <f t="shared" si="17"/>
        <v>0</v>
      </c>
      <c r="H133" s="64"/>
      <c r="L133" s="64"/>
      <c r="M133" s="64"/>
    </row>
    <row r="134" spans="1:14" outlineLevel="1" x14ac:dyDescent="0.35">
      <c r="A134" s="66" t="s">
        <v>241</v>
      </c>
      <c r="B134" s="95" t="s">
        <v>150</v>
      </c>
      <c r="C134" s="189"/>
      <c r="D134" s="189"/>
      <c r="E134" s="83"/>
      <c r="F134" s="201">
        <f t="shared" si="16"/>
        <v>0</v>
      </c>
      <c r="G134" s="201">
        <f t="shared" si="17"/>
        <v>0</v>
      </c>
      <c r="H134" s="64"/>
      <c r="L134" s="64"/>
      <c r="M134" s="64"/>
    </row>
    <row r="135" spans="1:14" outlineLevel="1" x14ac:dyDescent="0.35">
      <c r="A135" s="66" t="s">
        <v>242</v>
      </c>
      <c r="B135" s="95" t="s">
        <v>150</v>
      </c>
      <c r="C135" s="189"/>
      <c r="D135" s="189"/>
      <c r="E135" s="83"/>
      <c r="F135" s="201">
        <f t="shared" si="16"/>
        <v>0</v>
      </c>
      <c r="G135" s="201">
        <f t="shared" si="17"/>
        <v>0</v>
      </c>
      <c r="H135" s="64"/>
      <c r="L135" s="64"/>
      <c r="M135" s="64"/>
    </row>
    <row r="136" spans="1:14" outlineLevel="1" x14ac:dyDescent="0.35">
      <c r="A136" s="66" t="s">
        <v>243</v>
      </c>
      <c r="B136" s="95" t="s">
        <v>150</v>
      </c>
      <c r="C136" s="189"/>
      <c r="D136" s="189"/>
      <c r="E136" s="83"/>
      <c r="F136" s="201">
        <f t="shared" si="16"/>
        <v>0</v>
      </c>
      <c r="G136" s="201">
        <f t="shared" si="17"/>
        <v>0</v>
      </c>
      <c r="H136" s="64"/>
      <c r="L136" s="64"/>
      <c r="M136" s="64"/>
    </row>
    <row r="137" spans="1:14" ht="15" customHeight="1" x14ac:dyDescent="0.35">
      <c r="A137" s="85"/>
      <c r="B137" s="86" t="s">
        <v>244</v>
      </c>
      <c r="C137" s="88" t="s">
        <v>208</v>
      </c>
      <c r="D137" s="88" t="s">
        <v>209</v>
      </c>
      <c r="E137" s="87"/>
      <c r="F137" s="88" t="s">
        <v>210</v>
      </c>
      <c r="G137" s="88" t="s">
        <v>211</v>
      </c>
      <c r="H137" s="64"/>
      <c r="L137" s="64"/>
      <c r="M137" s="64"/>
    </row>
    <row r="138" spans="1:14" s="102" customFormat="1" x14ac:dyDescent="0.35">
      <c r="A138" s="66" t="s">
        <v>245</v>
      </c>
      <c r="B138" s="83" t="s">
        <v>213</v>
      </c>
      <c r="C138" s="446">
        <v>7754.3738736999994</v>
      </c>
      <c r="D138" s="189">
        <v>0</v>
      </c>
      <c r="E138" s="92"/>
      <c r="F138" s="201">
        <f>IF($C$155=0,"",IF(C138="[for completion]","",IF(C138="","",C138/$C$155)))</f>
        <v>0.36984469241798118</v>
      </c>
      <c r="G138" s="201">
        <f>IF($D$155=0,"",IF(D138="[for completion]","",IF(D138="","",D138/$D$155)))</f>
        <v>0</v>
      </c>
      <c r="H138" s="64"/>
      <c r="I138" s="66"/>
      <c r="J138" s="66"/>
      <c r="K138" s="66"/>
      <c r="L138" s="64"/>
      <c r="M138" s="64"/>
      <c r="N138" s="64"/>
    </row>
    <row r="139" spans="1:14" s="102" customFormat="1" x14ac:dyDescent="0.35">
      <c r="A139" s="66" t="s">
        <v>246</v>
      </c>
      <c r="B139" s="83" t="s">
        <v>1596</v>
      </c>
      <c r="C139" s="189">
        <v>0</v>
      </c>
      <c r="D139" s="189">
        <v>0</v>
      </c>
      <c r="E139" s="92"/>
      <c r="F139" s="201">
        <f t="shared" ref="F139:F146" si="18">IF($C$155=0,"",IF(C139="[for completion]","",IF(C139="","",C139/$C$155)))</f>
        <v>0</v>
      </c>
      <c r="G139" s="201">
        <f t="shared" ref="G139:G146" si="19">IF($D$155=0,"",IF(D139="[for completion]","",IF(D139="","",D139/$D$155)))</f>
        <v>0</v>
      </c>
      <c r="H139" s="64"/>
      <c r="I139" s="66"/>
      <c r="J139" s="66"/>
      <c r="K139" s="66"/>
      <c r="L139" s="64"/>
      <c r="M139" s="64"/>
      <c r="N139" s="64"/>
    </row>
    <row r="140" spans="1:14" s="102" customFormat="1" x14ac:dyDescent="0.35">
      <c r="A140" s="66" t="s">
        <v>247</v>
      </c>
      <c r="B140" s="83" t="s">
        <v>222</v>
      </c>
      <c r="C140" s="189">
        <v>0</v>
      </c>
      <c r="D140" s="189">
        <v>0</v>
      </c>
      <c r="E140" s="92"/>
      <c r="F140" s="201">
        <f t="shared" si="18"/>
        <v>0</v>
      </c>
      <c r="G140" s="201">
        <f t="shared" si="19"/>
        <v>0</v>
      </c>
      <c r="H140" s="64"/>
      <c r="I140" s="66"/>
      <c r="J140" s="66"/>
      <c r="K140" s="66"/>
      <c r="L140" s="64"/>
      <c r="M140" s="64"/>
      <c r="N140" s="64"/>
    </row>
    <row r="141" spans="1:14" s="102" customFormat="1" x14ac:dyDescent="0.35">
      <c r="A141" s="66" t="s">
        <v>248</v>
      </c>
      <c r="B141" s="83" t="s">
        <v>1597</v>
      </c>
      <c r="C141" s="189">
        <v>0</v>
      </c>
      <c r="D141" s="189">
        <v>0</v>
      </c>
      <c r="E141" s="92"/>
      <c r="F141" s="201">
        <f t="shared" si="18"/>
        <v>0</v>
      </c>
      <c r="G141" s="201">
        <f t="shared" si="19"/>
        <v>0</v>
      </c>
      <c r="H141" s="64"/>
      <c r="I141" s="66"/>
      <c r="J141" s="66"/>
      <c r="K141" s="66"/>
      <c r="L141" s="64"/>
      <c r="M141" s="64"/>
      <c r="N141" s="64"/>
    </row>
    <row r="142" spans="1:14" s="102" customFormat="1" x14ac:dyDescent="0.35">
      <c r="A142" s="66" t="s">
        <v>249</v>
      </c>
      <c r="B142" s="83" t="s">
        <v>1598</v>
      </c>
      <c r="C142" s="189">
        <v>0</v>
      </c>
      <c r="D142" s="189">
        <v>0</v>
      </c>
      <c r="E142" s="92"/>
      <c r="F142" s="201">
        <f t="shared" si="18"/>
        <v>0</v>
      </c>
      <c r="G142" s="201">
        <f t="shared" si="19"/>
        <v>0</v>
      </c>
      <c r="H142" s="64"/>
      <c r="I142" s="66"/>
      <c r="J142" s="66"/>
      <c r="K142" s="66"/>
      <c r="L142" s="64"/>
      <c r="M142" s="64"/>
      <c r="N142" s="64"/>
    </row>
    <row r="143" spans="1:14" s="102" customFormat="1" x14ac:dyDescent="0.35">
      <c r="A143" s="66" t="s">
        <v>250</v>
      </c>
      <c r="B143" s="83" t="s">
        <v>224</v>
      </c>
      <c r="C143" s="189">
        <v>0</v>
      </c>
      <c r="D143" s="189">
        <v>0</v>
      </c>
      <c r="E143" s="83"/>
      <c r="F143" s="201">
        <f t="shared" si="18"/>
        <v>0</v>
      </c>
      <c r="G143" s="201">
        <f t="shared" si="19"/>
        <v>0</v>
      </c>
      <c r="H143" s="64"/>
      <c r="I143" s="66"/>
      <c r="J143" s="66"/>
      <c r="K143" s="66"/>
      <c r="L143" s="64"/>
      <c r="M143" s="64"/>
      <c r="N143" s="64"/>
    </row>
    <row r="144" spans="1:14" x14ac:dyDescent="0.35">
      <c r="A144" s="66" t="s">
        <v>251</v>
      </c>
      <c r="B144" s="83" t="s">
        <v>226</v>
      </c>
      <c r="C144" s="189">
        <v>0</v>
      </c>
      <c r="D144" s="189">
        <v>0</v>
      </c>
      <c r="E144" s="83"/>
      <c r="F144" s="201">
        <f t="shared" si="18"/>
        <v>0</v>
      </c>
      <c r="G144" s="201">
        <f t="shared" si="19"/>
        <v>0</v>
      </c>
      <c r="H144" s="64"/>
      <c r="L144" s="64"/>
      <c r="M144" s="64"/>
    </row>
    <row r="145" spans="1:14" x14ac:dyDescent="0.35">
      <c r="A145" s="66" t="s">
        <v>252</v>
      </c>
      <c r="B145" s="83" t="s">
        <v>1599</v>
      </c>
      <c r="C145" s="446">
        <v>12240</v>
      </c>
      <c r="D145" s="446">
        <v>20966.567947760002</v>
      </c>
      <c r="E145" s="83"/>
      <c r="F145" s="201">
        <f t="shared" si="18"/>
        <v>0.58378653246907219</v>
      </c>
      <c r="G145" s="201">
        <f t="shared" si="19"/>
        <v>1</v>
      </c>
      <c r="H145" s="64"/>
      <c r="L145" s="64"/>
      <c r="M145" s="64"/>
      <c r="N145" s="96"/>
    </row>
    <row r="146" spans="1:14" x14ac:dyDescent="0.35">
      <c r="A146" s="66" t="s">
        <v>253</v>
      </c>
      <c r="B146" s="83" t="s">
        <v>228</v>
      </c>
      <c r="C146" s="189">
        <v>0</v>
      </c>
      <c r="D146" s="189">
        <v>0</v>
      </c>
      <c r="E146" s="83"/>
      <c r="F146" s="201">
        <f t="shared" si="18"/>
        <v>0</v>
      </c>
      <c r="G146" s="201">
        <f t="shared" si="19"/>
        <v>0</v>
      </c>
      <c r="H146" s="64"/>
      <c r="L146" s="64"/>
      <c r="M146" s="64"/>
      <c r="N146" s="96"/>
    </row>
    <row r="147" spans="1:14" x14ac:dyDescent="0.35">
      <c r="A147" s="66" t="s">
        <v>254</v>
      </c>
      <c r="B147" s="83" t="s">
        <v>1606</v>
      </c>
      <c r="C147" s="189">
        <v>0</v>
      </c>
      <c r="D147" s="189">
        <v>0</v>
      </c>
      <c r="E147" s="83"/>
      <c r="F147" s="201">
        <f t="shared" ref="F147" si="20">IF($C$155=0,"",IF(C147="[for completion]","",IF(C147="","",C147/$C$155)))</f>
        <v>0</v>
      </c>
      <c r="G147" s="201">
        <f t="shared" ref="G147" si="21">IF($D$155=0,"",IF(D147="[for completion]","",IF(D147="","",D147/$D$155)))</f>
        <v>0</v>
      </c>
      <c r="H147" s="64"/>
      <c r="L147" s="64"/>
      <c r="M147" s="64"/>
      <c r="N147" s="96"/>
    </row>
    <row r="148" spans="1:14" x14ac:dyDescent="0.35">
      <c r="A148" s="66" t="s">
        <v>255</v>
      </c>
      <c r="B148" s="83" t="s">
        <v>230</v>
      </c>
      <c r="C148" s="189">
        <v>0</v>
      </c>
      <c r="D148" s="189">
        <v>0</v>
      </c>
      <c r="E148" s="83"/>
      <c r="F148" s="201">
        <f t="shared" ref="F148:F154" si="22">IF($C$155=0,"",IF(C148="[for completion]","",IF(C148="","",C148/$C$155)))</f>
        <v>0</v>
      </c>
      <c r="G148" s="201">
        <f t="shared" ref="G148:G154" si="23">IF($D$155=0,"",IF(D148="[for completion]","",IF(D148="","",D148/$D$155)))</f>
        <v>0</v>
      </c>
      <c r="H148" s="64"/>
      <c r="L148" s="64"/>
      <c r="M148" s="64"/>
      <c r="N148" s="96"/>
    </row>
    <row r="149" spans="1:14" x14ac:dyDescent="0.35">
      <c r="A149" s="66" t="s">
        <v>256</v>
      </c>
      <c r="B149" s="83" t="s">
        <v>217</v>
      </c>
      <c r="C149" s="446">
        <v>166.19745925000001</v>
      </c>
      <c r="D149" s="189">
        <v>0</v>
      </c>
      <c r="E149" s="83"/>
      <c r="F149" s="201">
        <f t="shared" si="22"/>
        <v>7.9267841863339406E-3</v>
      </c>
      <c r="G149" s="201">
        <f t="shared" si="23"/>
        <v>0</v>
      </c>
      <c r="H149" s="64"/>
      <c r="L149" s="64"/>
      <c r="M149" s="64"/>
      <c r="N149" s="96"/>
    </row>
    <row r="150" spans="1:14" x14ac:dyDescent="0.35">
      <c r="A150" s="66" t="s">
        <v>257</v>
      </c>
      <c r="B150" s="179" t="s">
        <v>1601</v>
      </c>
      <c r="C150" s="189">
        <v>0</v>
      </c>
      <c r="D150" s="189">
        <v>0</v>
      </c>
      <c r="E150" s="83"/>
      <c r="F150" s="201">
        <f t="shared" si="22"/>
        <v>0</v>
      </c>
      <c r="G150" s="201">
        <f t="shared" si="23"/>
        <v>0</v>
      </c>
      <c r="H150" s="64"/>
      <c r="L150" s="64"/>
      <c r="M150" s="64"/>
      <c r="N150" s="96"/>
    </row>
    <row r="151" spans="1:14" x14ac:dyDescent="0.35">
      <c r="A151" s="66" t="s">
        <v>258</v>
      </c>
      <c r="B151" s="83" t="s">
        <v>232</v>
      </c>
      <c r="C151" s="189">
        <v>0</v>
      </c>
      <c r="D151" s="189">
        <v>0</v>
      </c>
      <c r="E151" s="83"/>
      <c r="F151" s="201">
        <f t="shared" si="22"/>
        <v>0</v>
      </c>
      <c r="G151" s="201">
        <f t="shared" si="23"/>
        <v>0</v>
      </c>
      <c r="H151" s="64"/>
      <c r="L151" s="64"/>
      <c r="M151" s="64"/>
      <c r="N151" s="96"/>
    </row>
    <row r="152" spans="1:14" x14ac:dyDescent="0.35">
      <c r="A152" s="66" t="s">
        <v>259</v>
      </c>
      <c r="B152" s="83" t="s">
        <v>234</v>
      </c>
      <c r="C152" s="189">
        <v>0</v>
      </c>
      <c r="D152" s="189">
        <v>0</v>
      </c>
      <c r="E152" s="83"/>
      <c r="F152" s="201">
        <f t="shared" si="22"/>
        <v>0</v>
      </c>
      <c r="G152" s="201">
        <f t="shared" si="23"/>
        <v>0</v>
      </c>
      <c r="H152" s="64"/>
      <c r="L152" s="64"/>
      <c r="M152" s="64"/>
      <c r="N152" s="96"/>
    </row>
    <row r="153" spans="1:14" x14ac:dyDescent="0.35">
      <c r="A153" s="66" t="s">
        <v>260</v>
      </c>
      <c r="B153" s="83" t="s">
        <v>1600</v>
      </c>
      <c r="C153" s="446">
        <v>805.99661480999998</v>
      </c>
      <c r="D153" s="189">
        <v>0</v>
      </c>
      <c r="E153" s="83"/>
      <c r="F153" s="201">
        <f t="shared" si="22"/>
        <v>3.8441990926612768E-2</v>
      </c>
      <c r="G153" s="201">
        <f t="shared" si="23"/>
        <v>0</v>
      </c>
      <c r="H153" s="64"/>
      <c r="L153" s="64"/>
      <c r="M153" s="64"/>
      <c r="N153" s="96"/>
    </row>
    <row r="154" spans="1:14" x14ac:dyDescent="0.35">
      <c r="A154" s="66" t="s">
        <v>1603</v>
      </c>
      <c r="B154" s="83" t="s">
        <v>146</v>
      </c>
      <c r="C154" s="189">
        <v>0</v>
      </c>
      <c r="D154" s="189">
        <v>0</v>
      </c>
      <c r="E154" s="83"/>
      <c r="F154" s="201">
        <f t="shared" si="22"/>
        <v>0</v>
      </c>
      <c r="G154" s="201">
        <f t="shared" si="23"/>
        <v>0</v>
      </c>
      <c r="H154" s="64"/>
      <c r="L154" s="64"/>
      <c r="M154" s="64"/>
      <c r="N154" s="96"/>
    </row>
    <row r="155" spans="1:14" x14ac:dyDescent="0.35">
      <c r="A155" s="66" t="s">
        <v>1607</v>
      </c>
      <c r="B155" s="100" t="s">
        <v>148</v>
      </c>
      <c r="C155" s="189">
        <f>SUM(C138:C154)</f>
        <v>20966.567947759999</v>
      </c>
      <c r="D155" s="189">
        <f>SUM(D138:D154)</f>
        <v>20966.567947760002</v>
      </c>
      <c r="E155" s="83"/>
      <c r="F155" s="183">
        <f>SUM(F138:F154)</f>
        <v>1</v>
      </c>
      <c r="G155" s="183">
        <f>SUM(G138:G154)</f>
        <v>1</v>
      </c>
      <c r="H155" s="64"/>
      <c r="L155" s="64"/>
      <c r="M155" s="64"/>
      <c r="N155" s="96"/>
    </row>
    <row r="156" spans="1:14" outlineLevel="1" x14ac:dyDescent="0.35">
      <c r="A156" s="66" t="s">
        <v>261</v>
      </c>
      <c r="B156" s="95" t="s">
        <v>150</v>
      </c>
      <c r="C156" s="189"/>
      <c r="D156" s="189"/>
      <c r="E156" s="83"/>
      <c r="F156" s="201" t="str">
        <f>IF($C$155=0,"",IF(C156="[for completion]","",IF(C156="","",C156/$C$155)))</f>
        <v/>
      </c>
      <c r="G156" s="201" t="str">
        <f>IF($D$155=0,"",IF(D156="[for completion]","",IF(D156="","",D156/$D$155)))</f>
        <v/>
      </c>
      <c r="H156" s="64"/>
      <c r="L156" s="64"/>
      <c r="M156" s="64"/>
      <c r="N156" s="96"/>
    </row>
    <row r="157" spans="1:14" outlineLevel="1" x14ac:dyDescent="0.35">
      <c r="A157" s="66" t="s">
        <v>262</v>
      </c>
      <c r="B157" s="95" t="s">
        <v>150</v>
      </c>
      <c r="C157" s="189"/>
      <c r="D157" s="189"/>
      <c r="E157" s="83"/>
      <c r="F157" s="201" t="str">
        <f t="shared" ref="F157:F162" si="24">IF($C$155=0,"",IF(C157="[for completion]","",IF(C157="","",C157/$C$155)))</f>
        <v/>
      </c>
      <c r="G157" s="201" t="str">
        <f t="shared" ref="G157:G162" si="25">IF($D$155=0,"",IF(D157="[for completion]","",IF(D157="","",D157/$D$155)))</f>
        <v/>
      </c>
      <c r="H157" s="64"/>
      <c r="L157" s="64"/>
      <c r="M157" s="64"/>
      <c r="N157" s="96"/>
    </row>
    <row r="158" spans="1:14" outlineLevel="1" x14ac:dyDescent="0.35">
      <c r="A158" s="66" t="s">
        <v>263</v>
      </c>
      <c r="B158" s="95" t="s">
        <v>150</v>
      </c>
      <c r="C158" s="189"/>
      <c r="D158" s="189"/>
      <c r="E158" s="83"/>
      <c r="F158" s="201" t="str">
        <f t="shared" si="24"/>
        <v/>
      </c>
      <c r="G158" s="201" t="str">
        <f t="shared" si="25"/>
        <v/>
      </c>
      <c r="H158" s="64"/>
      <c r="L158" s="64"/>
      <c r="M158" s="64"/>
      <c r="N158" s="96"/>
    </row>
    <row r="159" spans="1:14" outlineLevel="1" x14ac:dyDescent="0.35">
      <c r="A159" s="66" t="s">
        <v>264</v>
      </c>
      <c r="B159" s="95" t="s">
        <v>150</v>
      </c>
      <c r="C159" s="189"/>
      <c r="D159" s="189"/>
      <c r="E159" s="83"/>
      <c r="F159" s="201" t="str">
        <f t="shared" si="24"/>
        <v/>
      </c>
      <c r="G159" s="201" t="str">
        <f t="shared" si="25"/>
        <v/>
      </c>
      <c r="H159" s="64"/>
      <c r="L159" s="64"/>
      <c r="M159" s="64"/>
      <c r="N159" s="96"/>
    </row>
    <row r="160" spans="1:14" outlineLevel="1" x14ac:dyDescent="0.35">
      <c r="A160" s="66" t="s">
        <v>265</v>
      </c>
      <c r="B160" s="95" t="s">
        <v>150</v>
      </c>
      <c r="C160" s="189"/>
      <c r="D160" s="189"/>
      <c r="E160" s="83"/>
      <c r="F160" s="201" t="str">
        <f t="shared" si="24"/>
        <v/>
      </c>
      <c r="G160" s="201" t="str">
        <f t="shared" si="25"/>
        <v/>
      </c>
      <c r="H160" s="64"/>
      <c r="L160" s="64"/>
      <c r="M160" s="64"/>
      <c r="N160" s="96"/>
    </row>
    <row r="161" spans="1:14" outlineLevel="1" x14ac:dyDescent="0.35">
      <c r="A161" s="66" t="s">
        <v>266</v>
      </c>
      <c r="B161" s="95" t="s">
        <v>150</v>
      </c>
      <c r="C161" s="189"/>
      <c r="D161" s="189"/>
      <c r="E161" s="83"/>
      <c r="F161" s="201" t="str">
        <f t="shared" si="24"/>
        <v/>
      </c>
      <c r="G161" s="201" t="str">
        <f t="shared" si="25"/>
        <v/>
      </c>
      <c r="H161" s="64"/>
      <c r="L161" s="64"/>
      <c r="M161" s="64"/>
      <c r="N161" s="96"/>
    </row>
    <row r="162" spans="1:14" outlineLevel="1" x14ac:dyDescent="0.35">
      <c r="A162" s="66" t="s">
        <v>267</v>
      </c>
      <c r="B162" s="95" t="s">
        <v>150</v>
      </c>
      <c r="C162" s="189"/>
      <c r="D162" s="189"/>
      <c r="E162" s="83"/>
      <c r="F162" s="201" t="str">
        <f t="shared" si="24"/>
        <v/>
      </c>
      <c r="G162" s="201" t="str">
        <f t="shared" si="25"/>
        <v/>
      </c>
      <c r="H162" s="64"/>
      <c r="L162" s="64"/>
      <c r="M162" s="64"/>
      <c r="N162" s="96"/>
    </row>
    <row r="163" spans="1:14" ht="15" customHeight="1" x14ac:dyDescent="0.35">
      <c r="A163" s="85"/>
      <c r="B163" s="86" t="s">
        <v>268</v>
      </c>
      <c r="C163" s="139" t="s">
        <v>208</v>
      </c>
      <c r="D163" s="139" t="s">
        <v>209</v>
      </c>
      <c r="E163" s="87"/>
      <c r="F163" s="139" t="s">
        <v>210</v>
      </c>
      <c r="G163" s="139" t="s">
        <v>211</v>
      </c>
      <c r="H163" s="64"/>
      <c r="L163" s="64"/>
      <c r="M163" s="64"/>
      <c r="N163" s="96"/>
    </row>
    <row r="164" spans="1:14" x14ac:dyDescent="0.35">
      <c r="A164" s="66" t="s">
        <v>270</v>
      </c>
      <c r="B164" s="64" t="s">
        <v>271</v>
      </c>
      <c r="C164" s="449">
        <v>12466.567947760001</v>
      </c>
      <c r="D164" s="189">
        <v>0</v>
      </c>
      <c r="E164" s="104"/>
      <c r="F164" s="201">
        <f>IF($C$167=0,"",IF(C164="[for completion]","",IF(C164="","",C164/$C$167)))</f>
        <v>0.59459268578536661</v>
      </c>
      <c r="G164" s="201">
        <f>IF($D$167=0,"",IF(D164="[for completion]","",IF(D164="","",D164/$D$167)))</f>
        <v>0</v>
      </c>
      <c r="H164" s="64"/>
      <c r="L164" s="64"/>
      <c r="M164" s="64"/>
      <c r="N164" s="96"/>
    </row>
    <row r="165" spans="1:14" x14ac:dyDescent="0.35">
      <c r="A165" s="66" t="s">
        <v>272</v>
      </c>
      <c r="B165" s="64" t="s">
        <v>273</v>
      </c>
      <c r="C165" s="449">
        <v>8500</v>
      </c>
      <c r="D165" s="189">
        <f>D155</f>
        <v>20966.567947760002</v>
      </c>
      <c r="E165" s="104"/>
      <c r="F165" s="201">
        <f t="shared" ref="F165:F166" si="26">IF($C$167=0,"",IF(C165="[for completion]","",IF(C165="","",C165/$C$167)))</f>
        <v>0.40540731421463344</v>
      </c>
      <c r="G165" s="201">
        <f t="shared" ref="G165:G166" si="27">IF($D$167=0,"",IF(D165="[for completion]","",IF(D165="","",D165/$D$167)))</f>
        <v>1</v>
      </c>
      <c r="H165" s="64"/>
      <c r="L165" s="64"/>
      <c r="M165" s="64"/>
      <c r="N165" s="96"/>
    </row>
    <row r="166" spans="1:14" x14ac:dyDescent="0.35">
      <c r="A166" s="66" t="s">
        <v>274</v>
      </c>
      <c r="B166" s="64" t="s">
        <v>146</v>
      </c>
      <c r="C166" s="189">
        <v>0</v>
      </c>
      <c r="D166" s="189">
        <v>0</v>
      </c>
      <c r="E166" s="104"/>
      <c r="F166" s="201">
        <f t="shared" si="26"/>
        <v>0</v>
      </c>
      <c r="G166" s="201">
        <f t="shared" si="27"/>
        <v>0</v>
      </c>
      <c r="H166" s="64"/>
      <c r="L166" s="64"/>
      <c r="M166" s="64"/>
      <c r="N166" s="96"/>
    </row>
    <row r="167" spans="1:14" x14ac:dyDescent="0.35">
      <c r="A167" s="66" t="s">
        <v>275</v>
      </c>
      <c r="B167" s="105" t="s">
        <v>148</v>
      </c>
      <c r="C167" s="204">
        <f>SUM(C164:C166)</f>
        <v>20966.567947759999</v>
      </c>
      <c r="D167" s="204">
        <f>SUM(D164:D166)</f>
        <v>20966.567947760002</v>
      </c>
      <c r="E167" s="104"/>
      <c r="F167" s="203">
        <f>SUM(F164:F166)</f>
        <v>1</v>
      </c>
      <c r="G167" s="203">
        <f>SUM(G164:G166)</f>
        <v>1</v>
      </c>
      <c r="H167" s="64"/>
      <c r="L167" s="64"/>
      <c r="M167" s="64"/>
      <c r="N167" s="96"/>
    </row>
    <row r="168" spans="1:14" outlineLevel="1" x14ac:dyDescent="0.35">
      <c r="A168" s="66" t="s">
        <v>276</v>
      </c>
      <c r="B168" s="105"/>
      <c r="C168" s="204"/>
      <c r="D168" s="204"/>
      <c r="E168" s="104"/>
      <c r="F168" s="104"/>
      <c r="G168" s="62"/>
      <c r="H168" s="64"/>
      <c r="L168" s="64"/>
      <c r="M168" s="64"/>
      <c r="N168" s="96"/>
    </row>
    <row r="169" spans="1:14" outlineLevel="1" x14ac:dyDescent="0.35">
      <c r="A169" s="66" t="s">
        <v>277</v>
      </c>
      <c r="B169" s="105"/>
      <c r="C169" s="204"/>
      <c r="D169" s="204"/>
      <c r="E169" s="104"/>
      <c r="F169" s="104"/>
      <c r="G169" s="62"/>
      <c r="H169" s="64"/>
      <c r="L169" s="64"/>
      <c r="M169" s="64"/>
      <c r="N169" s="96"/>
    </row>
    <row r="170" spans="1:14" outlineLevel="1" x14ac:dyDescent="0.35">
      <c r="A170" s="66" t="s">
        <v>278</v>
      </c>
      <c r="B170" s="105"/>
      <c r="C170" s="204"/>
      <c r="D170" s="204"/>
      <c r="E170" s="104"/>
      <c r="F170" s="104"/>
      <c r="G170" s="62"/>
      <c r="H170" s="64"/>
      <c r="L170" s="64"/>
      <c r="M170" s="64"/>
      <c r="N170" s="96"/>
    </row>
    <row r="171" spans="1:14" outlineLevel="1" x14ac:dyDescent="0.35">
      <c r="A171" s="66" t="s">
        <v>279</v>
      </c>
      <c r="B171" s="105"/>
      <c r="C171" s="204"/>
      <c r="D171" s="204"/>
      <c r="E171" s="104"/>
      <c r="F171" s="104"/>
      <c r="G171" s="62"/>
      <c r="H171" s="64"/>
      <c r="L171" s="64"/>
      <c r="M171" s="64"/>
      <c r="N171" s="96"/>
    </row>
    <row r="172" spans="1:14" outlineLevel="1" x14ac:dyDescent="0.35">
      <c r="A172" s="66" t="s">
        <v>280</v>
      </c>
      <c r="B172" s="105"/>
      <c r="C172" s="204"/>
      <c r="D172" s="204"/>
      <c r="E172" s="104"/>
      <c r="F172" s="104"/>
      <c r="G172" s="62"/>
      <c r="H172" s="64"/>
      <c r="L172" s="64"/>
      <c r="M172" s="64"/>
      <c r="N172" s="96"/>
    </row>
    <row r="173" spans="1:14" ht="15" customHeight="1" x14ac:dyDescent="0.35">
      <c r="A173" s="85"/>
      <c r="B173" s="86" t="s">
        <v>281</v>
      </c>
      <c r="C173" s="85" t="s">
        <v>113</v>
      </c>
      <c r="D173" s="85"/>
      <c r="E173" s="87"/>
      <c r="F173" s="88" t="s">
        <v>282</v>
      </c>
      <c r="G173" s="88"/>
      <c r="H173" s="64"/>
      <c r="L173" s="64"/>
      <c r="M173" s="64"/>
      <c r="N173" s="96"/>
    </row>
    <row r="174" spans="1:14" ht="15" customHeight="1" x14ac:dyDescent="0.35">
      <c r="A174" s="66" t="s">
        <v>283</v>
      </c>
      <c r="B174" s="83" t="s">
        <v>284</v>
      </c>
      <c r="C174" s="189">
        <v>0</v>
      </c>
      <c r="D174" s="80"/>
      <c r="E174" s="72"/>
      <c r="F174" s="201" t="str">
        <f>IF($C$179=0,"",IF(C174="[for completion]","",C174/$C$179))</f>
        <v/>
      </c>
      <c r="G174" s="92"/>
      <c r="H174" s="64"/>
      <c r="L174" s="64"/>
      <c r="M174" s="64"/>
      <c r="N174" s="96"/>
    </row>
    <row r="175" spans="1:14" ht="30.75" customHeight="1" x14ac:dyDescent="0.35">
      <c r="A175" s="66" t="s">
        <v>9</v>
      </c>
      <c r="B175" s="83" t="s">
        <v>1417</v>
      </c>
      <c r="C175" s="189">
        <v>0</v>
      </c>
      <c r="E175" s="94"/>
      <c r="F175" s="201" t="str">
        <f>IF($C$179=0,"",IF(C175="[for completion]","",C175/$C$179))</f>
        <v/>
      </c>
      <c r="G175" s="92"/>
      <c r="H175" s="64"/>
      <c r="L175" s="64"/>
      <c r="M175" s="64"/>
      <c r="N175" s="96"/>
    </row>
    <row r="176" spans="1:14" x14ac:dyDescent="0.35">
      <c r="A176" s="66" t="s">
        <v>285</v>
      </c>
      <c r="B176" s="83" t="s">
        <v>286</v>
      </c>
      <c r="C176" s="189">
        <v>0</v>
      </c>
      <c r="E176" s="94"/>
      <c r="F176" s="201"/>
      <c r="G176" s="92"/>
      <c r="H176" s="64"/>
      <c r="L176" s="64"/>
      <c r="M176" s="64"/>
      <c r="N176" s="96"/>
    </row>
    <row r="177" spans="1:14" x14ac:dyDescent="0.35">
      <c r="A177" s="66" t="s">
        <v>287</v>
      </c>
      <c r="B177" s="83" t="s">
        <v>288</v>
      </c>
      <c r="C177" s="189">
        <v>0</v>
      </c>
      <c r="E177" s="94"/>
      <c r="F177" s="201" t="str">
        <f t="shared" ref="F177:F187" si="28">IF($C$179=0,"",IF(C177="[for completion]","",C177/$C$179))</f>
        <v/>
      </c>
      <c r="G177" s="92"/>
      <c r="H177" s="64"/>
      <c r="L177" s="64"/>
      <c r="M177" s="64"/>
      <c r="N177" s="96"/>
    </row>
    <row r="178" spans="1:14" x14ac:dyDescent="0.35">
      <c r="A178" s="66" t="s">
        <v>289</v>
      </c>
      <c r="B178" s="83" t="s">
        <v>146</v>
      </c>
      <c r="C178" s="189">
        <v>0</v>
      </c>
      <c r="E178" s="94"/>
      <c r="F178" s="201" t="str">
        <f t="shared" si="28"/>
        <v/>
      </c>
      <c r="G178" s="92"/>
      <c r="H178" s="64"/>
      <c r="L178" s="64"/>
      <c r="M178" s="64"/>
      <c r="N178" s="96"/>
    </row>
    <row r="179" spans="1:14" x14ac:dyDescent="0.35">
      <c r="A179" s="66" t="s">
        <v>10</v>
      </c>
      <c r="B179" s="100" t="s">
        <v>148</v>
      </c>
      <c r="C179" s="191">
        <f>SUM(C174:C178)</f>
        <v>0</v>
      </c>
      <c r="E179" s="94"/>
      <c r="F179" s="202">
        <f>SUM(F174:F178)</f>
        <v>0</v>
      </c>
      <c r="G179" s="92"/>
      <c r="H179" s="64"/>
      <c r="L179" s="64"/>
      <c r="M179" s="64"/>
      <c r="N179" s="96"/>
    </row>
    <row r="180" spans="1:14" outlineLevel="1" x14ac:dyDescent="0.35">
      <c r="A180" s="66" t="s">
        <v>290</v>
      </c>
      <c r="B180" s="106" t="s">
        <v>291</v>
      </c>
      <c r="C180" s="189"/>
      <c r="E180" s="94"/>
      <c r="F180" s="201" t="str">
        <f t="shared" si="28"/>
        <v/>
      </c>
      <c r="G180" s="92"/>
      <c r="H180" s="64"/>
      <c r="L180" s="64"/>
      <c r="M180" s="64"/>
      <c r="N180" s="96"/>
    </row>
    <row r="181" spans="1:14" s="106" customFormat="1" ht="29" outlineLevel="1" x14ac:dyDescent="0.35">
      <c r="A181" s="66" t="s">
        <v>292</v>
      </c>
      <c r="B181" s="106" t="s">
        <v>293</v>
      </c>
      <c r="C181" s="205"/>
      <c r="F181" s="201" t="str">
        <f t="shared" si="28"/>
        <v/>
      </c>
    </row>
    <row r="182" spans="1:14" ht="29" outlineLevel="1" x14ac:dyDescent="0.35">
      <c r="A182" s="66" t="s">
        <v>294</v>
      </c>
      <c r="B182" s="106" t="s">
        <v>295</v>
      </c>
      <c r="C182" s="189"/>
      <c r="E182" s="94"/>
      <c r="F182" s="201" t="str">
        <f t="shared" si="28"/>
        <v/>
      </c>
      <c r="G182" s="92"/>
      <c r="H182" s="64"/>
      <c r="L182" s="64"/>
      <c r="M182" s="64"/>
      <c r="N182" s="96"/>
    </row>
    <row r="183" spans="1:14" outlineLevel="1" x14ac:dyDescent="0.35">
      <c r="A183" s="66" t="s">
        <v>296</v>
      </c>
      <c r="B183" s="106" t="s">
        <v>297</v>
      </c>
      <c r="C183" s="189"/>
      <c r="E183" s="94"/>
      <c r="F183" s="201" t="str">
        <f t="shared" si="28"/>
        <v/>
      </c>
      <c r="G183" s="92"/>
      <c r="H183" s="64"/>
      <c r="L183" s="64"/>
      <c r="M183" s="64"/>
      <c r="N183" s="96"/>
    </row>
    <row r="184" spans="1:14" s="106" customFormat="1" outlineLevel="1" x14ac:dyDescent="0.35">
      <c r="A184" s="66" t="s">
        <v>298</v>
      </c>
      <c r="B184" s="106" t="s">
        <v>299</v>
      </c>
      <c r="C184" s="205"/>
      <c r="F184" s="201" t="str">
        <f t="shared" si="28"/>
        <v/>
      </c>
    </row>
    <row r="185" spans="1:14" outlineLevel="1" x14ac:dyDescent="0.35">
      <c r="A185" s="66" t="s">
        <v>300</v>
      </c>
      <c r="B185" s="106" t="s">
        <v>301</v>
      </c>
      <c r="C185" s="189"/>
      <c r="E185" s="94"/>
      <c r="F185" s="201" t="str">
        <f t="shared" si="28"/>
        <v/>
      </c>
      <c r="G185" s="92"/>
      <c r="H185" s="64"/>
      <c r="L185" s="64"/>
      <c r="M185" s="64"/>
      <c r="N185" s="96"/>
    </row>
    <row r="186" spans="1:14" outlineLevel="1" x14ac:dyDescent="0.35">
      <c r="A186" s="66" t="s">
        <v>302</v>
      </c>
      <c r="B186" s="106" t="s">
        <v>303</v>
      </c>
      <c r="C186" s="189"/>
      <c r="E186" s="94"/>
      <c r="F186" s="201" t="str">
        <f t="shared" si="28"/>
        <v/>
      </c>
      <c r="G186" s="92"/>
      <c r="H186" s="64"/>
      <c r="L186" s="64"/>
      <c r="M186" s="64"/>
      <c r="N186" s="96"/>
    </row>
    <row r="187" spans="1:14" outlineLevel="1" x14ac:dyDescent="0.35">
      <c r="A187" s="66" t="s">
        <v>304</v>
      </c>
      <c r="B187" s="106" t="s">
        <v>305</v>
      </c>
      <c r="C187" s="189"/>
      <c r="E187" s="94"/>
      <c r="F187" s="201" t="str">
        <f t="shared" si="28"/>
        <v/>
      </c>
      <c r="G187" s="92"/>
      <c r="H187" s="64"/>
      <c r="L187" s="64"/>
      <c r="M187" s="64"/>
      <c r="N187" s="96"/>
    </row>
    <row r="188" spans="1:14" outlineLevel="1" x14ac:dyDescent="0.35">
      <c r="A188" s="66" t="s">
        <v>306</v>
      </c>
      <c r="B188" s="106"/>
      <c r="E188" s="94"/>
      <c r="F188" s="92"/>
      <c r="G188" s="92"/>
      <c r="H188" s="64"/>
      <c r="L188" s="64"/>
      <c r="M188" s="64"/>
      <c r="N188" s="96"/>
    </row>
    <row r="189" spans="1:14" outlineLevel="1" x14ac:dyDescent="0.35">
      <c r="A189" s="66" t="s">
        <v>307</v>
      </c>
      <c r="B189" s="106"/>
      <c r="E189" s="94"/>
      <c r="F189" s="92"/>
      <c r="G189" s="92"/>
      <c r="H189" s="64"/>
      <c r="L189" s="64"/>
      <c r="M189" s="64"/>
      <c r="N189" s="96"/>
    </row>
    <row r="190" spans="1:14" outlineLevel="1" x14ac:dyDescent="0.35">
      <c r="A190" s="66" t="s">
        <v>308</v>
      </c>
      <c r="B190" s="106"/>
      <c r="E190" s="94"/>
      <c r="F190" s="92"/>
      <c r="G190" s="92"/>
      <c r="H190" s="64"/>
      <c r="L190" s="64"/>
      <c r="M190" s="64"/>
      <c r="N190" s="96"/>
    </row>
    <row r="191" spans="1:14" outlineLevel="1" x14ac:dyDescent="0.35">
      <c r="A191" s="66" t="s">
        <v>309</v>
      </c>
      <c r="B191" s="95"/>
      <c r="E191" s="94"/>
      <c r="F191" s="92"/>
      <c r="G191" s="92"/>
      <c r="H191" s="64"/>
      <c r="L191" s="64"/>
      <c r="M191" s="64"/>
      <c r="N191" s="96"/>
    </row>
    <row r="192" spans="1:14" ht="15" customHeight="1" x14ac:dyDescent="0.35">
      <c r="A192" s="85"/>
      <c r="B192" s="86" t="s">
        <v>310</v>
      </c>
      <c r="C192" s="85" t="s">
        <v>113</v>
      </c>
      <c r="D192" s="85"/>
      <c r="E192" s="87"/>
      <c r="F192" s="88" t="s">
        <v>282</v>
      </c>
      <c r="G192" s="88"/>
      <c r="H192" s="64"/>
      <c r="L192" s="64"/>
      <c r="M192" s="64"/>
      <c r="N192" s="96"/>
    </row>
    <row r="193" spans="1:14" x14ac:dyDescent="0.35">
      <c r="A193" s="66" t="s">
        <v>311</v>
      </c>
      <c r="B193" s="83" t="s">
        <v>312</v>
      </c>
      <c r="C193" s="189">
        <v>0</v>
      </c>
      <c r="E193" s="91"/>
      <c r="F193" s="201" t="str">
        <f t="shared" ref="F193:F206" si="29">IF($C$208=0,"",IF(C193="[for completion]","",C193/$C$208))</f>
        <v/>
      </c>
      <c r="G193" s="92"/>
      <c r="H193" s="64"/>
      <c r="L193" s="64"/>
      <c r="M193" s="64"/>
      <c r="N193" s="96"/>
    </row>
    <row r="194" spans="1:14" x14ac:dyDescent="0.35">
      <c r="A194" s="66" t="s">
        <v>313</v>
      </c>
      <c r="B194" s="83" t="s">
        <v>314</v>
      </c>
      <c r="C194" s="189">
        <v>0</v>
      </c>
      <c r="E194" s="94"/>
      <c r="F194" s="201" t="str">
        <f t="shared" si="29"/>
        <v/>
      </c>
      <c r="G194" s="94"/>
      <c r="H194" s="64"/>
      <c r="L194" s="64"/>
      <c r="M194" s="64"/>
      <c r="N194" s="96"/>
    </row>
    <row r="195" spans="1:14" x14ac:dyDescent="0.35">
      <c r="A195" s="66" t="s">
        <v>315</v>
      </c>
      <c r="B195" s="83" t="s">
        <v>316</v>
      </c>
      <c r="C195" s="189">
        <v>0</v>
      </c>
      <c r="E195" s="94"/>
      <c r="F195" s="201" t="str">
        <f t="shared" si="29"/>
        <v/>
      </c>
      <c r="G195" s="94"/>
      <c r="H195" s="64"/>
      <c r="L195" s="64"/>
      <c r="M195" s="64"/>
      <c r="N195" s="96"/>
    </row>
    <row r="196" spans="1:14" x14ac:dyDescent="0.35">
      <c r="A196" s="66" t="s">
        <v>317</v>
      </c>
      <c r="B196" s="83" t="s">
        <v>318</v>
      </c>
      <c r="C196" s="189">
        <v>0</v>
      </c>
      <c r="E196" s="94"/>
      <c r="F196" s="201" t="str">
        <f t="shared" si="29"/>
        <v/>
      </c>
      <c r="G196" s="94"/>
      <c r="H196" s="64"/>
      <c r="L196" s="64"/>
      <c r="M196" s="64"/>
      <c r="N196" s="96"/>
    </row>
    <row r="197" spans="1:14" x14ac:dyDescent="0.35">
      <c r="A197" s="66" t="s">
        <v>319</v>
      </c>
      <c r="B197" s="83" t="s">
        <v>320</v>
      </c>
      <c r="C197" s="189">
        <v>0</v>
      </c>
      <c r="E197" s="94"/>
      <c r="F197" s="201" t="str">
        <f t="shared" si="29"/>
        <v/>
      </c>
      <c r="G197" s="94"/>
      <c r="H197" s="64"/>
      <c r="L197" s="64"/>
      <c r="M197" s="64"/>
      <c r="N197" s="96"/>
    </row>
    <row r="198" spans="1:14" x14ac:dyDescent="0.35">
      <c r="A198" s="66" t="s">
        <v>321</v>
      </c>
      <c r="B198" s="83" t="s">
        <v>322</v>
      </c>
      <c r="C198" s="189">
        <v>0</v>
      </c>
      <c r="E198" s="94"/>
      <c r="F198" s="201" t="str">
        <f t="shared" si="29"/>
        <v/>
      </c>
      <c r="G198" s="94"/>
      <c r="H198" s="64"/>
      <c r="L198" s="64"/>
      <c r="M198" s="64"/>
      <c r="N198" s="96"/>
    </row>
    <row r="199" spans="1:14" x14ac:dyDescent="0.35">
      <c r="A199" s="66" t="s">
        <v>323</v>
      </c>
      <c r="B199" s="83" t="s">
        <v>324</v>
      </c>
      <c r="C199" s="189">
        <v>0</v>
      </c>
      <c r="E199" s="94"/>
      <c r="F199" s="201" t="str">
        <f t="shared" si="29"/>
        <v/>
      </c>
      <c r="G199" s="94"/>
      <c r="H199" s="64"/>
      <c r="L199" s="64"/>
      <c r="M199" s="64"/>
      <c r="N199" s="96"/>
    </row>
    <row r="200" spans="1:14" x14ac:dyDescent="0.35">
      <c r="A200" s="66" t="s">
        <v>325</v>
      </c>
      <c r="B200" s="83" t="s">
        <v>12</v>
      </c>
      <c r="C200" s="189">
        <v>0</v>
      </c>
      <c r="E200" s="94"/>
      <c r="F200" s="201" t="str">
        <f t="shared" si="29"/>
        <v/>
      </c>
      <c r="G200" s="94"/>
      <c r="H200" s="64"/>
      <c r="L200" s="64"/>
      <c r="M200" s="64"/>
      <c r="N200" s="96"/>
    </row>
    <row r="201" spans="1:14" x14ac:dyDescent="0.35">
      <c r="A201" s="66" t="s">
        <v>326</v>
      </c>
      <c r="B201" s="83" t="s">
        <v>327</v>
      </c>
      <c r="C201" s="189">
        <v>0</v>
      </c>
      <c r="E201" s="94"/>
      <c r="F201" s="201" t="str">
        <f t="shared" si="29"/>
        <v/>
      </c>
      <c r="G201" s="94"/>
      <c r="H201" s="64"/>
      <c r="L201" s="64"/>
      <c r="M201" s="64"/>
      <c r="N201" s="96"/>
    </row>
    <row r="202" spans="1:14" x14ac:dyDescent="0.35">
      <c r="A202" s="66" t="s">
        <v>328</v>
      </c>
      <c r="B202" s="83" t="s">
        <v>329</v>
      </c>
      <c r="C202" s="189">
        <v>0</v>
      </c>
      <c r="E202" s="94"/>
      <c r="F202" s="201" t="str">
        <f t="shared" si="29"/>
        <v/>
      </c>
      <c r="G202" s="94"/>
      <c r="H202" s="64"/>
      <c r="L202" s="64"/>
      <c r="M202" s="64"/>
      <c r="N202" s="96"/>
    </row>
    <row r="203" spans="1:14" x14ac:dyDescent="0.35">
      <c r="A203" s="66" t="s">
        <v>330</v>
      </c>
      <c r="B203" s="83" t="s">
        <v>331</v>
      </c>
      <c r="C203" s="189">
        <v>0</v>
      </c>
      <c r="E203" s="94"/>
      <c r="F203" s="201" t="str">
        <f t="shared" si="29"/>
        <v/>
      </c>
      <c r="G203" s="94"/>
      <c r="H203" s="64"/>
      <c r="L203" s="64"/>
      <c r="M203" s="64"/>
      <c r="N203" s="96"/>
    </row>
    <row r="204" spans="1:14" x14ac:dyDescent="0.35">
      <c r="A204" s="66" t="s">
        <v>332</v>
      </c>
      <c r="B204" s="83" t="s">
        <v>333</v>
      </c>
      <c r="C204" s="189">
        <v>0</v>
      </c>
      <c r="E204" s="94"/>
      <c r="F204" s="201" t="str">
        <f t="shared" si="29"/>
        <v/>
      </c>
      <c r="G204" s="94"/>
      <c r="H204" s="64"/>
      <c r="L204" s="64"/>
      <c r="M204" s="64"/>
      <c r="N204" s="96"/>
    </row>
    <row r="205" spans="1:14" x14ac:dyDescent="0.35">
      <c r="A205" s="66" t="s">
        <v>334</v>
      </c>
      <c r="B205" s="83" t="s">
        <v>335</v>
      </c>
      <c r="C205" s="189">
        <v>0</v>
      </c>
      <c r="E205" s="94"/>
      <c r="F205" s="201" t="str">
        <f t="shared" si="29"/>
        <v/>
      </c>
      <c r="G205" s="94"/>
      <c r="H205" s="64"/>
      <c r="L205" s="64"/>
      <c r="M205" s="64"/>
      <c r="N205" s="96"/>
    </row>
    <row r="206" spans="1:14" x14ac:dyDescent="0.35">
      <c r="A206" s="66" t="s">
        <v>336</v>
      </c>
      <c r="B206" s="83" t="s">
        <v>146</v>
      </c>
      <c r="C206" s="189">
        <v>0</v>
      </c>
      <c r="E206" s="94"/>
      <c r="F206" s="201" t="str">
        <f t="shared" si="29"/>
        <v/>
      </c>
      <c r="G206" s="94"/>
      <c r="H206" s="64"/>
      <c r="L206" s="64"/>
      <c r="M206" s="64"/>
      <c r="N206" s="96"/>
    </row>
    <row r="207" spans="1:14" x14ac:dyDescent="0.35">
      <c r="A207" s="66" t="s">
        <v>337</v>
      </c>
      <c r="B207" s="93" t="s">
        <v>338</v>
      </c>
      <c r="C207" s="189">
        <v>0</v>
      </c>
      <c r="E207" s="94"/>
      <c r="F207" s="201"/>
      <c r="G207" s="94"/>
      <c r="H207" s="64"/>
      <c r="L207" s="64"/>
      <c r="M207" s="64"/>
      <c r="N207" s="96"/>
    </row>
    <row r="208" spans="1:14" x14ac:dyDescent="0.35">
      <c r="A208" s="66" t="s">
        <v>339</v>
      </c>
      <c r="B208" s="100" t="s">
        <v>148</v>
      </c>
      <c r="C208" s="191">
        <f>SUM(C193:C206)</f>
        <v>0</v>
      </c>
      <c r="D208" s="83"/>
      <c r="E208" s="94"/>
      <c r="F208" s="202">
        <f>SUM(F193:F206)</f>
        <v>0</v>
      </c>
      <c r="G208" s="94"/>
      <c r="H208" s="64"/>
      <c r="L208" s="64"/>
      <c r="M208" s="64"/>
      <c r="N208" s="96"/>
    </row>
    <row r="209" spans="1:14" outlineLevel="1" x14ac:dyDescent="0.35">
      <c r="A209" s="66" t="s">
        <v>340</v>
      </c>
      <c r="B209" s="95" t="s">
        <v>150</v>
      </c>
      <c r="C209" s="189"/>
      <c r="E209" s="94"/>
      <c r="F209" s="201" t="str">
        <f>IF($C$208=0,"",IF(C209="[for completion]","",C209/$C$208))</f>
        <v/>
      </c>
      <c r="G209" s="94"/>
      <c r="H209" s="64"/>
      <c r="L209" s="64"/>
      <c r="M209" s="64"/>
      <c r="N209" s="96"/>
    </row>
    <row r="210" spans="1:14" outlineLevel="1" x14ac:dyDescent="0.35">
      <c r="A210" s="66" t="s">
        <v>341</v>
      </c>
      <c r="B210" s="95" t="s">
        <v>150</v>
      </c>
      <c r="C210" s="189"/>
      <c r="E210" s="94"/>
      <c r="F210" s="201" t="str">
        <f t="shared" ref="F210:F215" si="30">IF($C$208=0,"",IF(C210="[for completion]","",C210/$C$208))</f>
        <v/>
      </c>
      <c r="G210" s="94"/>
      <c r="H210" s="64"/>
      <c r="L210" s="64"/>
      <c r="M210" s="64"/>
      <c r="N210" s="96"/>
    </row>
    <row r="211" spans="1:14" outlineLevel="1" x14ac:dyDescent="0.35">
      <c r="A211" s="66" t="s">
        <v>342</v>
      </c>
      <c r="B211" s="95" t="s">
        <v>150</v>
      </c>
      <c r="C211" s="189"/>
      <c r="E211" s="94"/>
      <c r="F211" s="201" t="str">
        <f t="shared" si="30"/>
        <v/>
      </c>
      <c r="G211" s="94"/>
      <c r="H211" s="64"/>
      <c r="L211" s="64"/>
      <c r="M211" s="64"/>
      <c r="N211" s="96"/>
    </row>
    <row r="212" spans="1:14" outlineLevel="1" x14ac:dyDescent="0.35">
      <c r="A212" s="66" t="s">
        <v>343</v>
      </c>
      <c r="B212" s="95" t="s">
        <v>150</v>
      </c>
      <c r="C212" s="189"/>
      <c r="E212" s="94"/>
      <c r="F212" s="201" t="str">
        <f t="shared" si="30"/>
        <v/>
      </c>
      <c r="G212" s="94"/>
      <c r="H212" s="64"/>
      <c r="L212" s="64"/>
      <c r="M212" s="64"/>
      <c r="N212" s="96"/>
    </row>
    <row r="213" spans="1:14" outlineLevel="1" x14ac:dyDescent="0.35">
      <c r="A213" s="66" t="s">
        <v>344</v>
      </c>
      <c r="B213" s="95" t="s">
        <v>150</v>
      </c>
      <c r="C213" s="189"/>
      <c r="E213" s="94"/>
      <c r="F213" s="201" t="str">
        <f t="shared" si="30"/>
        <v/>
      </c>
      <c r="G213" s="94"/>
      <c r="H213" s="64"/>
      <c r="L213" s="64"/>
      <c r="M213" s="64"/>
      <c r="N213" s="96"/>
    </row>
    <row r="214" spans="1:14" outlineLevel="1" x14ac:dyDescent="0.35">
      <c r="A214" s="66" t="s">
        <v>345</v>
      </c>
      <c r="B214" s="95" t="s">
        <v>150</v>
      </c>
      <c r="C214" s="189"/>
      <c r="E214" s="94"/>
      <c r="F214" s="201" t="str">
        <f t="shared" si="30"/>
        <v/>
      </c>
      <c r="G214" s="94"/>
      <c r="H214" s="64"/>
      <c r="L214" s="64"/>
      <c r="M214" s="64"/>
      <c r="N214" s="96"/>
    </row>
    <row r="215" spans="1:14" outlineLevel="1" x14ac:dyDescent="0.35">
      <c r="A215" s="66" t="s">
        <v>346</v>
      </c>
      <c r="B215" s="95" t="s">
        <v>150</v>
      </c>
      <c r="C215" s="189"/>
      <c r="E215" s="94"/>
      <c r="F215" s="201" t="str">
        <f t="shared" si="30"/>
        <v/>
      </c>
      <c r="G215" s="94"/>
      <c r="H215" s="64"/>
      <c r="L215" s="64"/>
      <c r="M215" s="64"/>
      <c r="N215" s="96"/>
    </row>
    <row r="216" spans="1:14" ht="15" customHeight="1" x14ac:dyDescent="0.35">
      <c r="A216" s="85"/>
      <c r="B216" s="86" t="s">
        <v>347</v>
      </c>
      <c r="C216" s="85" t="s">
        <v>113</v>
      </c>
      <c r="D216" s="85"/>
      <c r="E216" s="87"/>
      <c r="F216" s="88" t="s">
        <v>136</v>
      </c>
      <c r="G216" s="88" t="s">
        <v>269</v>
      </c>
      <c r="H216" s="64"/>
      <c r="L216" s="64"/>
      <c r="M216" s="64"/>
      <c r="N216" s="96"/>
    </row>
    <row r="217" spans="1:14" x14ac:dyDescent="0.35">
      <c r="A217" s="66" t="s">
        <v>348</v>
      </c>
      <c r="B217" s="62" t="s">
        <v>349</v>
      </c>
      <c r="C217" s="189">
        <v>0</v>
      </c>
      <c r="E217" s="104"/>
      <c r="F217" s="201">
        <f>IF($C$38=0,"",IF(C217="[for completion]","",IF(C217="","",C217/$C$38)))</f>
        <v>0</v>
      </c>
      <c r="G217" s="201">
        <f>IF($C$39=0,"",IF(C217="[for completion]","",IF(C217="","",C217/$C$39)))</f>
        <v>0</v>
      </c>
      <c r="H217" s="64"/>
      <c r="L217" s="64"/>
      <c r="M217" s="64"/>
      <c r="N217" s="96"/>
    </row>
    <row r="218" spans="1:14" x14ac:dyDescent="0.35">
      <c r="A218" s="66" t="s">
        <v>350</v>
      </c>
      <c r="B218" s="62" t="s">
        <v>351</v>
      </c>
      <c r="C218" s="189">
        <v>0</v>
      </c>
      <c r="E218" s="104"/>
      <c r="F218" s="201">
        <f t="shared" ref="F218:F219" si="31">IF($C$38=0,"",IF(C218="[for completion]","",IF(C218="","",C218/$C$38)))</f>
        <v>0</v>
      </c>
      <c r="G218" s="201">
        <f t="shared" ref="G218:G219" si="32">IF($C$39=0,"",IF(C218="[for completion]","",IF(C218="","",C218/$C$39)))</f>
        <v>0</v>
      </c>
      <c r="H218" s="64"/>
      <c r="L218" s="64"/>
      <c r="M218" s="64"/>
      <c r="N218" s="96"/>
    </row>
    <row r="219" spans="1:14" x14ac:dyDescent="0.35">
      <c r="A219" s="66" t="s">
        <v>352</v>
      </c>
      <c r="B219" s="62" t="s">
        <v>146</v>
      </c>
      <c r="C219" s="189">
        <f>C57</f>
        <v>630.34430171999998</v>
      </c>
      <c r="E219" s="104"/>
      <c r="F219" s="201">
        <f t="shared" si="31"/>
        <v>2.0231290037357672E-2</v>
      </c>
      <c r="G219" s="201">
        <f t="shared" si="32"/>
        <v>3.006425769303573E-2</v>
      </c>
      <c r="H219" s="64"/>
      <c r="L219" s="64"/>
      <c r="M219" s="64"/>
      <c r="N219" s="96"/>
    </row>
    <row r="220" spans="1:14" x14ac:dyDescent="0.35">
      <c r="A220" s="66" t="s">
        <v>353</v>
      </c>
      <c r="B220" s="100" t="s">
        <v>148</v>
      </c>
      <c r="C220" s="189">
        <f>SUM(C217:C219)</f>
        <v>630.34430171999998</v>
      </c>
      <c r="E220" s="104"/>
      <c r="F220" s="183">
        <f>SUM(F217:F219)</f>
        <v>2.0231290037357672E-2</v>
      </c>
      <c r="G220" s="183">
        <f>SUM(G217:G219)</f>
        <v>3.006425769303573E-2</v>
      </c>
      <c r="H220" s="64"/>
      <c r="L220" s="64"/>
      <c r="M220" s="64"/>
      <c r="N220" s="96"/>
    </row>
    <row r="221" spans="1:14" outlineLevel="1" x14ac:dyDescent="0.35">
      <c r="A221" s="66" t="s">
        <v>354</v>
      </c>
      <c r="B221" s="95" t="s">
        <v>150</v>
      </c>
      <c r="C221" s="189"/>
      <c r="E221" s="104"/>
      <c r="F221" s="201" t="str">
        <f t="shared" ref="F221:F227" si="33">IF($C$38=0,"",IF(C221="[for completion]","",IF(C221="","",C221/$C$38)))</f>
        <v/>
      </c>
      <c r="G221" s="201" t="str">
        <f t="shared" ref="G221:G227" si="34">IF($C$39=0,"",IF(C221="[for completion]","",IF(C221="","",C221/$C$39)))</f>
        <v/>
      </c>
      <c r="H221" s="64"/>
      <c r="L221" s="64"/>
      <c r="M221" s="64"/>
      <c r="N221" s="96"/>
    </row>
    <row r="222" spans="1:14" outlineLevel="1" x14ac:dyDescent="0.35">
      <c r="A222" s="66" t="s">
        <v>355</v>
      </c>
      <c r="B222" s="95" t="s">
        <v>150</v>
      </c>
      <c r="C222" s="189"/>
      <c r="E222" s="104"/>
      <c r="F222" s="201" t="str">
        <f t="shared" si="33"/>
        <v/>
      </c>
      <c r="G222" s="201" t="str">
        <f t="shared" si="34"/>
        <v/>
      </c>
      <c r="H222" s="64"/>
      <c r="L222" s="64"/>
      <c r="M222" s="64"/>
      <c r="N222" s="96"/>
    </row>
    <row r="223" spans="1:14" outlineLevel="1" x14ac:dyDescent="0.35">
      <c r="A223" s="66" t="s">
        <v>356</v>
      </c>
      <c r="B223" s="95" t="s">
        <v>150</v>
      </c>
      <c r="C223" s="189"/>
      <c r="E223" s="104"/>
      <c r="F223" s="201" t="str">
        <f t="shared" si="33"/>
        <v/>
      </c>
      <c r="G223" s="201" t="str">
        <f t="shared" si="34"/>
        <v/>
      </c>
      <c r="H223" s="64"/>
      <c r="L223" s="64"/>
      <c r="M223" s="64"/>
      <c r="N223" s="96"/>
    </row>
    <row r="224" spans="1:14" outlineLevel="1" x14ac:dyDescent="0.35">
      <c r="A224" s="66" t="s">
        <v>357</v>
      </c>
      <c r="B224" s="95" t="s">
        <v>150</v>
      </c>
      <c r="C224" s="189"/>
      <c r="E224" s="104"/>
      <c r="F224" s="201" t="str">
        <f t="shared" si="33"/>
        <v/>
      </c>
      <c r="G224" s="201" t="str">
        <f t="shared" si="34"/>
        <v/>
      </c>
      <c r="H224" s="64"/>
      <c r="L224" s="64"/>
      <c r="M224" s="64"/>
      <c r="N224" s="96"/>
    </row>
    <row r="225" spans="1:14" outlineLevel="1" x14ac:dyDescent="0.35">
      <c r="A225" s="66" t="s">
        <v>358</v>
      </c>
      <c r="B225" s="95" t="s">
        <v>150</v>
      </c>
      <c r="C225" s="189"/>
      <c r="E225" s="104"/>
      <c r="F225" s="201" t="str">
        <f t="shared" si="33"/>
        <v/>
      </c>
      <c r="G225" s="201" t="str">
        <f t="shared" si="34"/>
        <v/>
      </c>
      <c r="H225" s="64"/>
      <c r="L225" s="64"/>
      <c r="M225" s="64"/>
    </row>
    <row r="226" spans="1:14" outlineLevel="1" x14ac:dyDescent="0.35">
      <c r="A226" s="66" t="s">
        <v>359</v>
      </c>
      <c r="B226" s="95" t="s">
        <v>150</v>
      </c>
      <c r="C226" s="189"/>
      <c r="E226" s="83"/>
      <c r="F226" s="201" t="str">
        <f t="shared" si="33"/>
        <v/>
      </c>
      <c r="G226" s="201" t="str">
        <f t="shared" si="34"/>
        <v/>
      </c>
      <c r="H226" s="64"/>
      <c r="L226" s="64"/>
      <c r="M226" s="64"/>
    </row>
    <row r="227" spans="1:14" outlineLevel="1" x14ac:dyDescent="0.35">
      <c r="A227" s="66" t="s">
        <v>360</v>
      </c>
      <c r="B227" s="95" t="s">
        <v>150</v>
      </c>
      <c r="C227" s="189"/>
      <c r="E227" s="104"/>
      <c r="F227" s="201" t="str">
        <f t="shared" si="33"/>
        <v/>
      </c>
      <c r="G227" s="201" t="str">
        <f t="shared" si="34"/>
        <v/>
      </c>
      <c r="H227" s="64"/>
      <c r="L227" s="64"/>
      <c r="M227" s="64"/>
    </row>
    <row r="228" spans="1:14" ht="15" customHeight="1" x14ac:dyDescent="0.35">
      <c r="A228" s="85"/>
      <c r="B228" s="86" t="s">
        <v>361</v>
      </c>
      <c r="C228" s="85"/>
      <c r="D228" s="85"/>
      <c r="E228" s="87"/>
      <c r="F228" s="88"/>
      <c r="G228" s="88"/>
      <c r="H228" s="64"/>
      <c r="L228" s="64"/>
      <c r="M228" s="64"/>
    </row>
    <row r="229" spans="1:14" x14ac:dyDescent="0.35">
      <c r="A229" s="66" t="s">
        <v>362</v>
      </c>
      <c r="B229" s="83" t="s">
        <v>363</v>
      </c>
      <c r="C229" s="451" t="s">
        <v>2079</v>
      </c>
      <c r="H229" s="64"/>
      <c r="L229" s="64"/>
      <c r="M229" s="64"/>
    </row>
    <row r="230" spans="1:14" ht="15" customHeight="1" x14ac:dyDescent="0.35">
      <c r="A230" s="85"/>
      <c r="B230" s="86" t="s">
        <v>364</v>
      </c>
      <c r="C230" s="85"/>
      <c r="D230" s="85"/>
      <c r="E230" s="87"/>
      <c r="F230" s="88"/>
      <c r="G230" s="88"/>
      <c r="H230" s="64"/>
      <c r="L230" s="64"/>
      <c r="M230" s="64"/>
    </row>
    <row r="231" spans="1:14" x14ac:dyDescent="0.35">
      <c r="A231" s="66" t="s">
        <v>11</v>
      </c>
      <c r="B231" s="66" t="s">
        <v>1420</v>
      </c>
      <c r="C231" s="446">
        <f>'D. Insert Nat Trans Templ'!B29/1000000</f>
        <v>30852.149029259999</v>
      </c>
      <c r="E231" s="83"/>
      <c r="H231" s="64"/>
      <c r="L231" s="64"/>
      <c r="M231" s="64"/>
    </row>
    <row r="232" spans="1:14" x14ac:dyDescent="0.35">
      <c r="A232" s="66" t="s">
        <v>365</v>
      </c>
      <c r="B232" s="107" t="s">
        <v>366</v>
      </c>
      <c r="C232" s="446" t="s">
        <v>2653</v>
      </c>
      <c r="E232" s="83"/>
      <c r="H232" s="64"/>
      <c r="L232" s="64"/>
      <c r="M232" s="64"/>
    </row>
    <row r="233" spans="1:14" x14ac:dyDescent="0.35">
      <c r="A233" s="66" t="s">
        <v>367</v>
      </c>
      <c r="B233" s="107" t="s">
        <v>368</v>
      </c>
      <c r="C233" s="446" t="s">
        <v>2653</v>
      </c>
      <c r="E233" s="83"/>
      <c r="H233" s="64"/>
      <c r="L233" s="64"/>
      <c r="M233" s="64"/>
    </row>
    <row r="234" spans="1:14" outlineLevel="1" x14ac:dyDescent="0.35">
      <c r="A234" s="66" t="s">
        <v>369</v>
      </c>
      <c r="B234" s="81" t="s">
        <v>370</v>
      </c>
      <c r="C234" s="191"/>
      <c r="D234" s="83"/>
      <c r="E234" s="83"/>
      <c r="H234" s="64"/>
      <c r="L234" s="64"/>
      <c r="M234" s="64"/>
    </row>
    <row r="235" spans="1:14" outlineLevel="1" x14ac:dyDescent="0.35">
      <c r="A235" s="66" t="s">
        <v>371</v>
      </c>
      <c r="B235" s="81" t="s">
        <v>372</v>
      </c>
      <c r="C235" s="191"/>
      <c r="D235" s="83"/>
      <c r="E235" s="83"/>
      <c r="H235" s="64"/>
      <c r="L235" s="64"/>
      <c r="M235" s="64"/>
    </row>
    <row r="236" spans="1:14" outlineLevel="1" x14ac:dyDescent="0.35">
      <c r="A236" s="66" t="s">
        <v>373</v>
      </c>
      <c r="B236" s="81" t="s">
        <v>374</v>
      </c>
      <c r="C236" s="232"/>
      <c r="D236" s="83"/>
      <c r="E236" s="83"/>
      <c r="H236" s="64"/>
      <c r="L236" s="64"/>
      <c r="M236" s="64"/>
    </row>
    <row r="237" spans="1:14" outlineLevel="1" x14ac:dyDescent="0.35">
      <c r="A237" s="66" t="s">
        <v>375</v>
      </c>
      <c r="C237" s="83"/>
      <c r="D237" s="83"/>
      <c r="E237" s="83"/>
      <c r="H237" s="64"/>
      <c r="L237" s="64"/>
      <c r="M237" s="64"/>
    </row>
    <row r="238" spans="1:14" outlineLevel="1" x14ac:dyDescent="0.35">
      <c r="A238" s="66" t="s">
        <v>376</v>
      </c>
      <c r="C238" s="83"/>
      <c r="D238" s="83"/>
      <c r="E238" s="83"/>
      <c r="H238" s="64"/>
      <c r="L238" s="64"/>
      <c r="M238" s="64"/>
    </row>
    <row r="239" spans="1:14" outlineLevel="1" x14ac:dyDescent="0.35">
      <c r="A239" s="85"/>
      <c r="B239" s="86" t="s">
        <v>1850</v>
      </c>
      <c r="C239" s="85"/>
      <c r="D239" s="85"/>
      <c r="E239" s="87"/>
      <c r="F239" s="88"/>
      <c r="G239" s="88"/>
      <c r="H239" s="64"/>
      <c r="K239" s="108"/>
      <c r="L239" s="108"/>
      <c r="M239" s="108"/>
      <c r="N239" s="108"/>
    </row>
    <row r="240" spans="1:14" outlineLevel="1" x14ac:dyDescent="0.35">
      <c r="A240" s="66" t="s">
        <v>1641</v>
      </c>
      <c r="B240" s="66" t="s">
        <v>1823</v>
      </c>
      <c r="C240" s="66" t="s">
        <v>2074</v>
      </c>
      <c r="D240" s="230"/>
      <c r="E240"/>
      <c r="F240"/>
      <c r="G240"/>
      <c r="H240" s="64"/>
      <c r="K240" s="108"/>
      <c r="L240" s="108"/>
      <c r="M240" s="108"/>
      <c r="N240" s="108"/>
    </row>
    <row r="241" spans="1:14" ht="29" outlineLevel="1" x14ac:dyDescent="0.35">
      <c r="A241" s="66" t="s">
        <v>1643</v>
      </c>
      <c r="B241" s="66" t="s">
        <v>1824</v>
      </c>
      <c r="C241" s="252" t="s">
        <v>1245</v>
      </c>
      <c r="D241" s="230"/>
      <c r="E241"/>
      <c r="F241"/>
      <c r="G241"/>
      <c r="H241" s="64"/>
      <c r="K241" s="108"/>
      <c r="L241" s="108"/>
      <c r="M241" s="108"/>
      <c r="N241" s="108"/>
    </row>
    <row r="242" spans="1:14" outlineLevel="1" x14ac:dyDescent="0.35">
      <c r="A242" s="66" t="s">
        <v>1821</v>
      </c>
      <c r="B242" s="66" t="s">
        <v>1645</v>
      </c>
      <c r="C242" s="252" t="s">
        <v>1245</v>
      </c>
      <c r="D242" s="230"/>
      <c r="E242"/>
      <c r="F242"/>
      <c r="G242"/>
      <c r="H242" s="64"/>
      <c r="K242" s="108"/>
      <c r="L242" s="108"/>
      <c r="M242" s="108"/>
      <c r="N242" s="108"/>
    </row>
    <row r="243" spans="1:14" outlineLevel="1" x14ac:dyDescent="0.35">
      <c r="A243" s="242" t="s">
        <v>1822</v>
      </c>
      <c r="B243" s="66" t="s">
        <v>1642</v>
      </c>
      <c r="C243" s="66" t="s">
        <v>1245</v>
      </c>
      <c r="D243" s="230"/>
      <c r="E243"/>
      <c r="F243"/>
      <c r="G243"/>
      <c r="H243" s="64"/>
      <c r="K243" s="108"/>
      <c r="L243" s="108"/>
      <c r="M243" s="108"/>
      <c r="N243" s="108"/>
    </row>
    <row r="244" spans="1:14" outlineLevel="1" x14ac:dyDescent="0.35">
      <c r="A244" s="66" t="s">
        <v>1646</v>
      </c>
      <c r="D244" s="230"/>
      <c r="E244"/>
      <c r="F244"/>
      <c r="G244"/>
      <c r="H244" s="64"/>
      <c r="K244" s="108"/>
      <c r="L244" s="108"/>
      <c r="M244" s="108"/>
      <c r="N244" s="108"/>
    </row>
    <row r="245" spans="1:14" outlineLevel="1" x14ac:dyDescent="0.35">
      <c r="A245" s="242" t="s">
        <v>1647</v>
      </c>
      <c r="D245" s="230"/>
      <c r="E245"/>
      <c r="F245"/>
      <c r="G245"/>
      <c r="H245" s="64"/>
      <c r="K245" s="108"/>
      <c r="L245" s="108"/>
      <c r="M245" s="108"/>
      <c r="N245" s="108"/>
    </row>
    <row r="246" spans="1:14" outlineLevel="1" x14ac:dyDescent="0.35">
      <c r="A246" s="242" t="s">
        <v>1644</v>
      </c>
      <c r="D246" s="230"/>
      <c r="E246"/>
      <c r="F246"/>
      <c r="G246"/>
      <c r="H246" s="64"/>
      <c r="K246" s="108"/>
      <c r="L246" s="108"/>
      <c r="M246" s="108"/>
      <c r="N246" s="108"/>
    </row>
    <row r="247" spans="1:14" outlineLevel="1" x14ac:dyDescent="0.35">
      <c r="A247" s="242" t="s">
        <v>1648</v>
      </c>
      <c r="D247" s="230"/>
      <c r="E247"/>
      <c r="F247"/>
      <c r="G247"/>
      <c r="H247" s="64"/>
      <c r="K247" s="108"/>
      <c r="L247" s="108"/>
      <c r="M247" s="108"/>
      <c r="N247" s="108"/>
    </row>
    <row r="248" spans="1:14" outlineLevel="1" x14ac:dyDescent="0.35">
      <c r="A248" s="242" t="s">
        <v>1649</v>
      </c>
      <c r="D248" s="230"/>
      <c r="E248"/>
      <c r="F248"/>
      <c r="G248"/>
      <c r="H248" s="64"/>
      <c r="K248" s="108"/>
      <c r="L248" s="108"/>
      <c r="M248" s="108"/>
      <c r="N248" s="108"/>
    </row>
    <row r="249" spans="1:14" outlineLevel="1" x14ac:dyDescent="0.35">
      <c r="A249" s="242" t="s">
        <v>1650</v>
      </c>
      <c r="D249" s="230"/>
      <c r="E249"/>
      <c r="F249"/>
      <c r="G249"/>
      <c r="H249" s="64"/>
      <c r="K249" s="108"/>
      <c r="L249" s="108"/>
      <c r="M249" s="108"/>
      <c r="N249" s="108"/>
    </row>
    <row r="250" spans="1:14" outlineLevel="1" x14ac:dyDescent="0.35">
      <c r="A250" s="242" t="s">
        <v>1651</v>
      </c>
      <c r="D250" s="230"/>
      <c r="E250"/>
      <c r="F250"/>
      <c r="G250"/>
      <c r="H250" s="64"/>
      <c r="K250" s="108"/>
      <c r="L250" s="108"/>
      <c r="M250" s="108"/>
      <c r="N250" s="108"/>
    </row>
    <row r="251" spans="1:14" outlineLevel="1" x14ac:dyDescent="0.35">
      <c r="A251" s="242" t="s">
        <v>1652</v>
      </c>
      <c r="D251" s="230"/>
      <c r="E251"/>
      <c r="F251"/>
      <c r="G251"/>
      <c r="H251" s="64"/>
      <c r="K251" s="108"/>
      <c r="L251" s="108"/>
      <c r="M251" s="108"/>
      <c r="N251" s="108"/>
    </row>
    <row r="252" spans="1:14" outlineLevel="1" x14ac:dyDescent="0.35">
      <c r="A252" s="242" t="s">
        <v>1653</v>
      </c>
      <c r="D252" s="230"/>
      <c r="E252"/>
      <c r="F252"/>
      <c r="G252"/>
      <c r="H252" s="64"/>
      <c r="K252" s="108"/>
      <c r="L252" s="108"/>
      <c r="M252" s="108"/>
      <c r="N252" s="108"/>
    </row>
    <row r="253" spans="1:14" outlineLevel="1" x14ac:dyDescent="0.35">
      <c r="A253" s="242" t="s">
        <v>1654</v>
      </c>
      <c r="D253" s="230"/>
      <c r="E253"/>
      <c r="F253"/>
      <c r="G253"/>
      <c r="H253" s="64"/>
      <c r="K253" s="108"/>
      <c r="L253" s="108"/>
      <c r="M253" s="108"/>
      <c r="N253" s="108"/>
    </row>
    <row r="254" spans="1:14" outlineLevel="1" x14ac:dyDescent="0.35">
      <c r="A254" s="242" t="s">
        <v>1655</v>
      </c>
      <c r="D254" s="230"/>
      <c r="E254"/>
      <c r="F254"/>
      <c r="G254"/>
      <c r="H254" s="64"/>
      <c r="K254" s="108"/>
      <c r="L254" s="108"/>
      <c r="M254" s="108"/>
      <c r="N254" s="108"/>
    </row>
    <row r="255" spans="1:14" outlineLevel="1" x14ac:dyDescent="0.35">
      <c r="A255" s="242" t="s">
        <v>1656</v>
      </c>
      <c r="D255" s="230"/>
      <c r="E255"/>
      <c r="F255"/>
      <c r="G255"/>
      <c r="H255" s="64"/>
      <c r="K255" s="108"/>
      <c r="L255" s="108"/>
      <c r="M255" s="108"/>
      <c r="N255" s="108"/>
    </row>
    <row r="256" spans="1:14" outlineLevel="1" x14ac:dyDescent="0.35">
      <c r="A256" s="242" t="s">
        <v>1657</v>
      </c>
      <c r="D256" s="230"/>
      <c r="E256"/>
      <c r="F256"/>
      <c r="G256"/>
      <c r="H256" s="64"/>
      <c r="K256" s="108"/>
      <c r="L256" s="108"/>
      <c r="M256" s="108"/>
      <c r="N256" s="108"/>
    </row>
    <row r="257" spans="1:14" outlineLevel="1" x14ac:dyDescent="0.35">
      <c r="A257" s="242" t="s">
        <v>1658</v>
      </c>
      <c r="D257" s="230"/>
      <c r="E257"/>
      <c r="F257"/>
      <c r="G257"/>
      <c r="H257" s="64"/>
      <c r="K257" s="108"/>
      <c r="L257" s="108"/>
      <c r="M257" s="108"/>
      <c r="N257" s="108"/>
    </row>
    <row r="258" spans="1:14" outlineLevel="1" x14ac:dyDescent="0.35">
      <c r="A258" s="242" t="s">
        <v>1659</v>
      </c>
      <c r="D258" s="230"/>
      <c r="E258"/>
      <c r="F258"/>
      <c r="G258"/>
      <c r="H258" s="64"/>
      <c r="K258" s="108"/>
      <c r="L258" s="108"/>
      <c r="M258" s="108"/>
      <c r="N258" s="108"/>
    </row>
    <row r="259" spans="1:14" outlineLevel="1" x14ac:dyDescent="0.35">
      <c r="A259" s="242" t="s">
        <v>1660</v>
      </c>
      <c r="D259" s="230"/>
      <c r="E259"/>
      <c r="F259"/>
      <c r="G259"/>
      <c r="H259" s="64"/>
      <c r="K259" s="108"/>
      <c r="L259" s="108"/>
      <c r="M259" s="108"/>
      <c r="N259" s="108"/>
    </row>
    <row r="260" spans="1:14" outlineLevel="1" x14ac:dyDescent="0.35">
      <c r="A260" s="242" t="s">
        <v>1661</v>
      </c>
      <c r="D260" s="230"/>
      <c r="E260"/>
      <c r="F260"/>
      <c r="G260"/>
      <c r="H260" s="64"/>
      <c r="K260" s="108"/>
      <c r="L260" s="108"/>
      <c r="M260" s="108"/>
      <c r="N260" s="108"/>
    </row>
    <row r="261" spans="1:14" outlineLevel="1" x14ac:dyDescent="0.35">
      <c r="A261" s="242" t="s">
        <v>1662</v>
      </c>
      <c r="D261" s="230"/>
      <c r="E261"/>
      <c r="F261"/>
      <c r="G261"/>
      <c r="H261" s="64"/>
      <c r="K261" s="108"/>
      <c r="L261" s="108"/>
      <c r="M261" s="108"/>
      <c r="N261" s="108"/>
    </row>
    <row r="262" spans="1:14" outlineLevel="1" x14ac:dyDescent="0.35">
      <c r="A262" s="242" t="s">
        <v>1663</v>
      </c>
      <c r="D262" s="230"/>
      <c r="E262"/>
      <c r="F262"/>
      <c r="G262"/>
      <c r="H262" s="64"/>
      <c r="K262" s="108"/>
      <c r="L262" s="108"/>
      <c r="M262" s="108"/>
      <c r="N262" s="108"/>
    </row>
    <row r="263" spans="1:14" outlineLevel="1" x14ac:dyDescent="0.35">
      <c r="A263" s="242" t="s">
        <v>1664</v>
      </c>
      <c r="D263" s="230"/>
      <c r="E263"/>
      <c r="F263"/>
      <c r="G263"/>
      <c r="H263" s="64"/>
      <c r="K263" s="108"/>
      <c r="L263" s="108"/>
      <c r="M263" s="108"/>
      <c r="N263" s="108"/>
    </row>
    <row r="264" spans="1:14" outlineLevel="1" x14ac:dyDescent="0.35">
      <c r="A264" s="242" t="s">
        <v>1665</v>
      </c>
      <c r="D264" s="230"/>
      <c r="E264"/>
      <c r="F264"/>
      <c r="G264"/>
      <c r="H264" s="64"/>
      <c r="K264" s="108"/>
      <c r="L264" s="108"/>
      <c r="M264" s="108"/>
      <c r="N264" s="108"/>
    </row>
    <row r="265" spans="1:14" outlineLevel="1" x14ac:dyDescent="0.35">
      <c r="A265" s="242" t="s">
        <v>1666</v>
      </c>
      <c r="D265" s="230"/>
      <c r="E265"/>
      <c r="F265"/>
      <c r="G265"/>
      <c r="H265" s="64"/>
      <c r="K265" s="108"/>
      <c r="L265" s="108"/>
      <c r="M265" s="108"/>
      <c r="N265" s="108"/>
    </row>
    <row r="266" spans="1:14" outlineLevel="1" x14ac:dyDescent="0.35">
      <c r="A266" s="242" t="s">
        <v>1667</v>
      </c>
      <c r="D266" s="230"/>
      <c r="E266"/>
      <c r="F266"/>
      <c r="G266"/>
      <c r="H266" s="64"/>
      <c r="K266" s="108"/>
      <c r="L266" s="108"/>
      <c r="M266" s="108"/>
      <c r="N266" s="108"/>
    </row>
    <row r="267" spans="1:14" outlineLevel="1" x14ac:dyDescent="0.35">
      <c r="A267" s="242" t="s">
        <v>1668</v>
      </c>
      <c r="D267" s="230"/>
      <c r="E267"/>
      <c r="F267"/>
      <c r="G267"/>
      <c r="H267" s="64"/>
      <c r="K267" s="108"/>
      <c r="L267" s="108"/>
      <c r="M267" s="108"/>
      <c r="N267" s="108"/>
    </row>
    <row r="268" spans="1:14" outlineLevel="1" x14ac:dyDescent="0.35">
      <c r="A268" s="242" t="s">
        <v>1669</v>
      </c>
      <c r="D268" s="230"/>
      <c r="E268"/>
      <c r="F268"/>
      <c r="G268"/>
      <c r="H268" s="64"/>
      <c r="K268" s="108"/>
      <c r="L268" s="108"/>
      <c r="M268" s="108"/>
      <c r="N268" s="108"/>
    </row>
    <row r="269" spans="1:14" outlineLevel="1" x14ac:dyDescent="0.35">
      <c r="A269" s="242" t="s">
        <v>1670</v>
      </c>
      <c r="D269" s="230"/>
      <c r="E269"/>
      <c r="F269"/>
      <c r="G269"/>
      <c r="H269" s="64"/>
      <c r="K269" s="108"/>
      <c r="L269" s="108"/>
      <c r="M269" s="108"/>
      <c r="N269" s="108"/>
    </row>
    <row r="270" spans="1:14" outlineLevel="1" x14ac:dyDescent="0.35">
      <c r="A270" s="242" t="s">
        <v>1671</v>
      </c>
      <c r="D270" s="230"/>
      <c r="E270"/>
      <c r="F270"/>
      <c r="G270"/>
      <c r="H270" s="64"/>
      <c r="K270" s="108"/>
      <c r="L270" s="108"/>
      <c r="M270" s="108"/>
      <c r="N270" s="108"/>
    </row>
    <row r="271" spans="1:14" outlineLevel="1" x14ac:dyDescent="0.35">
      <c r="A271" s="242" t="s">
        <v>1672</v>
      </c>
      <c r="D271" s="230"/>
      <c r="E271"/>
      <c r="F271"/>
      <c r="G271"/>
      <c r="H271" s="64"/>
      <c r="K271" s="108"/>
      <c r="L271" s="108"/>
      <c r="M271" s="108"/>
      <c r="N271" s="108"/>
    </row>
    <row r="272" spans="1:14" outlineLevel="1" x14ac:dyDescent="0.35">
      <c r="A272" s="242" t="s">
        <v>1673</v>
      </c>
      <c r="D272" s="230"/>
      <c r="E272"/>
      <c r="F272"/>
      <c r="G272"/>
      <c r="H272" s="64"/>
      <c r="K272" s="108"/>
      <c r="L272" s="108"/>
      <c r="M272" s="108"/>
      <c r="N272" s="108"/>
    </row>
    <row r="273" spans="1:14" outlineLevel="1" x14ac:dyDescent="0.35">
      <c r="A273" s="242" t="s">
        <v>1674</v>
      </c>
      <c r="D273" s="230"/>
      <c r="E273"/>
      <c r="F273"/>
      <c r="G273"/>
      <c r="H273" s="64"/>
      <c r="K273" s="108"/>
      <c r="L273" s="108"/>
      <c r="M273" s="108"/>
      <c r="N273" s="108"/>
    </row>
    <row r="274" spans="1:14" outlineLevel="1" x14ac:dyDescent="0.35">
      <c r="A274" s="242" t="s">
        <v>1675</v>
      </c>
      <c r="D274" s="230"/>
      <c r="E274"/>
      <c r="F274"/>
      <c r="G274"/>
      <c r="H274" s="64"/>
      <c r="K274" s="108"/>
      <c r="L274" s="108"/>
      <c r="M274" s="108"/>
      <c r="N274" s="108"/>
    </row>
    <row r="275" spans="1:14" outlineLevel="1" x14ac:dyDescent="0.35">
      <c r="A275" s="242" t="s">
        <v>1676</v>
      </c>
      <c r="D275" s="230"/>
      <c r="E275"/>
      <c r="F275"/>
      <c r="G275"/>
      <c r="H275" s="64"/>
      <c r="K275" s="108"/>
      <c r="L275" s="108"/>
      <c r="M275" s="108"/>
      <c r="N275" s="108"/>
    </row>
    <row r="276" spans="1:14" outlineLevel="1" x14ac:dyDescent="0.35">
      <c r="A276" s="242" t="s">
        <v>1677</v>
      </c>
      <c r="D276" s="230"/>
      <c r="E276"/>
      <c r="F276"/>
      <c r="G276"/>
      <c r="H276" s="64"/>
      <c r="K276" s="108"/>
      <c r="L276" s="108"/>
      <c r="M276" s="108"/>
      <c r="N276" s="108"/>
    </row>
    <row r="277" spans="1:14" outlineLevel="1" x14ac:dyDescent="0.35">
      <c r="A277" s="242" t="s">
        <v>1678</v>
      </c>
      <c r="D277" s="230"/>
      <c r="E277"/>
      <c r="F277"/>
      <c r="G277"/>
      <c r="H277" s="64"/>
      <c r="K277" s="108"/>
      <c r="L277" s="108"/>
      <c r="M277" s="108"/>
      <c r="N277" s="108"/>
    </row>
    <row r="278" spans="1:14" outlineLevel="1" x14ac:dyDescent="0.35">
      <c r="A278" s="242" t="s">
        <v>1679</v>
      </c>
      <c r="D278" s="230"/>
      <c r="E278"/>
      <c r="F278"/>
      <c r="G278"/>
      <c r="H278" s="64"/>
      <c r="K278" s="108"/>
      <c r="L278" s="108"/>
      <c r="M278" s="108"/>
      <c r="N278" s="108"/>
    </row>
    <row r="279" spans="1:14" outlineLevel="1" x14ac:dyDescent="0.35">
      <c r="A279" s="242" t="s">
        <v>1680</v>
      </c>
      <c r="D279" s="230"/>
      <c r="E279"/>
      <c r="F279"/>
      <c r="G279"/>
      <c r="H279" s="64"/>
      <c r="K279" s="108"/>
      <c r="L279" s="108"/>
      <c r="M279" s="108"/>
      <c r="N279" s="108"/>
    </row>
    <row r="280" spans="1:14" outlineLevel="1" x14ac:dyDescent="0.35">
      <c r="A280" s="242" t="s">
        <v>1681</v>
      </c>
      <c r="D280" s="230"/>
      <c r="E280"/>
      <c r="F280"/>
      <c r="G280"/>
      <c r="H280" s="64"/>
      <c r="K280" s="108"/>
      <c r="L280" s="108"/>
      <c r="M280" s="108"/>
      <c r="N280" s="108"/>
    </row>
    <row r="281" spans="1:14" outlineLevel="1" x14ac:dyDescent="0.35">
      <c r="A281" s="242" t="s">
        <v>1682</v>
      </c>
      <c r="D281" s="230"/>
      <c r="E281"/>
      <c r="F281"/>
      <c r="G281"/>
      <c r="H281" s="64"/>
      <c r="K281" s="108"/>
      <c r="L281" s="108"/>
      <c r="M281" s="108"/>
      <c r="N281" s="108"/>
    </row>
    <row r="282" spans="1:14" outlineLevel="1" x14ac:dyDescent="0.35">
      <c r="A282" s="242" t="s">
        <v>1683</v>
      </c>
      <c r="D282" s="230"/>
      <c r="E282"/>
      <c r="F282"/>
      <c r="G282"/>
      <c r="H282" s="64"/>
      <c r="K282" s="108"/>
      <c r="L282" s="108"/>
      <c r="M282" s="108"/>
      <c r="N282" s="108"/>
    </row>
    <row r="283" spans="1:14" outlineLevel="1" x14ac:dyDescent="0.35">
      <c r="A283" s="242" t="s">
        <v>1684</v>
      </c>
      <c r="D283" s="230"/>
      <c r="E283"/>
      <c r="F283"/>
      <c r="G283"/>
      <c r="H283" s="64"/>
      <c r="K283" s="108"/>
      <c r="L283" s="108"/>
      <c r="M283" s="108"/>
      <c r="N283" s="108"/>
    </row>
    <row r="284" spans="1:14" outlineLevel="1" x14ac:dyDescent="0.35">
      <c r="A284" s="242" t="s">
        <v>1685</v>
      </c>
      <c r="D284" s="230"/>
      <c r="E284"/>
      <c r="F284"/>
      <c r="G284"/>
      <c r="H284" s="64"/>
      <c r="K284" s="108"/>
      <c r="L284" s="108"/>
      <c r="M284" s="108"/>
      <c r="N284" s="108"/>
    </row>
    <row r="285" spans="1:14" ht="37" x14ac:dyDescent="0.35">
      <c r="A285" s="77"/>
      <c r="B285" s="77" t="s">
        <v>377</v>
      </c>
      <c r="C285" s="77" t="s">
        <v>1</v>
      </c>
      <c r="D285" s="77" t="s">
        <v>1</v>
      </c>
      <c r="E285" s="77"/>
      <c r="F285" s="78"/>
      <c r="G285" s="79"/>
      <c r="H285" s="64"/>
      <c r="I285" s="70"/>
      <c r="J285" s="70"/>
      <c r="K285" s="70"/>
      <c r="L285" s="70"/>
      <c r="M285" s="72"/>
    </row>
    <row r="286" spans="1:14" ht="18.5" x14ac:dyDescent="0.35">
      <c r="A286" s="109" t="s">
        <v>1855</v>
      </c>
      <c r="B286" s="110"/>
      <c r="C286" s="110"/>
      <c r="D286" s="110"/>
      <c r="E286" s="110"/>
      <c r="F286" s="111"/>
      <c r="G286" s="110"/>
      <c r="H286" s="64"/>
      <c r="I286" s="70"/>
      <c r="J286" s="70"/>
      <c r="K286" s="70"/>
      <c r="L286" s="70"/>
      <c r="M286" s="72"/>
    </row>
    <row r="287" spans="1:14" ht="18.5" x14ac:dyDescent="0.35">
      <c r="A287" s="109" t="s">
        <v>1856</v>
      </c>
      <c r="B287" s="110"/>
      <c r="C287" s="110"/>
      <c r="D287" s="110"/>
      <c r="E287" s="110"/>
      <c r="F287" s="111"/>
      <c r="G287" s="110"/>
      <c r="H287" s="64"/>
      <c r="I287" s="70"/>
      <c r="J287" s="70"/>
      <c r="K287" s="70"/>
      <c r="L287" s="70"/>
      <c r="M287" s="72"/>
    </row>
    <row r="288" spans="1:14" x14ac:dyDescent="0.35">
      <c r="A288" s="66" t="s">
        <v>378</v>
      </c>
      <c r="B288" s="81" t="s">
        <v>379</v>
      </c>
      <c r="C288" s="112">
        <f>ROW(B38)</f>
        <v>38</v>
      </c>
      <c r="D288" s="103"/>
      <c r="E288" s="103"/>
      <c r="F288" s="103"/>
      <c r="G288" s="103"/>
      <c r="H288" s="64"/>
      <c r="I288" s="81"/>
      <c r="J288" s="112"/>
      <c r="L288" s="103"/>
      <c r="M288" s="103"/>
      <c r="N288" s="103"/>
    </row>
    <row r="289" spans="1:14" x14ac:dyDescent="0.35">
      <c r="A289" s="66" t="s">
        <v>380</v>
      </c>
      <c r="B289" s="81" t="s">
        <v>381</v>
      </c>
      <c r="C289" s="112">
        <f>ROW(B39)</f>
        <v>39</v>
      </c>
      <c r="E289" s="103"/>
      <c r="F289" s="103"/>
      <c r="H289" s="64"/>
      <c r="I289" s="81"/>
      <c r="J289" s="112"/>
      <c r="L289" s="103"/>
      <c r="M289" s="103"/>
    </row>
    <row r="290" spans="1:14" x14ac:dyDescent="0.35">
      <c r="A290" s="66" t="s">
        <v>382</v>
      </c>
      <c r="B290" s="81" t="s">
        <v>383</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35">
      <c r="A291" s="66" t="s">
        <v>384</v>
      </c>
      <c r="B291" s="81" t="s">
        <v>385</v>
      </c>
      <c r="C291" s="112">
        <f>ROW(B52)</f>
        <v>52</v>
      </c>
      <c r="H291" s="64"/>
      <c r="I291" s="81"/>
      <c r="J291" s="112"/>
    </row>
    <row r="292" spans="1:14" x14ac:dyDescent="0.35">
      <c r="A292" s="66" t="s">
        <v>386</v>
      </c>
      <c r="B292" s="81" t="s">
        <v>387</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35">
      <c r="A293" s="66" t="s">
        <v>388</v>
      </c>
      <c r="B293" s="81" t="s">
        <v>389</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35">
      <c r="A294" s="66" t="s">
        <v>390</v>
      </c>
      <c r="B294" s="81" t="s">
        <v>391</v>
      </c>
      <c r="C294" s="112">
        <f>ROW(B111)</f>
        <v>111</v>
      </c>
      <c r="F294" s="113"/>
      <c r="H294" s="64"/>
      <c r="I294" s="81"/>
      <c r="J294" s="112"/>
      <c r="M294" s="113"/>
    </row>
    <row r="295" spans="1:14" x14ac:dyDescent="0.35">
      <c r="A295" s="66" t="s">
        <v>392</v>
      </c>
      <c r="B295" s="81" t="s">
        <v>393</v>
      </c>
      <c r="C295" s="112">
        <f>ROW(B163)</f>
        <v>163</v>
      </c>
      <c r="E295" s="113"/>
      <c r="F295" s="113"/>
      <c r="H295" s="64"/>
      <c r="I295" s="81"/>
      <c r="J295" s="112"/>
      <c r="L295" s="113"/>
      <c r="M295" s="113"/>
    </row>
    <row r="296" spans="1:14" x14ac:dyDescent="0.35">
      <c r="A296" s="66" t="s">
        <v>394</v>
      </c>
      <c r="B296" s="81" t="s">
        <v>395</v>
      </c>
      <c r="C296" s="112">
        <f>ROW(B137)</f>
        <v>137</v>
      </c>
      <c r="E296" s="113"/>
      <c r="F296" s="113"/>
      <c r="H296" s="64"/>
      <c r="I296" s="81"/>
      <c r="J296" s="112"/>
      <c r="L296" s="113"/>
      <c r="M296" s="113"/>
    </row>
    <row r="297" spans="1:14" ht="29" x14ac:dyDescent="0.35">
      <c r="A297" s="66" t="s">
        <v>396</v>
      </c>
      <c r="B297" s="66" t="s">
        <v>397</v>
      </c>
      <c r="C297" s="112" t="str">
        <f>ROW('C. HTT Harmonised Glossary'!B17)&amp;" for Harmonised Glossary"</f>
        <v>17 for Harmonised Glossary</v>
      </c>
      <c r="E297" s="113"/>
      <c r="H297" s="64"/>
      <c r="J297" s="112"/>
      <c r="L297" s="113"/>
    </row>
    <row r="298" spans="1:14" x14ac:dyDescent="0.35">
      <c r="A298" s="66" t="s">
        <v>398</v>
      </c>
      <c r="B298" s="81" t="s">
        <v>399</v>
      </c>
      <c r="C298" s="112">
        <f>ROW(B65)</f>
        <v>65</v>
      </c>
      <c r="E298" s="113"/>
      <c r="H298" s="64"/>
      <c r="I298" s="81"/>
      <c r="J298" s="112"/>
      <c r="L298" s="113"/>
    </row>
    <row r="299" spans="1:14" x14ac:dyDescent="0.35">
      <c r="A299" s="66" t="s">
        <v>400</v>
      </c>
      <c r="B299" s="81" t="s">
        <v>401</v>
      </c>
      <c r="C299" s="112">
        <f>ROW(B88)</f>
        <v>88</v>
      </c>
      <c r="E299" s="113"/>
      <c r="H299" s="64"/>
      <c r="I299" s="81"/>
      <c r="J299" s="112"/>
      <c r="L299" s="113"/>
    </row>
    <row r="300" spans="1:14" x14ac:dyDescent="0.35">
      <c r="A300" s="66" t="s">
        <v>402</v>
      </c>
      <c r="B300" s="81" t="s">
        <v>403</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35">
      <c r="A301" s="66" t="s">
        <v>404</v>
      </c>
      <c r="B301" s="81"/>
      <c r="C301" s="112"/>
      <c r="D301" s="112"/>
      <c r="E301" s="113"/>
      <c r="H301" s="64"/>
      <c r="I301" s="81"/>
      <c r="J301" s="112"/>
      <c r="K301" s="112"/>
      <c r="L301" s="113"/>
    </row>
    <row r="302" spans="1:14" outlineLevel="1" x14ac:dyDescent="0.35">
      <c r="A302" s="66" t="s">
        <v>405</v>
      </c>
      <c r="B302" s="81"/>
      <c r="C302" s="112"/>
      <c r="D302" s="112"/>
      <c r="E302" s="113"/>
      <c r="H302" s="64"/>
      <c r="I302" s="81"/>
      <c r="J302" s="112"/>
      <c r="K302" s="112"/>
      <c r="L302" s="113"/>
    </row>
    <row r="303" spans="1:14" outlineLevel="1" x14ac:dyDescent="0.35">
      <c r="A303" s="66" t="s">
        <v>406</v>
      </c>
      <c r="B303" s="81"/>
      <c r="C303" s="112"/>
      <c r="D303" s="112"/>
      <c r="E303" s="113"/>
      <c r="H303" s="64"/>
      <c r="I303" s="81"/>
      <c r="J303" s="112"/>
      <c r="K303" s="112"/>
      <c r="L303" s="113"/>
    </row>
    <row r="304" spans="1:14" outlineLevel="1" x14ac:dyDescent="0.35">
      <c r="A304" s="66" t="s">
        <v>407</v>
      </c>
      <c r="B304" s="81"/>
      <c r="C304" s="112"/>
      <c r="D304" s="112"/>
      <c r="E304" s="113"/>
      <c r="H304" s="64"/>
      <c r="I304" s="81"/>
      <c r="J304" s="112"/>
      <c r="K304" s="112"/>
      <c r="L304" s="113"/>
    </row>
    <row r="305" spans="1:14" outlineLevel="1" x14ac:dyDescent="0.35">
      <c r="A305" s="66" t="s">
        <v>408</v>
      </c>
      <c r="B305" s="81"/>
      <c r="C305" s="112"/>
      <c r="D305" s="112"/>
      <c r="E305" s="113"/>
      <c r="H305" s="64"/>
      <c r="I305" s="81"/>
      <c r="J305" s="112"/>
      <c r="K305" s="112"/>
      <c r="L305" s="113"/>
      <c r="N305" s="96"/>
    </row>
    <row r="306" spans="1:14" outlineLevel="1" x14ac:dyDescent="0.35">
      <c r="A306" s="66" t="s">
        <v>409</v>
      </c>
      <c r="B306" s="81"/>
      <c r="C306" s="112"/>
      <c r="D306" s="112"/>
      <c r="E306" s="113"/>
      <c r="H306" s="64"/>
      <c r="I306" s="81"/>
      <c r="J306" s="112"/>
      <c r="K306" s="112"/>
      <c r="L306" s="113"/>
      <c r="N306" s="96"/>
    </row>
    <row r="307" spans="1:14" outlineLevel="1" x14ac:dyDescent="0.35">
      <c r="A307" s="66" t="s">
        <v>410</v>
      </c>
      <c r="B307" s="81"/>
      <c r="C307" s="112"/>
      <c r="D307" s="112"/>
      <c r="E307" s="113"/>
      <c r="H307" s="64"/>
      <c r="I307" s="81"/>
      <c r="J307" s="112"/>
      <c r="K307" s="112"/>
      <c r="L307" s="113"/>
      <c r="N307" s="96"/>
    </row>
    <row r="308" spans="1:14" outlineLevel="1" x14ac:dyDescent="0.35">
      <c r="A308" s="66" t="s">
        <v>411</v>
      </c>
      <c r="B308" s="81"/>
      <c r="C308" s="112"/>
      <c r="D308" s="112"/>
      <c r="E308" s="113"/>
      <c r="H308" s="64"/>
      <c r="I308" s="81"/>
      <c r="J308" s="112"/>
      <c r="K308" s="112"/>
      <c r="L308" s="113"/>
      <c r="N308" s="96"/>
    </row>
    <row r="309" spans="1:14" outlineLevel="1" x14ac:dyDescent="0.35">
      <c r="A309" s="66" t="s">
        <v>412</v>
      </c>
      <c r="B309" s="81"/>
      <c r="C309" s="112"/>
      <c r="D309" s="112"/>
      <c r="E309" s="113"/>
      <c r="H309" s="64"/>
      <c r="I309" s="81"/>
      <c r="J309" s="112"/>
      <c r="K309" s="112"/>
      <c r="L309" s="113"/>
      <c r="N309" s="96"/>
    </row>
    <row r="310" spans="1:14" outlineLevel="1" x14ac:dyDescent="0.35">
      <c r="A310" s="66" t="s">
        <v>413</v>
      </c>
      <c r="H310" s="64"/>
      <c r="N310" s="96"/>
    </row>
    <row r="311" spans="1:14" ht="37" x14ac:dyDescent="0.35">
      <c r="A311" s="78"/>
      <c r="B311" s="77" t="s">
        <v>79</v>
      </c>
      <c r="C311" s="78"/>
      <c r="D311" s="78"/>
      <c r="E311" s="78"/>
      <c r="F311" s="78"/>
      <c r="G311" s="79"/>
      <c r="H311" s="64"/>
      <c r="I311" s="70"/>
      <c r="J311" s="72"/>
      <c r="K311" s="72"/>
      <c r="L311" s="72"/>
      <c r="M311" s="72"/>
      <c r="N311" s="96"/>
    </row>
    <row r="312" spans="1:14" x14ac:dyDescent="0.35">
      <c r="A312" s="66" t="s">
        <v>5</v>
      </c>
      <c r="B312" s="89" t="s">
        <v>414</v>
      </c>
      <c r="C312" s="112" t="s">
        <v>2654</v>
      </c>
      <c r="H312" s="64"/>
      <c r="I312" s="89"/>
      <c r="J312" s="112"/>
      <c r="N312" s="96"/>
    </row>
    <row r="313" spans="1:14" outlineLevel="1" x14ac:dyDescent="0.35">
      <c r="A313" s="66" t="s">
        <v>415</v>
      </c>
      <c r="B313" s="89"/>
      <c r="C313" s="112"/>
      <c r="H313" s="64"/>
      <c r="I313" s="89"/>
      <c r="J313" s="112"/>
      <c r="N313" s="96"/>
    </row>
    <row r="314" spans="1:14" outlineLevel="1" x14ac:dyDescent="0.35">
      <c r="A314" s="66" t="s">
        <v>416</v>
      </c>
      <c r="B314" s="89"/>
      <c r="C314" s="112"/>
      <c r="H314" s="64"/>
      <c r="I314" s="89"/>
      <c r="J314" s="112"/>
      <c r="N314" s="96"/>
    </row>
    <row r="315" spans="1:14" outlineLevel="1" x14ac:dyDescent="0.35">
      <c r="A315" s="66" t="s">
        <v>417</v>
      </c>
      <c r="B315" s="89"/>
      <c r="C315" s="112"/>
      <c r="H315" s="64"/>
      <c r="I315" s="89"/>
      <c r="J315" s="112"/>
      <c r="N315" s="96"/>
    </row>
    <row r="316" spans="1:14" outlineLevel="1" x14ac:dyDescent="0.35">
      <c r="A316" s="66" t="s">
        <v>418</v>
      </c>
      <c r="B316" s="89"/>
      <c r="C316" s="112"/>
      <c r="H316" s="64"/>
      <c r="I316" s="89"/>
      <c r="J316" s="112"/>
      <c r="N316" s="96"/>
    </row>
    <row r="317" spans="1:14" outlineLevel="1" x14ac:dyDescent="0.35">
      <c r="A317" s="66" t="s">
        <v>419</v>
      </c>
      <c r="B317" s="89"/>
      <c r="C317" s="112"/>
      <c r="H317" s="64"/>
      <c r="I317" s="89"/>
      <c r="J317" s="112"/>
      <c r="N317" s="96"/>
    </row>
    <row r="318" spans="1:14" outlineLevel="1" x14ac:dyDescent="0.35">
      <c r="A318" s="66" t="s">
        <v>420</v>
      </c>
      <c r="B318" s="89"/>
      <c r="C318" s="112"/>
      <c r="H318" s="64"/>
      <c r="I318" s="89"/>
      <c r="J318" s="112"/>
      <c r="N318" s="96"/>
    </row>
    <row r="319" spans="1:14" ht="18.5" x14ac:dyDescent="0.35">
      <c r="A319" s="78"/>
      <c r="B319" s="77" t="s">
        <v>80</v>
      </c>
      <c r="C319" s="78"/>
      <c r="D319" s="78"/>
      <c r="E319" s="78"/>
      <c r="F319" s="78"/>
      <c r="G319" s="79"/>
      <c r="H319" s="64"/>
      <c r="I319" s="70"/>
      <c r="J319" s="72"/>
      <c r="K319" s="72"/>
      <c r="L319" s="72"/>
      <c r="M319" s="72"/>
      <c r="N319" s="96"/>
    </row>
    <row r="320" spans="1:14" ht="15" customHeight="1" outlineLevel="1" x14ac:dyDescent="0.35">
      <c r="A320" s="85"/>
      <c r="B320" s="86" t="s">
        <v>421</v>
      </c>
      <c r="C320" s="85"/>
      <c r="D320" s="85"/>
      <c r="E320" s="87"/>
      <c r="F320" s="88"/>
      <c r="G320" s="88"/>
      <c r="H320" s="64"/>
      <c r="L320" s="64"/>
      <c r="M320" s="64"/>
      <c r="N320" s="96"/>
    </row>
    <row r="321" spans="1:14" outlineLevel="1" x14ac:dyDescent="0.35">
      <c r="A321" s="66" t="s">
        <v>422</v>
      </c>
      <c r="B321" s="81" t="s">
        <v>423</v>
      </c>
      <c r="C321" s="81"/>
      <c r="H321" s="64"/>
      <c r="I321" s="96"/>
      <c r="J321" s="96"/>
      <c r="K321" s="96"/>
      <c r="L321" s="96"/>
      <c r="M321" s="96"/>
      <c r="N321" s="96"/>
    </row>
    <row r="322" spans="1:14" outlineLevel="1" x14ac:dyDescent="0.35">
      <c r="A322" s="66" t="s">
        <v>424</v>
      </c>
      <c r="B322" s="81" t="s">
        <v>425</v>
      </c>
      <c r="C322" s="81"/>
      <c r="H322" s="64"/>
      <c r="I322" s="96"/>
      <c r="J322" s="96"/>
      <c r="K322" s="96"/>
      <c r="L322" s="96"/>
      <c r="M322" s="96"/>
      <c r="N322" s="96"/>
    </row>
    <row r="323" spans="1:14" outlineLevel="1" x14ac:dyDescent="0.35">
      <c r="A323" s="66" t="s">
        <v>426</v>
      </c>
      <c r="B323" s="81" t="s">
        <v>427</v>
      </c>
      <c r="C323" s="81"/>
      <c r="H323" s="64"/>
      <c r="I323" s="96"/>
      <c r="J323" s="96"/>
      <c r="K323" s="96"/>
      <c r="L323" s="96"/>
      <c r="M323" s="96"/>
      <c r="N323" s="96"/>
    </row>
    <row r="324" spans="1:14" outlineLevel="1" x14ac:dyDescent="0.35">
      <c r="A324" s="66" t="s">
        <v>428</v>
      </c>
      <c r="B324" s="81" t="s">
        <v>429</v>
      </c>
      <c r="H324" s="64"/>
      <c r="I324" s="96"/>
      <c r="J324" s="96"/>
      <c r="K324" s="96"/>
      <c r="L324" s="96"/>
      <c r="M324" s="96"/>
      <c r="N324" s="96"/>
    </row>
    <row r="325" spans="1:14" outlineLevel="1" x14ac:dyDescent="0.35">
      <c r="A325" s="66" t="s">
        <v>430</v>
      </c>
      <c r="B325" s="81" t="s">
        <v>431</v>
      </c>
      <c r="H325" s="64"/>
      <c r="I325" s="96"/>
      <c r="J325" s="96"/>
      <c r="K325" s="96"/>
      <c r="L325" s="96"/>
      <c r="M325" s="96"/>
      <c r="N325" s="96"/>
    </row>
    <row r="326" spans="1:14" outlineLevel="1" x14ac:dyDescent="0.35">
      <c r="A326" s="66" t="s">
        <v>432</v>
      </c>
      <c r="B326" s="81" t="s">
        <v>433</v>
      </c>
      <c r="H326" s="64"/>
      <c r="I326" s="96"/>
      <c r="J326" s="96"/>
      <c r="K326" s="96"/>
      <c r="L326" s="96"/>
      <c r="M326" s="96"/>
      <c r="N326" s="96"/>
    </row>
    <row r="327" spans="1:14" outlineLevel="1" x14ac:dyDescent="0.35">
      <c r="A327" s="66" t="s">
        <v>434</v>
      </c>
      <c r="B327" s="81" t="s">
        <v>435</v>
      </c>
      <c r="H327" s="64"/>
      <c r="I327" s="96"/>
      <c r="J327" s="96"/>
      <c r="K327" s="96"/>
      <c r="L327" s="96"/>
      <c r="M327" s="96"/>
      <c r="N327" s="96"/>
    </row>
    <row r="328" spans="1:14" outlineLevel="1" x14ac:dyDescent="0.35">
      <c r="A328" s="66" t="s">
        <v>436</v>
      </c>
      <c r="B328" s="81" t="s">
        <v>437</v>
      </c>
      <c r="H328" s="64"/>
      <c r="I328" s="96"/>
      <c r="J328" s="96"/>
      <c r="K328" s="96"/>
      <c r="L328" s="96"/>
      <c r="M328" s="96"/>
      <c r="N328" s="96"/>
    </row>
    <row r="329" spans="1:14" outlineLevel="1" x14ac:dyDescent="0.35">
      <c r="A329" s="66" t="s">
        <v>438</v>
      </c>
      <c r="B329" s="81" t="s">
        <v>439</v>
      </c>
      <c r="H329" s="64"/>
      <c r="I329" s="96"/>
      <c r="J329" s="96"/>
      <c r="K329" s="96"/>
      <c r="L329" s="96"/>
      <c r="M329" s="96"/>
      <c r="N329" s="96"/>
    </row>
    <row r="330" spans="1:14" outlineLevel="1" x14ac:dyDescent="0.35">
      <c r="A330" s="66" t="s">
        <v>440</v>
      </c>
      <c r="B330" s="95" t="s">
        <v>441</v>
      </c>
      <c r="H330" s="64"/>
      <c r="I330" s="96"/>
      <c r="J330" s="96"/>
      <c r="K330" s="96"/>
      <c r="L330" s="96"/>
      <c r="M330" s="96"/>
      <c r="N330" s="96"/>
    </row>
    <row r="331" spans="1:14" outlineLevel="1" x14ac:dyDescent="0.35">
      <c r="A331" s="66" t="s">
        <v>442</v>
      </c>
      <c r="B331" s="95" t="s">
        <v>441</v>
      </c>
      <c r="H331" s="64"/>
      <c r="I331" s="96"/>
      <c r="J331" s="96"/>
      <c r="K331" s="96"/>
      <c r="L331" s="96"/>
      <c r="M331" s="96"/>
      <c r="N331" s="96"/>
    </row>
    <row r="332" spans="1:14" outlineLevel="1" x14ac:dyDescent="0.35">
      <c r="A332" s="66" t="s">
        <v>443</v>
      </c>
      <c r="B332" s="95" t="s">
        <v>441</v>
      </c>
      <c r="H332" s="64"/>
      <c r="I332" s="96"/>
      <c r="J332" s="96"/>
      <c r="K332" s="96"/>
      <c r="L332" s="96"/>
      <c r="M332" s="96"/>
      <c r="N332" s="96"/>
    </row>
    <row r="333" spans="1:14" outlineLevel="1" x14ac:dyDescent="0.35">
      <c r="A333" s="66" t="s">
        <v>444</v>
      </c>
      <c r="B333" s="95" t="s">
        <v>441</v>
      </c>
      <c r="H333" s="64"/>
      <c r="I333" s="96"/>
      <c r="J333" s="96"/>
      <c r="K333" s="96"/>
      <c r="L333" s="96"/>
      <c r="M333" s="96"/>
      <c r="N333" s="96"/>
    </row>
    <row r="334" spans="1:14" outlineLevel="1" x14ac:dyDescent="0.35">
      <c r="A334" s="66" t="s">
        <v>445</v>
      </c>
      <c r="B334" s="95" t="s">
        <v>441</v>
      </c>
      <c r="H334" s="64"/>
      <c r="I334" s="96"/>
      <c r="J334" s="96"/>
      <c r="K334" s="96"/>
      <c r="L334" s="96"/>
      <c r="M334" s="96"/>
      <c r="N334" s="96"/>
    </row>
    <row r="335" spans="1:14" outlineLevel="1" x14ac:dyDescent="0.35">
      <c r="A335" s="66" t="s">
        <v>446</v>
      </c>
      <c r="B335" s="95" t="s">
        <v>441</v>
      </c>
      <c r="H335" s="64"/>
      <c r="I335" s="96"/>
      <c r="J335" s="96"/>
      <c r="K335" s="96"/>
      <c r="L335" s="96"/>
      <c r="M335" s="96"/>
      <c r="N335" s="96"/>
    </row>
    <row r="336" spans="1:14" outlineLevel="1" x14ac:dyDescent="0.35">
      <c r="A336" s="66" t="s">
        <v>447</v>
      </c>
      <c r="B336" s="95" t="s">
        <v>441</v>
      </c>
      <c r="H336" s="64"/>
      <c r="I336" s="96"/>
      <c r="J336" s="96"/>
      <c r="K336" s="96"/>
      <c r="L336" s="96"/>
      <c r="M336" s="96"/>
      <c r="N336" s="96"/>
    </row>
    <row r="337" spans="1:14" outlineLevel="1" x14ac:dyDescent="0.35">
      <c r="A337" s="66" t="s">
        <v>448</v>
      </c>
      <c r="B337" s="95" t="s">
        <v>441</v>
      </c>
      <c r="H337" s="64"/>
      <c r="I337" s="96"/>
      <c r="J337" s="96"/>
      <c r="K337" s="96"/>
      <c r="L337" s="96"/>
      <c r="M337" s="96"/>
      <c r="N337" s="96"/>
    </row>
    <row r="338" spans="1:14" outlineLevel="1" x14ac:dyDescent="0.35">
      <c r="A338" s="66" t="s">
        <v>449</v>
      </c>
      <c r="B338" s="95" t="s">
        <v>441</v>
      </c>
      <c r="H338" s="64"/>
      <c r="I338" s="96"/>
      <c r="J338" s="96"/>
      <c r="K338" s="96"/>
      <c r="L338" s="96"/>
      <c r="M338" s="96"/>
      <c r="N338" s="96"/>
    </row>
    <row r="339" spans="1:14" outlineLevel="1" x14ac:dyDescent="0.35">
      <c r="A339" s="66" t="s">
        <v>450</v>
      </c>
      <c r="B339" s="95" t="s">
        <v>441</v>
      </c>
      <c r="H339" s="64"/>
      <c r="I339" s="96"/>
      <c r="J339" s="96"/>
      <c r="K339" s="96"/>
      <c r="L339" s="96"/>
      <c r="M339" s="96"/>
      <c r="N339" s="96"/>
    </row>
    <row r="340" spans="1:14" outlineLevel="1" x14ac:dyDescent="0.35">
      <c r="A340" s="66" t="s">
        <v>451</v>
      </c>
      <c r="B340" s="95" t="s">
        <v>441</v>
      </c>
      <c r="H340" s="64"/>
      <c r="I340" s="96"/>
      <c r="J340" s="96"/>
      <c r="K340" s="96"/>
      <c r="L340" s="96"/>
      <c r="M340" s="96"/>
      <c r="N340" s="96"/>
    </row>
    <row r="341" spans="1:14" outlineLevel="1" x14ac:dyDescent="0.35">
      <c r="A341" s="66" t="s">
        <v>452</v>
      </c>
      <c r="B341" s="95" t="s">
        <v>441</v>
      </c>
      <c r="H341" s="64"/>
      <c r="I341" s="96"/>
      <c r="J341" s="96"/>
      <c r="K341" s="96"/>
      <c r="L341" s="96"/>
      <c r="M341" s="96"/>
      <c r="N341" s="96"/>
    </row>
    <row r="342" spans="1:14" outlineLevel="1" x14ac:dyDescent="0.35">
      <c r="A342" s="66" t="s">
        <v>453</v>
      </c>
      <c r="B342" s="95" t="s">
        <v>441</v>
      </c>
      <c r="H342" s="64"/>
      <c r="I342" s="96"/>
      <c r="J342" s="96"/>
      <c r="K342" s="96"/>
      <c r="L342" s="96"/>
      <c r="M342" s="96"/>
      <c r="N342" s="96"/>
    </row>
    <row r="343" spans="1:14" outlineLevel="1" x14ac:dyDescent="0.35">
      <c r="A343" s="66" t="s">
        <v>454</v>
      </c>
      <c r="B343" s="95" t="s">
        <v>441</v>
      </c>
      <c r="H343" s="64"/>
      <c r="I343" s="96"/>
      <c r="J343" s="96"/>
      <c r="K343" s="96"/>
      <c r="L343" s="96"/>
      <c r="M343" s="96"/>
      <c r="N343" s="96"/>
    </row>
    <row r="344" spans="1:14" outlineLevel="1" x14ac:dyDescent="0.35">
      <c r="A344" s="66" t="s">
        <v>455</v>
      </c>
      <c r="B344" s="95" t="s">
        <v>441</v>
      </c>
      <c r="H344" s="64"/>
      <c r="I344" s="96"/>
      <c r="J344" s="96"/>
      <c r="K344" s="96"/>
      <c r="L344" s="96"/>
      <c r="M344" s="96"/>
      <c r="N344" s="96"/>
    </row>
    <row r="345" spans="1:14" outlineLevel="1" x14ac:dyDescent="0.35">
      <c r="A345" s="66" t="s">
        <v>456</v>
      </c>
      <c r="B345" s="95" t="s">
        <v>441</v>
      </c>
      <c r="H345" s="64"/>
      <c r="I345" s="96"/>
      <c r="J345" s="96"/>
      <c r="K345" s="96"/>
      <c r="L345" s="96"/>
      <c r="M345" s="96"/>
      <c r="N345" s="96"/>
    </row>
    <row r="346" spans="1:14" outlineLevel="1" x14ac:dyDescent="0.35">
      <c r="A346" s="66" t="s">
        <v>457</v>
      </c>
      <c r="B346" s="95" t="s">
        <v>441</v>
      </c>
      <c r="H346" s="64"/>
      <c r="I346" s="96"/>
      <c r="J346" s="96"/>
      <c r="K346" s="96"/>
      <c r="L346" s="96"/>
      <c r="M346" s="96"/>
      <c r="N346" s="96"/>
    </row>
    <row r="347" spans="1:14" outlineLevel="1" x14ac:dyDescent="0.35">
      <c r="A347" s="66" t="s">
        <v>458</v>
      </c>
      <c r="B347" s="95" t="s">
        <v>441</v>
      </c>
      <c r="H347" s="64"/>
      <c r="I347" s="96"/>
      <c r="J347" s="96"/>
      <c r="K347" s="96"/>
      <c r="L347" s="96"/>
      <c r="M347" s="96"/>
      <c r="N347" s="96"/>
    </row>
    <row r="348" spans="1:14" outlineLevel="1" x14ac:dyDescent="0.35">
      <c r="A348" s="66" t="s">
        <v>459</v>
      </c>
      <c r="B348" s="95" t="s">
        <v>441</v>
      </c>
      <c r="H348" s="64"/>
      <c r="I348" s="96"/>
      <c r="J348" s="96"/>
      <c r="K348" s="96"/>
      <c r="L348" s="96"/>
      <c r="M348" s="96"/>
      <c r="N348" s="96"/>
    </row>
    <row r="349" spans="1:14" outlineLevel="1" x14ac:dyDescent="0.35">
      <c r="A349" s="66" t="s">
        <v>460</v>
      </c>
      <c r="B349" s="95" t="s">
        <v>441</v>
      </c>
      <c r="H349" s="64"/>
      <c r="I349" s="96"/>
      <c r="J349" s="96"/>
      <c r="K349" s="96"/>
      <c r="L349" s="96"/>
      <c r="M349" s="96"/>
      <c r="N349" s="96"/>
    </row>
    <row r="350" spans="1:14" outlineLevel="1" x14ac:dyDescent="0.35">
      <c r="A350" s="66" t="s">
        <v>461</v>
      </c>
      <c r="B350" s="95" t="s">
        <v>441</v>
      </c>
      <c r="H350" s="64"/>
      <c r="I350" s="96"/>
      <c r="J350" s="96"/>
      <c r="K350" s="96"/>
      <c r="L350" s="96"/>
      <c r="M350" s="96"/>
      <c r="N350" s="96"/>
    </row>
    <row r="351" spans="1:14" outlineLevel="1" x14ac:dyDescent="0.35">
      <c r="A351" s="66" t="s">
        <v>462</v>
      </c>
      <c r="B351" s="95" t="s">
        <v>441</v>
      </c>
      <c r="H351" s="64"/>
      <c r="I351" s="96"/>
      <c r="J351" s="96"/>
      <c r="K351" s="96"/>
      <c r="L351" s="96"/>
      <c r="M351" s="96"/>
      <c r="N351" s="96"/>
    </row>
    <row r="352" spans="1:14" outlineLevel="1" x14ac:dyDescent="0.35">
      <c r="A352" s="66" t="s">
        <v>463</v>
      </c>
      <c r="B352" s="95" t="s">
        <v>441</v>
      </c>
      <c r="H352" s="64"/>
      <c r="I352" s="96"/>
      <c r="J352" s="96"/>
      <c r="K352" s="96"/>
      <c r="L352" s="96"/>
      <c r="M352" s="96"/>
      <c r="N352" s="96"/>
    </row>
    <row r="353" spans="1:14" outlineLevel="1" x14ac:dyDescent="0.35">
      <c r="A353" s="66" t="s">
        <v>464</v>
      </c>
      <c r="B353" s="95" t="s">
        <v>441</v>
      </c>
      <c r="H353" s="64"/>
      <c r="I353" s="96"/>
      <c r="J353" s="96"/>
      <c r="K353" s="96"/>
      <c r="L353" s="96"/>
      <c r="M353" s="96"/>
      <c r="N353" s="96"/>
    </row>
    <row r="354" spans="1:14" outlineLevel="1" x14ac:dyDescent="0.35">
      <c r="A354" s="66" t="s">
        <v>465</v>
      </c>
      <c r="B354" s="95" t="s">
        <v>441</v>
      </c>
      <c r="H354" s="64"/>
      <c r="I354" s="96"/>
      <c r="J354" s="96"/>
      <c r="K354" s="96"/>
      <c r="L354" s="96"/>
      <c r="M354" s="96"/>
      <c r="N354" s="96"/>
    </row>
    <row r="355" spans="1:14" outlineLevel="1" x14ac:dyDescent="0.35">
      <c r="A355" s="66" t="s">
        <v>466</v>
      </c>
      <c r="B355" s="95" t="s">
        <v>441</v>
      </c>
      <c r="H355" s="64"/>
      <c r="I355" s="96"/>
      <c r="J355" s="96"/>
      <c r="K355" s="96"/>
      <c r="L355" s="96"/>
      <c r="M355" s="96"/>
      <c r="N355" s="96"/>
    </row>
    <row r="356" spans="1:14" outlineLevel="1" x14ac:dyDescent="0.35">
      <c r="A356" s="66" t="s">
        <v>467</v>
      </c>
      <c r="B356" s="95" t="s">
        <v>441</v>
      </c>
      <c r="H356" s="64"/>
      <c r="I356" s="96"/>
      <c r="J356" s="96"/>
      <c r="K356" s="96"/>
      <c r="L356" s="96"/>
      <c r="M356" s="96"/>
      <c r="N356" s="96"/>
    </row>
    <row r="357" spans="1:14" outlineLevel="1" x14ac:dyDescent="0.35">
      <c r="A357" s="66" t="s">
        <v>468</v>
      </c>
      <c r="B357" s="95" t="s">
        <v>441</v>
      </c>
      <c r="H357" s="64"/>
      <c r="I357" s="96"/>
      <c r="J357" s="96"/>
      <c r="K357" s="96"/>
      <c r="L357" s="96"/>
      <c r="M357" s="96"/>
      <c r="N357" s="96"/>
    </row>
    <row r="358" spans="1:14" outlineLevel="1" x14ac:dyDescent="0.35">
      <c r="A358" s="66" t="s">
        <v>469</v>
      </c>
      <c r="B358" s="95" t="s">
        <v>441</v>
      </c>
      <c r="H358" s="64"/>
      <c r="I358" s="96"/>
      <c r="J358" s="96"/>
      <c r="K358" s="96"/>
      <c r="L358" s="96"/>
      <c r="M358" s="96"/>
      <c r="N358" s="96"/>
    </row>
    <row r="359" spans="1:14" outlineLevel="1" x14ac:dyDescent="0.35">
      <c r="A359" s="66" t="s">
        <v>470</v>
      </c>
      <c r="B359" s="95" t="s">
        <v>441</v>
      </c>
      <c r="H359" s="64"/>
      <c r="I359" s="96"/>
      <c r="J359" s="96"/>
      <c r="K359" s="96"/>
      <c r="L359" s="96"/>
      <c r="M359" s="96"/>
      <c r="N359" s="96"/>
    </row>
    <row r="360" spans="1:14" outlineLevel="1" x14ac:dyDescent="0.35">
      <c r="A360" s="66" t="s">
        <v>471</v>
      </c>
      <c r="B360" s="95" t="s">
        <v>441</v>
      </c>
      <c r="H360" s="64"/>
      <c r="I360" s="96"/>
      <c r="J360" s="96"/>
      <c r="K360" s="96"/>
      <c r="L360" s="96"/>
      <c r="M360" s="96"/>
      <c r="N360" s="96"/>
    </row>
    <row r="361" spans="1:14" outlineLevel="1" x14ac:dyDescent="0.35">
      <c r="A361" s="66" t="s">
        <v>472</v>
      </c>
      <c r="B361" s="95" t="s">
        <v>441</v>
      </c>
      <c r="H361" s="64"/>
      <c r="I361" s="96"/>
      <c r="J361" s="96"/>
      <c r="K361" s="96"/>
      <c r="L361" s="96"/>
      <c r="M361" s="96"/>
      <c r="N361" s="96"/>
    </row>
    <row r="362" spans="1:14" outlineLevel="1" x14ac:dyDescent="0.35">
      <c r="A362" s="66" t="s">
        <v>473</v>
      </c>
      <c r="B362" s="95" t="s">
        <v>441</v>
      </c>
      <c r="H362" s="64"/>
      <c r="I362" s="96"/>
      <c r="J362" s="96"/>
      <c r="K362" s="96"/>
      <c r="L362" s="96"/>
      <c r="M362" s="96"/>
      <c r="N362" s="96"/>
    </row>
    <row r="363" spans="1:14" outlineLevel="1" x14ac:dyDescent="0.35">
      <c r="A363" s="66" t="s">
        <v>474</v>
      </c>
      <c r="B363" s="95" t="s">
        <v>441</v>
      </c>
      <c r="H363" s="64"/>
      <c r="I363" s="96"/>
      <c r="J363" s="96"/>
      <c r="K363" s="96"/>
      <c r="L363" s="96"/>
      <c r="M363" s="96"/>
      <c r="N363" s="96"/>
    </row>
    <row r="364" spans="1:14" outlineLevel="1" x14ac:dyDescent="0.35">
      <c r="A364" s="66" t="s">
        <v>475</v>
      </c>
      <c r="B364" s="95" t="s">
        <v>441</v>
      </c>
      <c r="H364" s="64"/>
      <c r="I364" s="96"/>
      <c r="J364" s="96"/>
      <c r="K364" s="96"/>
      <c r="L364" s="96"/>
      <c r="M364" s="96"/>
      <c r="N364" s="96"/>
    </row>
    <row r="365" spans="1:14" outlineLevel="1" x14ac:dyDescent="0.35">
      <c r="A365" s="66" t="s">
        <v>476</v>
      </c>
      <c r="B365" s="95" t="s">
        <v>441</v>
      </c>
      <c r="H365" s="64"/>
      <c r="I365" s="96"/>
      <c r="J365" s="96"/>
      <c r="K365" s="96"/>
      <c r="L365" s="96"/>
      <c r="M365" s="96"/>
      <c r="N365" s="96"/>
    </row>
    <row r="366" spans="1:14" x14ac:dyDescent="0.35">
      <c r="H366" s="64"/>
      <c r="I366" s="96"/>
      <c r="J366" s="96"/>
      <c r="K366" s="96"/>
      <c r="L366" s="96"/>
      <c r="M366" s="96"/>
      <c r="N366" s="96"/>
    </row>
    <row r="367" spans="1:14" x14ac:dyDescent="0.35">
      <c r="H367" s="64"/>
      <c r="I367" s="96"/>
      <c r="J367" s="96"/>
      <c r="K367" s="96"/>
      <c r="L367" s="96"/>
      <c r="M367" s="96"/>
      <c r="N367" s="96"/>
    </row>
    <row r="368" spans="1:14" x14ac:dyDescent="0.35">
      <c r="H368" s="64"/>
      <c r="I368" s="96"/>
      <c r="J368" s="96"/>
      <c r="K368" s="96"/>
      <c r="L368" s="96"/>
      <c r="M368" s="96"/>
      <c r="N368" s="96"/>
    </row>
    <row r="369" spans="8:8" s="96" customFormat="1" x14ac:dyDescent="0.35">
      <c r="H369" s="64"/>
    </row>
    <row r="370" spans="8:8" s="96" customFormat="1" x14ac:dyDescent="0.35">
      <c r="H370" s="64"/>
    </row>
    <row r="371" spans="8:8" s="96" customFormat="1" x14ac:dyDescent="0.35">
      <c r="H371" s="64"/>
    </row>
    <row r="372" spans="8:8" s="96" customFormat="1" x14ac:dyDescent="0.35">
      <c r="H372" s="64"/>
    </row>
    <row r="373" spans="8:8" s="96" customFormat="1" x14ac:dyDescent="0.35">
      <c r="H373" s="64"/>
    </row>
    <row r="374" spans="8:8" s="96" customFormat="1" x14ac:dyDescent="0.35">
      <c r="H374" s="64"/>
    </row>
    <row r="375" spans="8:8" s="96" customFormat="1" x14ac:dyDescent="0.35">
      <c r="H375" s="64"/>
    </row>
    <row r="376" spans="8:8" s="96" customFormat="1" x14ac:dyDescent="0.35">
      <c r="H376" s="64"/>
    </row>
    <row r="377" spans="8:8" s="96" customFormat="1" x14ac:dyDescent="0.35">
      <c r="H377" s="64"/>
    </row>
    <row r="378" spans="8:8" s="96" customFormat="1" x14ac:dyDescent="0.35">
      <c r="H378" s="64"/>
    </row>
    <row r="379" spans="8:8" s="96" customFormat="1" x14ac:dyDescent="0.35">
      <c r="H379" s="64"/>
    </row>
    <row r="380" spans="8:8" s="96" customFormat="1" x14ac:dyDescent="0.35">
      <c r="H380" s="64"/>
    </row>
    <row r="381" spans="8:8" s="96" customFormat="1" x14ac:dyDescent="0.35">
      <c r="H381" s="64"/>
    </row>
    <row r="382" spans="8:8" s="96" customFormat="1" x14ac:dyDescent="0.35">
      <c r="H382" s="64"/>
    </row>
    <row r="383" spans="8:8" s="96" customFormat="1" x14ac:dyDescent="0.35">
      <c r="H383" s="64"/>
    </row>
    <row r="384" spans="8:8" s="96" customFormat="1" x14ac:dyDescent="0.35">
      <c r="H384" s="64"/>
    </row>
    <row r="385" spans="8:8" s="96" customFormat="1" x14ac:dyDescent="0.35">
      <c r="H385" s="64"/>
    </row>
    <row r="386" spans="8:8" s="96" customFormat="1" x14ac:dyDescent="0.35">
      <c r="H386" s="64"/>
    </row>
    <row r="387" spans="8:8" s="96" customFormat="1" x14ac:dyDescent="0.35">
      <c r="H387" s="64"/>
    </row>
    <row r="388" spans="8:8" s="96" customFormat="1" x14ac:dyDescent="0.35">
      <c r="H388" s="64"/>
    </row>
    <row r="389" spans="8:8" s="96" customFormat="1" x14ac:dyDescent="0.35">
      <c r="H389" s="64"/>
    </row>
    <row r="390" spans="8:8" s="96" customFormat="1" x14ac:dyDescent="0.35">
      <c r="H390" s="64"/>
    </row>
    <row r="391" spans="8:8" s="96" customFormat="1" x14ac:dyDescent="0.35">
      <c r="H391" s="64"/>
    </row>
    <row r="392" spans="8:8" s="96" customFormat="1" x14ac:dyDescent="0.35">
      <c r="H392" s="64"/>
    </row>
    <row r="393" spans="8:8" s="96" customFormat="1" x14ac:dyDescent="0.35">
      <c r="H393" s="64"/>
    </row>
    <row r="394" spans="8:8" s="96" customFormat="1" x14ac:dyDescent="0.35">
      <c r="H394" s="64"/>
    </row>
    <row r="395" spans="8:8" s="96" customFormat="1" x14ac:dyDescent="0.35">
      <c r="H395" s="64"/>
    </row>
    <row r="396" spans="8:8" s="96" customFormat="1" x14ac:dyDescent="0.35">
      <c r="H396" s="64"/>
    </row>
    <row r="397" spans="8:8" s="96" customFormat="1" x14ac:dyDescent="0.35">
      <c r="H397" s="64"/>
    </row>
    <row r="398" spans="8:8" s="96" customFormat="1" x14ac:dyDescent="0.35">
      <c r="H398" s="64"/>
    </row>
    <row r="399" spans="8:8" s="96" customFormat="1" x14ac:dyDescent="0.35">
      <c r="H399" s="64"/>
    </row>
    <row r="400" spans="8:8" s="96" customFormat="1" x14ac:dyDescent="0.35">
      <c r="H400" s="64"/>
    </row>
    <row r="401" spans="8:8" s="96" customFormat="1" x14ac:dyDescent="0.35">
      <c r="H401" s="64"/>
    </row>
    <row r="402" spans="8:8" s="96" customFormat="1" x14ac:dyDescent="0.35">
      <c r="H402" s="64"/>
    </row>
    <row r="403" spans="8:8" s="96" customFormat="1" x14ac:dyDescent="0.35">
      <c r="H403" s="64"/>
    </row>
    <row r="404" spans="8:8" s="96" customFormat="1" x14ac:dyDescent="0.35">
      <c r="H404" s="64"/>
    </row>
    <row r="405" spans="8:8" s="96" customFormat="1" x14ac:dyDescent="0.35">
      <c r="H405" s="64"/>
    </row>
    <row r="406" spans="8:8" s="96" customFormat="1" x14ac:dyDescent="0.35">
      <c r="H406" s="64"/>
    </row>
    <row r="407" spans="8:8" s="96" customFormat="1" x14ac:dyDescent="0.35">
      <c r="H407" s="64"/>
    </row>
    <row r="408" spans="8:8" s="96" customFormat="1" x14ac:dyDescent="0.35">
      <c r="H408" s="64"/>
    </row>
    <row r="409" spans="8:8" s="96" customFormat="1" x14ac:dyDescent="0.35">
      <c r="H409" s="64"/>
    </row>
    <row r="410" spans="8:8" s="96" customFormat="1" x14ac:dyDescent="0.35">
      <c r="H410" s="64"/>
    </row>
    <row r="411" spans="8:8" s="96" customFormat="1" x14ac:dyDescent="0.35">
      <c r="H411" s="64"/>
    </row>
    <row r="412" spans="8:8" s="96" customFormat="1" x14ac:dyDescent="0.35">
      <c r="H412" s="64"/>
    </row>
    <row r="413" spans="8:8" s="96" customFormat="1" x14ac:dyDescent="0.35">
      <c r="H413" s="6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7"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229" r:id="rId4" xr:uid="{BA08B520-BD6A-428D-BDF3-9BFE14ACADC2}"/>
    <hyperlink ref="C16" r:id="rId5" xr:uid="{04B78EFD-AA81-49FD-9483-DFEDC94A4C08}"/>
    <hyperlink ref="C29" r:id="rId6" xr:uid="{91D139FA-1465-4461-B80B-A2CEAC0E5398}"/>
    <hyperlink ref="C312" location="'A. HTT General'!C173" display="C173" xr:uid="{8A1097E8-9BD9-4228-9DF3-B9C3BC963287}"/>
  </hyperlinks>
  <pageMargins left="0.70866141732283472" right="0.70866141732283472" top="0.74803149606299213" bottom="0.74803149606299213" header="0.31496062992125984" footer="0.31496062992125984"/>
  <pageSetup paperSize="8" scale="80" fitToHeight="0" orientation="landscape" r:id="rId7"/>
  <headerFooter>
    <oddHeader>&amp;R&amp;G&amp;L&amp;"Calibri"&amp;12&amp;K0000FFClassification: Limited&amp;1#</oddHeader>
  </headerFooter>
  <ignoredErrors>
    <ignoredError sqref="F58 F77" formula="1"/>
  </ignoredErrors>
  <legacyDrawingHF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pageSetUpPr fitToPage="1"/>
  </sheetPr>
  <dimension ref="A1:N598"/>
  <sheetViews>
    <sheetView topLeftCell="A103" zoomScale="80" zoomScaleNormal="80" workbookViewId="0">
      <selection activeCell="F6" sqref="F6"/>
    </sheetView>
  </sheetViews>
  <sheetFormatPr defaultColWidth="8.81640625" defaultRowHeight="14.5" outlineLevelRow="1" x14ac:dyDescent="0.35"/>
  <cols>
    <col min="1" max="1" width="13.81640625" style="147" customWidth="1"/>
    <col min="2" max="2" width="60.81640625" style="147" customWidth="1"/>
    <col min="3" max="3" width="41" style="147" customWidth="1"/>
    <col min="4" max="4" width="40.81640625" style="147" customWidth="1"/>
    <col min="5" max="5" width="6.7265625" style="147" customWidth="1"/>
    <col min="6" max="6" width="41.54296875" style="147" customWidth="1"/>
    <col min="7" max="7" width="41.54296875" style="143" customWidth="1"/>
    <col min="8" max="16384" width="8.81640625" style="144"/>
  </cols>
  <sheetData>
    <row r="1" spans="1:7" ht="31" x14ac:dyDescent="0.35">
      <c r="A1" s="187" t="s">
        <v>477</v>
      </c>
      <c r="B1" s="187"/>
      <c r="C1" s="143"/>
      <c r="D1" s="143"/>
      <c r="E1" s="143"/>
      <c r="F1" s="254" t="s">
        <v>1858</v>
      </c>
    </row>
    <row r="2" spans="1:7" ht="15" thickBot="1" x14ac:dyDescent="0.4">
      <c r="A2" s="143"/>
      <c r="B2" s="143"/>
      <c r="C2" s="143"/>
      <c r="D2" s="143"/>
      <c r="E2" s="143"/>
      <c r="F2" s="143"/>
    </row>
    <row r="3" spans="1:7" ht="19" thickBot="1" x14ac:dyDescent="0.4">
      <c r="A3" s="145"/>
      <c r="B3" s="146" t="s">
        <v>71</v>
      </c>
      <c r="C3" s="269" t="s">
        <v>1599</v>
      </c>
      <c r="D3" s="145"/>
      <c r="E3" s="145"/>
      <c r="F3" s="143"/>
      <c r="G3" s="145"/>
    </row>
    <row r="4" spans="1:7" ht="15" thickBot="1" x14ac:dyDescent="0.4"/>
    <row r="5" spans="1:7" ht="18.5" x14ac:dyDescent="0.35">
      <c r="A5" s="148"/>
      <c r="B5" s="149" t="s">
        <v>478</v>
      </c>
      <c r="C5" s="148"/>
      <c r="E5" s="150"/>
      <c r="F5" s="150"/>
    </row>
    <row r="6" spans="1:7" x14ac:dyDescent="0.35">
      <c r="B6" s="151" t="s">
        <v>479</v>
      </c>
    </row>
    <row r="7" spans="1:7" x14ac:dyDescent="0.35">
      <c r="B7" s="152" t="s">
        <v>480</v>
      </c>
    </row>
    <row r="8" spans="1:7" ht="15" thickBot="1" x14ac:dyDescent="0.4">
      <c r="B8" s="153" t="s">
        <v>481</v>
      </c>
    </row>
    <row r="9" spans="1:7" x14ac:dyDescent="0.35">
      <c r="B9" s="154"/>
    </row>
    <row r="10" spans="1:7" ht="37" x14ac:dyDescent="0.35">
      <c r="A10" s="155" t="s">
        <v>81</v>
      </c>
      <c r="B10" s="155" t="s">
        <v>479</v>
      </c>
      <c r="C10" s="156"/>
      <c r="D10" s="156"/>
      <c r="E10" s="156"/>
      <c r="F10" s="156"/>
      <c r="G10" s="157"/>
    </row>
    <row r="11" spans="1:7" ht="15" customHeight="1" x14ac:dyDescent="0.35">
      <c r="A11" s="158"/>
      <c r="B11" s="159" t="s">
        <v>482</v>
      </c>
      <c r="C11" s="158" t="s">
        <v>113</v>
      </c>
      <c r="D11" s="158"/>
      <c r="E11" s="158"/>
      <c r="F11" s="160" t="s">
        <v>483</v>
      </c>
      <c r="G11" s="160"/>
    </row>
    <row r="12" spans="1:7" x14ac:dyDescent="0.35">
      <c r="A12" s="147" t="s">
        <v>484</v>
      </c>
      <c r="B12" s="147" t="s">
        <v>485</v>
      </c>
      <c r="C12" s="446">
        <f>'D. Insert Nat Trans Templ'!B92/1000000</f>
        <v>30526.55674394</v>
      </c>
      <c r="F12" s="209">
        <f>IF($C$15=0,"",IF(C12="[for completion]","",C12/$C$15))</f>
        <v>1</v>
      </c>
    </row>
    <row r="13" spans="1:7" x14ac:dyDescent="0.35">
      <c r="A13" s="147" t="s">
        <v>486</v>
      </c>
      <c r="B13" s="147" t="s">
        <v>487</v>
      </c>
      <c r="C13" s="224">
        <v>0</v>
      </c>
      <c r="F13" s="209">
        <f>IF($C$15=0,"",IF(C13="[for completion]","",C13/$C$15))</f>
        <v>0</v>
      </c>
    </row>
    <row r="14" spans="1:7" x14ac:dyDescent="0.35">
      <c r="A14" s="147" t="s">
        <v>488</v>
      </c>
      <c r="B14" s="147" t="s">
        <v>146</v>
      </c>
      <c r="C14" s="210">
        <v>0</v>
      </c>
      <c r="F14" s="209">
        <f>IF($C$15=0,"",IF(C14="[for completion]","",C14/$C$15))</f>
        <v>0</v>
      </c>
    </row>
    <row r="15" spans="1:7" x14ac:dyDescent="0.35">
      <c r="A15" s="147" t="s">
        <v>489</v>
      </c>
      <c r="B15" s="162" t="s">
        <v>148</v>
      </c>
      <c r="C15" s="210">
        <f>SUM(C12:C14)</f>
        <v>30526.55674394</v>
      </c>
      <c r="F15" s="181">
        <f>SUM(F12:F14)</f>
        <v>1</v>
      </c>
    </row>
    <row r="16" spans="1:7" outlineLevel="1" x14ac:dyDescent="0.35">
      <c r="A16" s="147" t="s">
        <v>490</v>
      </c>
      <c r="B16" s="164" t="s">
        <v>491</v>
      </c>
      <c r="C16" s="210"/>
      <c r="F16" s="209">
        <f t="shared" ref="F16:F26" si="0">IF($C$15=0,"",IF(C16="[for completion]","",C16/$C$15))</f>
        <v>0</v>
      </c>
    </row>
    <row r="17" spans="1:7" outlineLevel="1" x14ac:dyDescent="0.35">
      <c r="A17" s="147" t="s">
        <v>492</v>
      </c>
      <c r="B17" s="164" t="s">
        <v>1425</v>
      </c>
      <c r="C17" s="210"/>
      <c r="F17" s="209">
        <f t="shared" si="0"/>
        <v>0</v>
      </c>
    </row>
    <row r="18" spans="1:7" outlineLevel="1" x14ac:dyDescent="0.35">
      <c r="A18" s="147" t="s">
        <v>493</v>
      </c>
      <c r="B18" s="164" t="s">
        <v>150</v>
      </c>
      <c r="C18" s="210"/>
      <c r="F18" s="209">
        <f t="shared" si="0"/>
        <v>0</v>
      </c>
    </row>
    <row r="19" spans="1:7" outlineLevel="1" x14ac:dyDescent="0.35">
      <c r="A19" s="147" t="s">
        <v>494</v>
      </c>
      <c r="B19" s="164" t="s">
        <v>150</v>
      </c>
      <c r="C19" s="210"/>
      <c r="F19" s="209">
        <f t="shared" si="0"/>
        <v>0</v>
      </c>
    </row>
    <row r="20" spans="1:7" outlineLevel="1" x14ac:dyDescent="0.35">
      <c r="A20" s="147" t="s">
        <v>495</v>
      </c>
      <c r="B20" s="164" t="s">
        <v>150</v>
      </c>
      <c r="C20" s="210"/>
      <c r="F20" s="209">
        <f t="shared" si="0"/>
        <v>0</v>
      </c>
    </row>
    <row r="21" spans="1:7" outlineLevel="1" x14ac:dyDescent="0.35">
      <c r="A21" s="147" t="s">
        <v>496</v>
      </c>
      <c r="B21" s="164" t="s">
        <v>150</v>
      </c>
      <c r="C21" s="210"/>
      <c r="F21" s="209">
        <f t="shared" si="0"/>
        <v>0</v>
      </c>
    </row>
    <row r="22" spans="1:7" outlineLevel="1" x14ac:dyDescent="0.35">
      <c r="A22" s="147" t="s">
        <v>497</v>
      </c>
      <c r="B22" s="164" t="s">
        <v>150</v>
      </c>
      <c r="C22" s="210"/>
      <c r="F22" s="209">
        <f t="shared" si="0"/>
        <v>0</v>
      </c>
    </row>
    <row r="23" spans="1:7" outlineLevel="1" x14ac:dyDescent="0.35">
      <c r="A23" s="147" t="s">
        <v>498</v>
      </c>
      <c r="B23" s="164" t="s">
        <v>150</v>
      </c>
      <c r="C23" s="210"/>
      <c r="F23" s="209">
        <f t="shared" si="0"/>
        <v>0</v>
      </c>
    </row>
    <row r="24" spans="1:7" outlineLevel="1" x14ac:dyDescent="0.35">
      <c r="A24" s="147" t="s">
        <v>499</v>
      </c>
      <c r="B24" s="164" t="s">
        <v>150</v>
      </c>
      <c r="C24" s="210"/>
      <c r="F24" s="209">
        <f t="shared" si="0"/>
        <v>0</v>
      </c>
    </row>
    <row r="25" spans="1:7" outlineLevel="1" x14ac:dyDescent="0.35">
      <c r="A25" s="147" t="s">
        <v>500</v>
      </c>
      <c r="B25" s="164" t="s">
        <v>150</v>
      </c>
      <c r="C25" s="210"/>
      <c r="F25" s="209">
        <f t="shared" si="0"/>
        <v>0</v>
      </c>
    </row>
    <row r="26" spans="1:7" outlineLevel="1" x14ac:dyDescent="0.35">
      <c r="A26" s="147" t="s">
        <v>501</v>
      </c>
      <c r="B26" s="164" t="s">
        <v>150</v>
      </c>
      <c r="C26" s="211"/>
      <c r="D26" s="144"/>
      <c r="E26" s="144"/>
      <c r="F26" s="209">
        <f t="shared" si="0"/>
        <v>0</v>
      </c>
    </row>
    <row r="27" spans="1:7" ht="15" customHeight="1" x14ac:dyDescent="0.35">
      <c r="A27" s="158"/>
      <c r="B27" s="159" t="s">
        <v>502</v>
      </c>
      <c r="C27" s="158" t="s">
        <v>503</v>
      </c>
      <c r="D27" s="158" t="s">
        <v>504</v>
      </c>
      <c r="E27" s="165"/>
      <c r="F27" s="158" t="s">
        <v>505</v>
      </c>
      <c r="G27" s="160"/>
    </row>
    <row r="28" spans="1:7" x14ac:dyDescent="0.35">
      <c r="A28" s="147" t="s">
        <v>506</v>
      </c>
      <c r="B28" s="147" t="s">
        <v>507</v>
      </c>
      <c r="C28" s="268">
        <f>'D. Insert Nat Trans Templ'!B101</f>
        <v>290699</v>
      </c>
      <c r="D28" s="147">
        <v>0</v>
      </c>
      <c r="F28" s="268">
        <f>IF(AND(C28="[For completion]",D28="[For completion]"),"[For completion]",SUM(C28:D28))</f>
        <v>290699</v>
      </c>
    </row>
    <row r="29" spans="1:7" outlineLevel="1" x14ac:dyDescent="0.35">
      <c r="A29" s="147" t="s">
        <v>508</v>
      </c>
      <c r="B29" s="166" t="s">
        <v>509</v>
      </c>
    </row>
    <row r="30" spans="1:7" outlineLevel="1" x14ac:dyDescent="0.35">
      <c r="A30" s="147" t="s">
        <v>510</v>
      </c>
      <c r="B30" s="166" t="s">
        <v>511</v>
      </c>
    </row>
    <row r="31" spans="1:7" outlineLevel="1" x14ac:dyDescent="0.35">
      <c r="A31" s="147" t="s">
        <v>512</v>
      </c>
      <c r="B31" s="166"/>
    </row>
    <row r="32" spans="1:7" outlineLevel="1" x14ac:dyDescent="0.35">
      <c r="A32" s="147" t="s">
        <v>513</v>
      </c>
      <c r="B32" s="166"/>
    </row>
    <row r="33" spans="1:7" outlineLevel="1" x14ac:dyDescent="0.35">
      <c r="A33" s="147" t="s">
        <v>1639</v>
      </c>
      <c r="B33" s="166"/>
    </row>
    <row r="34" spans="1:7" outlineLevel="1" x14ac:dyDescent="0.35">
      <c r="A34" s="147" t="s">
        <v>1640</v>
      </c>
      <c r="B34" s="166"/>
    </row>
    <row r="35" spans="1:7" ht="15" customHeight="1" x14ac:dyDescent="0.35">
      <c r="A35" s="158"/>
      <c r="B35" s="159" t="s">
        <v>514</v>
      </c>
      <c r="C35" s="158" t="s">
        <v>515</v>
      </c>
      <c r="D35" s="158" t="s">
        <v>516</v>
      </c>
      <c r="E35" s="165"/>
      <c r="F35" s="160" t="s">
        <v>483</v>
      </c>
      <c r="G35" s="160"/>
    </row>
    <row r="36" spans="1:7" x14ac:dyDescent="0.35">
      <c r="A36" s="147" t="s">
        <v>517</v>
      </c>
      <c r="B36" s="147" t="s">
        <v>518</v>
      </c>
      <c r="C36" s="452">
        <v>3.392897393203738E-4</v>
      </c>
      <c r="D36" s="181">
        <v>0</v>
      </c>
      <c r="E36" s="212"/>
      <c r="F36" s="181">
        <f>C36</f>
        <v>3.392897393203738E-4</v>
      </c>
    </row>
    <row r="37" spans="1:7" outlineLevel="1" x14ac:dyDescent="0.35">
      <c r="A37" s="147" t="s">
        <v>519</v>
      </c>
      <c r="C37" s="181"/>
      <c r="D37" s="181"/>
      <c r="E37" s="212"/>
      <c r="F37" s="181"/>
    </row>
    <row r="38" spans="1:7" outlineLevel="1" x14ac:dyDescent="0.35">
      <c r="A38" s="147" t="s">
        <v>520</v>
      </c>
      <c r="C38" s="181"/>
      <c r="D38" s="181"/>
      <c r="E38" s="212"/>
      <c r="F38" s="181"/>
    </row>
    <row r="39" spans="1:7" outlineLevel="1" x14ac:dyDescent="0.35">
      <c r="A39" s="147" t="s">
        <v>521</v>
      </c>
      <c r="C39" s="181"/>
      <c r="D39" s="181"/>
      <c r="E39" s="212"/>
      <c r="F39" s="181"/>
    </row>
    <row r="40" spans="1:7" outlineLevel="1" x14ac:dyDescent="0.35">
      <c r="A40" s="147" t="s">
        <v>522</v>
      </c>
      <c r="C40" s="181"/>
      <c r="D40" s="181"/>
      <c r="E40" s="212"/>
      <c r="F40" s="181"/>
    </row>
    <row r="41" spans="1:7" outlineLevel="1" x14ac:dyDescent="0.35">
      <c r="A41" s="147" t="s">
        <v>523</v>
      </c>
      <c r="C41" s="181"/>
      <c r="D41" s="181"/>
      <c r="E41" s="212"/>
      <c r="F41" s="181"/>
    </row>
    <row r="42" spans="1:7" outlineLevel="1" x14ac:dyDescent="0.35">
      <c r="A42" s="147" t="s">
        <v>524</v>
      </c>
      <c r="C42" s="181"/>
      <c r="D42" s="181"/>
      <c r="E42" s="212"/>
      <c r="F42" s="181"/>
    </row>
    <row r="43" spans="1:7" ht="15" customHeight="1" x14ac:dyDescent="0.35">
      <c r="A43" s="158"/>
      <c r="B43" s="159" t="s">
        <v>525</v>
      </c>
      <c r="C43" s="158" t="s">
        <v>515</v>
      </c>
      <c r="D43" s="158" t="s">
        <v>516</v>
      </c>
      <c r="E43" s="165"/>
      <c r="F43" s="160" t="s">
        <v>483</v>
      </c>
      <c r="G43" s="160"/>
    </row>
    <row r="44" spans="1:7" x14ac:dyDescent="0.35">
      <c r="A44" s="147" t="s">
        <v>526</v>
      </c>
      <c r="B44" s="167" t="s">
        <v>527</v>
      </c>
      <c r="C44" s="180">
        <f>SUM(C45:C71)</f>
        <v>0</v>
      </c>
      <c r="D44" s="180">
        <f>SUM(D45:D71)</f>
        <v>0</v>
      </c>
      <c r="E44" s="181"/>
      <c r="F44" s="180">
        <f>SUM(F45:F71)</f>
        <v>0</v>
      </c>
      <c r="G44" s="147"/>
    </row>
    <row r="45" spans="1:7" x14ac:dyDescent="0.35">
      <c r="A45" s="147" t="s">
        <v>528</v>
      </c>
      <c r="B45" s="147" t="s">
        <v>529</v>
      </c>
      <c r="C45" s="181">
        <v>0</v>
      </c>
      <c r="D45" s="181">
        <v>0</v>
      </c>
      <c r="E45" s="181"/>
      <c r="F45" s="181">
        <v>0</v>
      </c>
      <c r="G45" s="147"/>
    </row>
    <row r="46" spans="1:7" x14ac:dyDescent="0.35">
      <c r="A46" s="147" t="s">
        <v>530</v>
      </c>
      <c r="B46" s="147" t="s">
        <v>531</v>
      </c>
      <c r="C46" s="181">
        <v>0</v>
      </c>
      <c r="D46" s="181">
        <v>0</v>
      </c>
      <c r="E46" s="181"/>
      <c r="F46" s="181">
        <v>0</v>
      </c>
      <c r="G46" s="147"/>
    </row>
    <row r="47" spans="1:7" x14ac:dyDescent="0.35">
      <c r="A47" s="147" t="s">
        <v>532</v>
      </c>
      <c r="B47" s="147" t="s">
        <v>533</v>
      </c>
      <c r="C47" s="181">
        <v>0</v>
      </c>
      <c r="D47" s="181">
        <v>0</v>
      </c>
      <c r="E47" s="181"/>
      <c r="F47" s="181">
        <v>0</v>
      </c>
      <c r="G47" s="147"/>
    </row>
    <row r="48" spans="1:7" x14ac:dyDescent="0.35">
      <c r="A48" s="147" t="s">
        <v>534</v>
      </c>
      <c r="B48" s="147" t="s">
        <v>535</v>
      </c>
      <c r="C48" s="181">
        <v>0</v>
      </c>
      <c r="D48" s="181">
        <v>0</v>
      </c>
      <c r="E48" s="181"/>
      <c r="F48" s="181">
        <v>0</v>
      </c>
      <c r="G48" s="147"/>
    </row>
    <row r="49" spans="1:7" x14ac:dyDescent="0.35">
      <c r="A49" s="147" t="s">
        <v>536</v>
      </c>
      <c r="B49" s="147" t="s">
        <v>537</v>
      </c>
      <c r="C49" s="181">
        <v>0</v>
      </c>
      <c r="D49" s="181">
        <v>0</v>
      </c>
      <c r="E49" s="181"/>
      <c r="F49" s="181">
        <v>0</v>
      </c>
      <c r="G49" s="147"/>
    </row>
    <row r="50" spans="1:7" x14ac:dyDescent="0.35">
      <c r="A50" s="147" t="s">
        <v>538</v>
      </c>
      <c r="B50" s="147" t="s">
        <v>1849</v>
      </c>
      <c r="C50" s="181">
        <v>0</v>
      </c>
      <c r="D50" s="181">
        <v>0</v>
      </c>
      <c r="E50" s="181"/>
      <c r="F50" s="181">
        <v>0</v>
      </c>
      <c r="G50" s="147"/>
    </row>
    <row r="51" spans="1:7" x14ac:dyDescent="0.35">
      <c r="A51" s="147" t="s">
        <v>539</v>
      </c>
      <c r="B51" s="147" t="s">
        <v>540</v>
      </c>
      <c r="C51" s="181">
        <v>0</v>
      </c>
      <c r="D51" s="181">
        <v>0</v>
      </c>
      <c r="E51" s="181"/>
      <c r="F51" s="181">
        <v>0</v>
      </c>
      <c r="G51" s="147"/>
    </row>
    <row r="52" spans="1:7" x14ac:dyDescent="0.35">
      <c r="A52" s="147" t="s">
        <v>541</v>
      </c>
      <c r="B52" s="147" t="s">
        <v>542</v>
      </c>
      <c r="C52" s="181">
        <v>0</v>
      </c>
      <c r="D52" s="181">
        <v>0</v>
      </c>
      <c r="E52" s="181"/>
      <c r="F52" s="181">
        <v>0</v>
      </c>
      <c r="G52" s="147"/>
    </row>
    <row r="53" spans="1:7" x14ac:dyDescent="0.35">
      <c r="A53" s="147" t="s">
        <v>543</v>
      </c>
      <c r="B53" s="147" t="s">
        <v>544</v>
      </c>
      <c r="C53" s="181">
        <v>0</v>
      </c>
      <c r="D53" s="181">
        <v>0</v>
      </c>
      <c r="E53" s="181"/>
      <c r="F53" s="181">
        <v>0</v>
      </c>
      <c r="G53" s="147"/>
    </row>
    <row r="54" spans="1:7" x14ac:dyDescent="0.35">
      <c r="A54" s="147" t="s">
        <v>545</v>
      </c>
      <c r="B54" s="147" t="s">
        <v>546</v>
      </c>
      <c r="C54" s="181">
        <v>0</v>
      </c>
      <c r="D54" s="181">
        <v>0</v>
      </c>
      <c r="E54" s="181"/>
      <c r="F54" s="181">
        <v>0</v>
      </c>
      <c r="G54" s="147"/>
    </row>
    <row r="55" spans="1:7" x14ac:dyDescent="0.35">
      <c r="A55" s="147" t="s">
        <v>547</v>
      </c>
      <c r="B55" s="147" t="s">
        <v>548</v>
      </c>
      <c r="C55" s="181">
        <v>0</v>
      </c>
      <c r="D55" s="181">
        <v>0</v>
      </c>
      <c r="E55" s="181"/>
      <c r="F55" s="181">
        <v>0</v>
      </c>
      <c r="G55" s="147"/>
    </row>
    <row r="56" spans="1:7" x14ac:dyDescent="0.35">
      <c r="A56" s="147" t="s">
        <v>549</v>
      </c>
      <c r="B56" s="147" t="s">
        <v>550</v>
      </c>
      <c r="C56" s="181">
        <v>0</v>
      </c>
      <c r="D56" s="181">
        <v>0</v>
      </c>
      <c r="E56" s="181"/>
      <c r="F56" s="181">
        <v>0</v>
      </c>
      <c r="G56" s="147"/>
    </row>
    <row r="57" spans="1:7" x14ac:dyDescent="0.35">
      <c r="A57" s="147" t="s">
        <v>551</v>
      </c>
      <c r="B57" s="147" t="s">
        <v>552</v>
      </c>
      <c r="C57" s="181">
        <v>0</v>
      </c>
      <c r="D57" s="181">
        <v>0</v>
      </c>
      <c r="E57" s="181"/>
      <c r="F57" s="181">
        <v>0</v>
      </c>
      <c r="G57" s="147"/>
    </row>
    <row r="58" spans="1:7" x14ac:dyDescent="0.35">
      <c r="A58" s="147" t="s">
        <v>553</v>
      </c>
      <c r="B58" s="147" t="s">
        <v>554</v>
      </c>
      <c r="C58" s="181">
        <v>0</v>
      </c>
      <c r="D58" s="181">
        <v>0</v>
      </c>
      <c r="E58" s="181"/>
      <c r="F58" s="181">
        <v>0</v>
      </c>
      <c r="G58" s="147"/>
    </row>
    <row r="59" spans="1:7" x14ac:dyDescent="0.35">
      <c r="A59" s="147" t="s">
        <v>555</v>
      </c>
      <c r="B59" s="147" t="s">
        <v>556</v>
      </c>
      <c r="C59" s="181">
        <v>0</v>
      </c>
      <c r="D59" s="181">
        <v>0</v>
      </c>
      <c r="E59" s="181"/>
      <c r="F59" s="181">
        <v>0</v>
      </c>
      <c r="G59" s="147"/>
    </row>
    <row r="60" spans="1:7" x14ac:dyDescent="0.35">
      <c r="A60" s="147" t="s">
        <v>557</v>
      </c>
      <c r="B60" s="147" t="s">
        <v>3</v>
      </c>
      <c r="C60" s="181">
        <v>0</v>
      </c>
      <c r="D60" s="181">
        <v>0</v>
      </c>
      <c r="E60" s="181"/>
      <c r="F60" s="181">
        <v>0</v>
      </c>
      <c r="G60" s="147"/>
    </row>
    <row r="61" spans="1:7" x14ac:dyDescent="0.35">
      <c r="A61" s="147" t="s">
        <v>558</v>
      </c>
      <c r="B61" s="147" t="s">
        <v>559</v>
      </c>
      <c r="C61" s="181">
        <v>0</v>
      </c>
      <c r="D61" s="181">
        <v>0</v>
      </c>
      <c r="E61" s="181"/>
      <c r="F61" s="181">
        <v>0</v>
      </c>
      <c r="G61" s="147"/>
    </row>
    <row r="62" spans="1:7" x14ac:dyDescent="0.35">
      <c r="A62" s="147" t="s">
        <v>560</v>
      </c>
      <c r="B62" s="147" t="s">
        <v>561</v>
      </c>
      <c r="C62" s="181">
        <v>0</v>
      </c>
      <c r="D62" s="181">
        <v>0</v>
      </c>
      <c r="E62" s="181"/>
      <c r="F62" s="181">
        <v>0</v>
      </c>
      <c r="G62" s="147"/>
    </row>
    <row r="63" spans="1:7" x14ac:dyDescent="0.35">
      <c r="A63" s="147" t="s">
        <v>562</v>
      </c>
      <c r="B63" s="147" t="s">
        <v>563</v>
      </c>
      <c r="C63" s="181">
        <v>0</v>
      </c>
      <c r="D63" s="181">
        <v>0</v>
      </c>
      <c r="E63" s="181"/>
      <c r="F63" s="181">
        <v>0</v>
      </c>
      <c r="G63" s="147"/>
    </row>
    <row r="64" spans="1:7" x14ac:dyDescent="0.35">
      <c r="A64" s="147" t="s">
        <v>564</v>
      </c>
      <c r="B64" s="147" t="s">
        <v>565</v>
      </c>
      <c r="C64" s="181">
        <v>0</v>
      </c>
      <c r="D64" s="181">
        <v>0</v>
      </c>
      <c r="E64" s="181"/>
      <c r="F64" s="181">
        <v>0</v>
      </c>
      <c r="G64" s="147"/>
    </row>
    <row r="65" spans="1:7" x14ac:dyDescent="0.35">
      <c r="A65" s="147" t="s">
        <v>566</v>
      </c>
      <c r="B65" s="147" t="s">
        <v>567</v>
      </c>
      <c r="C65" s="181">
        <v>0</v>
      </c>
      <c r="D65" s="181">
        <v>0</v>
      </c>
      <c r="E65" s="181"/>
      <c r="F65" s="181">
        <v>0</v>
      </c>
      <c r="G65" s="147"/>
    </row>
    <row r="66" spans="1:7" x14ac:dyDescent="0.35">
      <c r="A66" s="147" t="s">
        <v>568</v>
      </c>
      <c r="B66" s="147" t="s">
        <v>569</v>
      </c>
      <c r="C66" s="181">
        <v>0</v>
      </c>
      <c r="D66" s="181">
        <v>0</v>
      </c>
      <c r="E66" s="181"/>
      <c r="F66" s="181">
        <v>0</v>
      </c>
      <c r="G66" s="147"/>
    </row>
    <row r="67" spans="1:7" x14ac:dyDescent="0.35">
      <c r="A67" s="147" t="s">
        <v>570</v>
      </c>
      <c r="B67" s="147" t="s">
        <v>571</v>
      </c>
      <c r="C67" s="181">
        <v>0</v>
      </c>
      <c r="D67" s="181">
        <v>0</v>
      </c>
      <c r="E67" s="181"/>
      <c r="F67" s="181">
        <v>0</v>
      </c>
      <c r="G67" s="147"/>
    </row>
    <row r="68" spans="1:7" x14ac:dyDescent="0.35">
      <c r="A68" s="147" t="s">
        <v>572</v>
      </c>
      <c r="B68" s="147" t="s">
        <v>573</v>
      </c>
      <c r="C68" s="181">
        <v>0</v>
      </c>
      <c r="D68" s="181">
        <v>0</v>
      </c>
      <c r="E68" s="181"/>
      <c r="F68" s="181">
        <v>0</v>
      </c>
      <c r="G68" s="147"/>
    </row>
    <row r="69" spans="1:7" x14ac:dyDescent="0.35">
      <c r="A69" s="235" t="s">
        <v>574</v>
      </c>
      <c r="B69" s="147" t="s">
        <v>575</v>
      </c>
      <c r="C69" s="181">
        <v>0</v>
      </c>
      <c r="D69" s="181">
        <v>0</v>
      </c>
      <c r="E69" s="181"/>
      <c r="F69" s="181">
        <v>0</v>
      </c>
      <c r="G69" s="147"/>
    </row>
    <row r="70" spans="1:7" x14ac:dyDescent="0.35">
      <c r="A70" s="235" t="s">
        <v>576</v>
      </c>
      <c r="B70" s="147" t="s">
        <v>577</v>
      </c>
      <c r="C70" s="181">
        <v>0</v>
      </c>
      <c r="D70" s="181">
        <v>0</v>
      </c>
      <c r="E70" s="181"/>
      <c r="F70" s="181">
        <v>0</v>
      </c>
      <c r="G70" s="147"/>
    </row>
    <row r="71" spans="1:7" x14ac:dyDescent="0.35">
      <c r="A71" s="235" t="s">
        <v>578</v>
      </c>
      <c r="B71" s="147" t="s">
        <v>6</v>
      </c>
      <c r="C71" s="181">
        <v>0</v>
      </c>
      <c r="D71" s="181">
        <v>0</v>
      </c>
      <c r="E71" s="181"/>
      <c r="F71" s="181">
        <v>0</v>
      </c>
      <c r="G71" s="147"/>
    </row>
    <row r="72" spans="1:7" x14ac:dyDescent="0.35">
      <c r="A72" s="235" t="s">
        <v>579</v>
      </c>
      <c r="B72" s="167" t="s">
        <v>318</v>
      </c>
      <c r="C72" s="180">
        <f>SUM(C73:C75)</f>
        <v>0</v>
      </c>
      <c r="D72" s="180">
        <f>SUM(D73:D75)</f>
        <v>0</v>
      </c>
      <c r="E72" s="181"/>
      <c r="F72" s="180">
        <f>SUM(F73:F75)</f>
        <v>0</v>
      </c>
      <c r="G72" s="147"/>
    </row>
    <row r="73" spans="1:7" x14ac:dyDescent="0.35">
      <c r="A73" s="235" t="s">
        <v>581</v>
      </c>
      <c r="B73" s="147" t="s">
        <v>583</v>
      </c>
      <c r="C73" s="181">
        <v>0</v>
      </c>
      <c r="D73" s="181">
        <v>0</v>
      </c>
      <c r="E73" s="181"/>
      <c r="F73" s="181">
        <v>0</v>
      </c>
      <c r="G73" s="147"/>
    </row>
    <row r="74" spans="1:7" x14ac:dyDescent="0.35">
      <c r="A74" s="235" t="s">
        <v>582</v>
      </c>
      <c r="B74" s="147" t="s">
        <v>585</v>
      </c>
      <c r="C74" s="181">
        <v>0</v>
      </c>
      <c r="D74" s="181">
        <v>0</v>
      </c>
      <c r="E74" s="181"/>
      <c r="F74" s="181">
        <v>0</v>
      </c>
      <c r="G74" s="147"/>
    </row>
    <row r="75" spans="1:7" x14ac:dyDescent="0.35">
      <c r="A75" s="235" t="s">
        <v>584</v>
      </c>
      <c r="B75" s="147" t="s">
        <v>2</v>
      </c>
      <c r="C75" s="181">
        <v>0</v>
      </c>
      <c r="D75" s="181">
        <v>0</v>
      </c>
      <c r="E75" s="181"/>
      <c r="F75" s="181">
        <v>0</v>
      </c>
      <c r="G75" s="147"/>
    </row>
    <row r="76" spans="1:7" x14ac:dyDescent="0.35">
      <c r="A76" s="235" t="s">
        <v>1593</v>
      </c>
      <c r="B76" s="167" t="s">
        <v>146</v>
      </c>
      <c r="C76" s="180">
        <f>SUM(C77:C87)</f>
        <v>1</v>
      </c>
      <c r="D76" s="180">
        <f>SUM(D77:D87)</f>
        <v>0</v>
      </c>
      <c r="E76" s="181"/>
      <c r="F76" s="180">
        <f>SUM(F77:F87)</f>
        <v>1</v>
      </c>
      <c r="G76" s="147"/>
    </row>
    <row r="77" spans="1:7" x14ac:dyDescent="0.35">
      <c r="A77" s="235" t="s">
        <v>586</v>
      </c>
      <c r="B77" s="168" t="s">
        <v>320</v>
      </c>
      <c r="C77" s="181">
        <v>0</v>
      </c>
      <c r="D77" s="181">
        <v>0</v>
      </c>
      <c r="E77" s="181"/>
      <c r="F77" s="181">
        <v>0</v>
      </c>
      <c r="G77" s="147"/>
    </row>
    <row r="78" spans="1:7" s="234" customFormat="1" x14ac:dyDescent="0.35">
      <c r="A78" s="235" t="s">
        <v>587</v>
      </c>
      <c r="B78" s="235" t="s">
        <v>580</v>
      </c>
      <c r="C78" s="236">
        <v>1</v>
      </c>
      <c r="D78" s="236">
        <v>0</v>
      </c>
      <c r="E78" s="236"/>
      <c r="F78" s="236">
        <v>1</v>
      </c>
      <c r="G78" s="235"/>
    </row>
    <row r="79" spans="1:7" x14ac:dyDescent="0.35">
      <c r="A79" s="235" t="s">
        <v>588</v>
      </c>
      <c r="B79" s="168" t="s">
        <v>322</v>
      </c>
      <c r="C79" s="181">
        <v>0</v>
      </c>
      <c r="D79" s="181">
        <v>0</v>
      </c>
      <c r="E79" s="181"/>
      <c r="F79" s="181">
        <v>0</v>
      </c>
      <c r="G79" s="147"/>
    </row>
    <row r="80" spans="1:7" x14ac:dyDescent="0.35">
      <c r="A80" s="147" t="s">
        <v>589</v>
      </c>
      <c r="B80" s="168" t="s">
        <v>324</v>
      </c>
      <c r="C80" s="181">
        <v>0</v>
      </c>
      <c r="D80" s="181">
        <v>0</v>
      </c>
      <c r="E80" s="181"/>
      <c r="F80" s="181">
        <v>0</v>
      </c>
      <c r="G80" s="147"/>
    </row>
    <row r="81" spans="1:7" x14ac:dyDescent="0.35">
      <c r="A81" s="147" t="s">
        <v>590</v>
      </c>
      <c r="B81" s="168" t="s">
        <v>12</v>
      </c>
      <c r="C81" s="181">
        <v>0</v>
      </c>
      <c r="D81" s="181">
        <v>0</v>
      </c>
      <c r="E81" s="181"/>
      <c r="F81" s="181">
        <v>0</v>
      </c>
      <c r="G81" s="147"/>
    </row>
    <row r="82" spans="1:7" x14ac:dyDescent="0.35">
      <c r="A82" s="147" t="s">
        <v>591</v>
      </c>
      <c r="B82" s="168" t="s">
        <v>327</v>
      </c>
      <c r="C82" s="181">
        <v>0</v>
      </c>
      <c r="D82" s="181">
        <v>0</v>
      </c>
      <c r="E82" s="181"/>
      <c r="F82" s="181">
        <v>0</v>
      </c>
      <c r="G82" s="147"/>
    </row>
    <row r="83" spans="1:7" x14ac:dyDescent="0.35">
      <c r="A83" s="147" t="s">
        <v>592</v>
      </c>
      <c r="B83" s="168" t="s">
        <v>329</v>
      </c>
      <c r="C83" s="181">
        <v>0</v>
      </c>
      <c r="D83" s="181">
        <v>0</v>
      </c>
      <c r="E83" s="181"/>
      <c r="F83" s="181">
        <v>0</v>
      </c>
      <c r="G83" s="147"/>
    </row>
    <row r="84" spans="1:7" x14ac:dyDescent="0.35">
      <c r="A84" s="147" t="s">
        <v>593</v>
      </c>
      <c r="B84" s="168" t="s">
        <v>331</v>
      </c>
      <c r="C84" s="181">
        <v>0</v>
      </c>
      <c r="D84" s="181">
        <v>0</v>
      </c>
      <c r="E84" s="181"/>
      <c r="F84" s="181">
        <v>0</v>
      </c>
      <c r="G84" s="147"/>
    </row>
    <row r="85" spans="1:7" x14ac:dyDescent="0.35">
      <c r="A85" s="147" t="s">
        <v>594</v>
      </c>
      <c r="B85" s="168" t="s">
        <v>333</v>
      </c>
      <c r="C85" s="181">
        <v>0</v>
      </c>
      <c r="D85" s="181">
        <v>0</v>
      </c>
      <c r="E85" s="181"/>
      <c r="F85" s="181">
        <v>0</v>
      </c>
      <c r="G85" s="147"/>
    </row>
    <row r="86" spans="1:7" x14ac:dyDescent="0.35">
      <c r="A86" s="147" t="s">
        <v>595</v>
      </c>
      <c r="B86" s="168" t="s">
        <v>335</v>
      </c>
      <c r="C86" s="181">
        <v>0</v>
      </c>
      <c r="D86" s="181">
        <v>0</v>
      </c>
      <c r="E86" s="181"/>
      <c r="F86" s="181">
        <v>0</v>
      </c>
      <c r="G86" s="147"/>
    </row>
    <row r="87" spans="1:7" x14ac:dyDescent="0.35">
      <c r="A87" s="147" t="s">
        <v>596</v>
      </c>
      <c r="B87" s="168" t="s">
        <v>146</v>
      </c>
      <c r="C87" s="181">
        <v>0</v>
      </c>
      <c r="D87" s="181">
        <v>0</v>
      </c>
      <c r="E87" s="181"/>
      <c r="F87" s="181">
        <v>0</v>
      </c>
      <c r="G87" s="147"/>
    </row>
    <row r="88" spans="1:7" outlineLevel="1" x14ac:dyDescent="0.35">
      <c r="A88" s="147" t="s">
        <v>597</v>
      </c>
      <c r="B88" s="164" t="s">
        <v>150</v>
      </c>
      <c r="C88" s="181"/>
      <c r="D88" s="181"/>
      <c r="E88" s="181"/>
      <c r="F88" s="181"/>
      <c r="G88" s="147"/>
    </row>
    <row r="89" spans="1:7" outlineLevel="1" x14ac:dyDescent="0.35">
      <c r="A89" s="147" t="s">
        <v>598</v>
      </c>
      <c r="B89" s="164" t="s">
        <v>150</v>
      </c>
      <c r="C89" s="181"/>
      <c r="D89" s="181"/>
      <c r="E89" s="181"/>
      <c r="F89" s="181"/>
      <c r="G89" s="147"/>
    </row>
    <row r="90" spans="1:7" outlineLevel="1" x14ac:dyDescent="0.35">
      <c r="A90" s="147" t="s">
        <v>599</v>
      </c>
      <c r="B90" s="164" t="s">
        <v>150</v>
      </c>
      <c r="C90" s="181"/>
      <c r="D90" s="181"/>
      <c r="E90" s="181"/>
      <c r="F90" s="181"/>
      <c r="G90" s="147"/>
    </row>
    <row r="91" spans="1:7" outlineLevel="1" x14ac:dyDescent="0.35">
      <c r="A91" s="147" t="s">
        <v>600</v>
      </c>
      <c r="B91" s="164" t="s">
        <v>150</v>
      </c>
      <c r="C91" s="181"/>
      <c r="D91" s="181"/>
      <c r="E91" s="181"/>
      <c r="F91" s="181"/>
      <c r="G91" s="147"/>
    </row>
    <row r="92" spans="1:7" outlineLevel="1" x14ac:dyDescent="0.35">
      <c r="A92" s="147" t="s">
        <v>601</v>
      </c>
      <c r="B92" s="164" t="s">
        <v>150</v>
      </c>
      <c r="C92" s="181"/>
      <c r="D92" s="181"/>
      <c r="E92" s="181"/>
      <c r="F92" s="181"/>
      <c r="G92" s="147"/>
    </row>
    <row r="93" spans="1:7" outlineLevel="1" x14ac:dyDescent="0.35">
      <c r="A93" s="147" t="s">
        <v>602</v>
      </c>
      <c r="B93" s="164" t="s">
        <v>150</v>
      </c>
      <c r="C93" s="181"/>
      <c r="D93" s="181"/>
      <c r="E93" s="181"/>
      <c r="F93" s="181"/>
      <c r="G93" s="147"/>
    </row>
    <row r="94" spans="1:7" outlineLevel="1" x14ac:dyDescent="0.35">
      <c r="A94" s="147" t="s">
        <v>603</v>
      </c>
      <c r="B94" s="164" t="s">
        <v>150</v>
      </c>
      <c r="C94" s="181"/>
      <c r="D94" s="181"/>
      <c r="E94" s="181"/>
      <c r="F94" s="181"/>
      <c r="G94" s="147"/>
    </row>
    <row r="95" spans="1:7" outlineLevel="1" x14ac:dyDescent="0.35">
      <c r="A95" s="147" t="s">
        <v>604</v>
      </c>
      <c r="B95" s="164" t="s">
        <v>150</v>
      </c>
      <c r="C95" s="181"/>
      <c r="D95" s="181"/>
      <c r="E95" s="181"/>
      <c r="F95" s="181"/>
      <c r="G95" s="147"/>
    </row>
    <row r="96" spans="1:7" outlineLevel="1" x14ac:dyDescent="0.35">
      <c r="A96" s="147" t="s">
        <v>605</v>
      </c>
      <c r="B96" s="164" t="s">
        <v>150</v>
      </c>
      <c r="C96" s="181"/>
      <c r="D96" s="181"/>
      <c r="E96" s="181"/>
      <c r="F96" s="181"/>
      <c r="G96" s="147"/>
    </row>
    <row r="97" spans="1:7" outlineLevel="1" x14ac:dyDescent="0.35">
      <c r="A97" s="147" t="s">
        <v>606</v>
      </c>
      <c r="B97" s="164" t="s">
        <v>150</v>
      </c>
      <c r="C97" s="181"/>
      <c r="D97" s="181"/>
      <c r="E97" s="181"/>
      <c r="F97" s="181"/>
      <c r="G97" s="147"/>
    </row>
    <row r="98" spans="1:7" ht="15" customHeight="1" x14ac:dyDescent="0.35">
      <c r="A98" s="158"/>
      <c r="B98" s="194" t="s">
        <v>1604</v>
      </c>
      <c r="C98" s="158" t="s">
        <v>515</v>
      </c>
      <c r="D98" s="158" t="s">
        <v>516</v>
      </c>
      <c r="E98" s="165"/>
      <c r="F98" s="160" t="s">
        <v>483</v>
      </c>
      <c r="G98" s="160"/>
    </row>
    <row r="99" spans="1:7" x14ac:dyDescent="0.35">
      <c r="A99" s="147" t="s">
        <v>607</v>
      </c>
      <c r="B99" s="250" t="str">
        <f>'D. Insert Nat Trans Templ'!A219</f>
        <v>East Midlands</v>
      </c>
      <c r="C99" s="181">
        <f>'D. Insert Nat Trans Templ'!E219</f>
        <v>6.7585268839059826E-2</v>
      </c>
      <c r="D99" s="181">
        <v>0</v>
      </c>
      <c r="E99" s="181"/>
      <c r="F99" s="181">
        <f>C99</f>
        <v>6.7585268839059826E-2</v>
      </c>
      <c r="G99" s="147"/>
    </row>
    <row r="100" spans="1:7" x14ac:dyDescent="0.35">
      <c r="A100" s="147" t="s">
        <v>609</v>
      </c>
      <c r="B100" s="250" t="str">
        <f>'D. Insert Nat Trans Templ'!A220</f>
        <v>East of England</v>
      </c>
      <c r="C100" s="236">
        <f>'D. Insert Nat Trans Templ'!E220</f>
        <v>0.10193823704790241</v>
      </c>
      <c r="D100" s="181">
        <v>0</v>
      </c>
      <c r="E100" s="181"/>
      <c r="F100" s="236">
        <f t="shared" ref="F100:F110" si="1">C100</f>
        <v>0.10193823704790241</v>
      </c>
      <c r="G100" s="147"/>
    </row>
    <row r="101" spans="1:7" x14ac:dyDescent="0.35">
      <c r="A101" s="147" t="s">
        <v>610</v>
      </c>
      <c r="B101" s="250" t="str">
        <f>'D. Insert Nat Trans Templ'!A221</f>
        <v>London</v>
      </c>
      <c r="C101" s="236">
        <f>'D. Insert Nat Trans Templ'!E221</f>
        <v>0.15158656771136214</v>
      </c>
      <c r="D101" s="181">
        <v>0</v>
      </c>
      <c r="E101" s="181"/>
      <c r="F101" s="236">
        <f t="shared" si="1"/>
        <v>0.15158656771136214</v>
      </c>
      <c r="G101" s="147"/>
    </row>
    <row r="102" spans="1:7" x14ac:dyDescent="0.35">
      <c r="A102" s="147" t="s">
        <v>611</v>
      </c>
      <c r="B102" s="250" t="str">
        <f>'D. Insert Nat Trans Templ'!A222</f>
        <v>North East</v>
      </c>
      <c r="C102" s="236">
        <f>'D. Insert Nat Trans Templ'!E222</f>
        <v>3.8394162668630105E-2</v>
      </c>
      <c r="D102" s="181">
        <v>0</v>
      </c>
      <c r="E102" s="181"/>
      <c r="F102" s="236">
        <f t="shared" si="1"/>
        <v>3.8394162668630105E-2</v>
      </c>
      <c r="G102" s="147"/>
    </row>
    <row r="103" spans="1:7" x14ac:dyDescent="0.35">
      <c r="A103" s="147" t="s">
        <v>612</v>
      </c>
      <c r="B103" s="250" t="str">
        <f>'D. Insert Nat Trans Templ'!A223</f>
        <v>North West</v>
      </c>
      <c r="C103" s="236">
        <f>'D. Insert Nat Trans Templ'!E223</f>
        <v>8.2822463497194257E-2</v>
      </c>
      <c r="D103" s="181">
        <v>0</v>
      </c>
      <c r="E103" s="181"/>
      <c r="F103" s="236">
        <f t="shared" si="1"/>
        <v>8.2822463497194257E-2</v>
      </c>
      <c r="G103" s="147"/>
    </row>
    <row r="104" spans="1:7" x14ac:dyDescent="0.35">
      <c r="A104" s="147" t="s">
        <v>613</v>
      </c>
      <c r="B104" s="250" t="str">
        <f>'D. Insert Nat Trans Templ'!A224</f>
        <v>Scotland</v>
      </c>
      <c r="C104" s="236">
        <f>'D. Insert Nat Trans Templ'!E224</f>
        <v>3.6144200425389732E-2</v>
      </c>
      <c r="D104" s="181">
        <v>0</v>
      </c>
      <c r="E104" s="181"/>
      <c r="F104" s="236">
        <f t="shared" si="1"/>
        <v>3.6144200425389732E-2</v>
      </c>
      <c r="G104" s="147"/>
    </row>
    <row r="105" spans="1:7" x14ac:dyDescent="0.35">
      <c r="A105" s="147" t="s">
        <v>614</v>
      </c>
      <c r="B105" s="250" t="str">
        <f>'D. Insert Nat Trans Templ'!A225</f>
        <v>South East</v>
      </c>
      <c r="C105" s="236">
        <f>'D. Insert Nat Trans Templ'!E225</f>
        <v>0.18772587006386229</v>
      </c>
      <c r="D105" s="181">
        <v>0</v>
      </c>
      <c r="E105" s="181"/>
      <c r="F105" s="236">
        <f t="shared" si="1"/>
        <v>0.18772587006386229</v>
      </c>
      <c r="G105" s="147"/>
    </row>
    <row r="106" spans="1:7" x14ac:dyDescent="0.35">
      <c r="A106" s="147" t="s">
        <v>615</v>
      </c>
      <c r="B106" s="250" t="str">
        <f>'D. Insert Nat Trans Templ'!A226</f>
        <v>South West</v>
      </c>
      <c r="C106" s="236">
        <f>'D. Insert Nat Trans Templ'!E226</f>
        <v>0.12079327432505163</v>
      </c>
      <c r="D106" s="181">
        <v>0</v>
      </c>
      <c r="E106" s="181"/>
      <c r="F106" s="236">
        <f t="shared" si="1"/>
        <v>0.12079327432505163</v>
      </c>
      <c r="G106" s="147"/>
    </row>
    <row r="107" spans="1:7" x14ac:dyDescent="0.35">
      <c r="A107" s="147" t="s">
        <v>616</v>
      </c>
      <c r="B107" s="250" t="str">
        <f>'D. Insert Nat Trans Templ'!A227</f>
        <v>Wales</v>
      </c>
      <c r="C107" s="236">
        <f>'D. Insert Nat Trans Templ'!E227</f>
        <v>5.045688229694522E-2</v>
      </c>
      <c r="D107" s="181">
        <v>0</v>
      </c>
      <c r="E107" s="181"/>
      <c r="F107" s="236">
        <f t="shared" si="1"/>
        <v>5.045688229694522E-2</v>
      </c>
      <c r="G107" s="147"/>
    </row>
    <row r="108" spans="1:7" x14ac:dyDescent="0.35">
      <c r="A108" s="147" t="s">
        <v>617</v>
      </c>
      <c r="B108" s="250" t="str">
        <f>'D. Insert Nat Trans Templ'!A228</f>
        <v>West Midlands</v>
      </c>
      <c r="C108" s="236">
        <f>'D. Insert Nat Trans Templ'!E228</f>
        <v>0.10536530540079707</v>
      </c>
      <c r="D108" s="181">
        <v>0</v>
      </c>
      <c r="E108" s="181"/>
      <c r="F108" s="236">
        <f t="shared" si="1"/>
        <v>0.10536530540079707</v>
      </c>
      <c r="G108" s="147"/>
    </row>
    <row r="109" spans="1:7" x14ac:dyDescent="0.35">
      <c r="A109" s="147" t="s">
        <v>618</v>
      </c>
      <c r="B109" s="250" t="str">
        <f>'D. Insert Nat Trans Templ'!A229</f>
        <v>Yorkshire And The Humber</v>
      </c>
      <c r="C109" s="236">
        <f>'D. Insert Nat Trans Templ'!E229</f>
        <v>5.589876180937918E-2</v>
      </c>
      <c r="D109" s="181">
        <v>0</v>
      </c>
      <c r="E109" s="181"/>
      <c r="F109" s="236">
        <f t="shared" si="1"/>
        <v>5.589876180937918E-2</v>
      </c>
      <c r="G109" s="147"/>
    </row>
    <row r="110" spans="1:7" x14ac:dyDescent="0.35">
      <c r="A110" s="147" t="s">
        <v>619</v>
      </c>
      <c r="B110" s="250" t="str">
        <f>'D. Insert Nat Trans Templ'!A230</f>
        <v>Unknown</v>
      </c>
      <c r="C110" s="236">
        <f>'D. Insert Nat Trans Templ'!E230</f>
        <v>1.2890059144260143E-3</v>
      </c>
      <c r="D110" s="181">
        <v>0</v>
      </c>
      <c r="E110" s="181"/>
      <c r="F110" s="236">
        <f t="shared" si="1"/>
        <v>1.2890059144260143E-3</v>
      </c>
      <c r="G110" s="147"/>
    </row>
    <row r="111" spans="1:7" x14ac:dyDescent="0.35">
      <c r="A111" s="147" t="s">
        <v>620</v>
      </c>
      <c r="B111" s="168"/>
      <c r="C111" s="181"/>
      <c r="D111" s="181"/>
      <c r="E111" s="181"/>
      <c r="F111" s="181"/>
      <c r="G111" s="147"/>
    </row>
    <row r="112" spans="1:7" x14ac:dyDescent="0.35">
      <c r="A112" s="147" t="s">
        <v>621</v>
      </c>
      <c r="B112" s="168"/>
      <c r="C112" s="181"/>
      <c r="D112" s="181"/>
      <c r="E112" s="181"/>
      <c r="F112" s="181"/>
      <c r="G112" s="147"/>
    </row>
    <row r="113" spans="1:7" x14ac:dyDescent="0.35">
      <c r="A113" s="147" t="s">
        <v>622</v>
      </c>
      <c r="B113" s="168"/>
      <c r="C113" s="181"/>
      <c r="D113" s="181"/>
      <c r="E113" s="181"/>
      <c r="F113" s="181"/>
      <c r="G113" s="147"/>
    </row>
    <row r="114" spans="1:7" x14ac:dyDescent="0.35">
      <c r="A114" s="147" t="s">
        <v>623</v>
      </c>
      <c r="B114" s="168"/>
      <c r="C114" s="181"/>
      <c r="D114" s="181"/>
      <c r="E114" s="181"/>
      <c r="F114" s="181"/>
      <c r="G114" s="147"/>
    </row>
    <row r="115" spans="1:7" x14ac:dyDescent="0.35">
      <c r="A115" s="147" t="s">
        <v>624</v>
      </c>
      <c r="B115" s="168"/>
      <c r="C115" s="181"/>
      <c r="D115" s="181"/>
      <c r="E115" s="181"/>
      <c r="F115" s="181"/>
      <c r="G115" s="147"/>
    </row>
    <row r="116" spans="1:7" x14ac:dyDescent="0.35">
      <c r="A116" s="147" t="s">
        <v>625</v>
      </c>
      <c r="B116" s="168"/>
      <c r="C116" s="181"/>
      <c r="D116" s="181"/>
      <c r="E116" s="181"/>
      <c r="F116" s="181"/>
      <c r="G116" s="147"/>
    </row>
    <row r="117" spans="1:7" x14ac:dyDescent="0.35">
      <c r="A117" s="147" t="s">
        <v>626</v>
      </c>
      <c r="B117" s="168"/>
      <c r="C117" s="181"/>
      <c r="D117" s="181"/>
      <c r="E117" s="181"/>
      <c r="F117" s="181"/>
      <c r="G117" s="147"/>
    </row>
    <row r="118" spans="1:7" x14ac:dyDescent="0.35">
      <c r="A118" s="147" t="s">
        <v>627</v>
      </c>
      <c r="B118" s="168"/>
      <c r="C118" s="181"/>
      <c r="D118" s="181"/>
      <c r="E118" s="181"/>
      <c r="F118" s="181"/>
      <c r="G118" s="147"/>
    </row>
    <row r="119" spans="1:7" x14ac:dyDescent="0.35">
      <c r="A119" s="147" t="s">
        <v>628</v>
      </c>
      <c r="B119" s="168"/>
      <c r="C119" s="181"/>
      <c r="D119" s="181"/>
      <c r="E119" s="181"/>
      <c r="F119" s="181"/>
      <c r="G119" s="147"/>
    </row>
    <row r="120" spans="1:7" x14ac:dyDescent="0.35">
      <c r="A120" s="147" t="s">
        <v>629</v>
      </c>
      <c r="B120" s="168"/>
      <c r="C120" s="181"/>
      <c r="D120" s="181"/>
      <c r="E120" s="181"/>
      <c r="F120" s="181"/>
      <c r="G120" s="147"/>
    </row>
    <row r="121" spans="1:7" x14ac:dyDescent="0.35">
      <c r="A121" s="147" t="s">
        <v>630</v>
      </c>
      <c r="B121" s="168"/>
      <c r="C121" s="181"/>
      <c r="D121" s="181"/>
      <c r="E121" s="181"/>
      <c r="F121" s="181"/>
      <c r="G121" s="147"/>
    </row>
    <row r="122" spans="1:7" x14ac:dyDescent="0.35">
      <c r="A122" s="147" t="s">
        <v>631</v>
      </c>
      <c r="B122" s="168"/>
      <c r="C122" s="181"/>
      <c r="D122" s="181"/>
      <c r="E122" s="181"/>
      <c r="F122" s="181"/>
      <c r="G122" s="147"/>
    </row>
    <row r="123" spans="1:7" x14ac:dyDescent="0.35">
      <c r="A123" s="147" t="s">
        <v>632</v>
      </c>
      <c r="B123" s="168"/>
      <c r="C123" s="181"/>
      <c r="D123" s="181"/>
      <c r="E123" s="181"/>
      <c r="F123" s="181"/>
      <c r="G123" s="147"/>
    </row>
    <row r="124" spans="1:7" x14ac:dyDescent="0.35">
      <c r="A124" s="147" t="s">
        <v>633</v>
      </c>
      <c r="B124" s="168"/>
      <c r="C124" s="181"/>
      <c r="D124" s="181"/>
      <c r="E124" s="181"/>
      <c r="F124" s="181"/>
      <c r="G124" s="147"/>
    </row>
    <row r="125" spans="1:7" x14ac:dyDescent="0.35">
      <c r="A125" s="147" t="s">
        <v>634</v>
      </c>
      <c r="B125" s="168"/>
      <c r="C125" s="181"/>
      <c r="D125" s="181"/>
      <c r="E125" s="181"/>
      <c r="F125" s="181"/>
      <c r="G125" s="147"/>
    </row>
    <row r="126" spans="1:7" x14ac:dyDescent="0.35">
      <c r="A126" s="147" t="s">
        <v>635</v>
      </c>
      <c r="B126" s="168"/>
      <c r="C126" s="181"/>
      <c r="D126" s="181"/>
      <c r="E126" s="181"/>
      <c r="F126" s="181"/>
      <c r="G126" s="147"/>
    </row>
    <row r="127" spans="1:7" x14ac:dyDescent="0.35">
      <c r="A127" s="147" t="s">
        <v>636</v>
      </c>
      <c r="B127" s="168"/>
      <c r="C127" s="181"/>
      <c r="D127" s="181"/>
      <c r="E127" s="181"/>
      <c r="F127" s="181"/>
      <c r="G127" s="147"/>
    </row>
    <row r="128" spans="1:7" x14ac:dyDescent="0.35">
      <c r="A128" s="147" t="s">
        <v>637</v>
      </c>
      <c r="B128" s="168"/>
      <c r="C128" s="181"/>
      <c r="D128" s="181"/>
      <c r="E128" s="181"/>
      <c r="F128" s="181"/>
      <c r="G128" s="147"/>
    </row>
    <row r="129" spans="1:7" x14ac:dyDescent="0.35">
      <c r="A129" s="147" t="s">
        <v>638</v>
      </c>
      <c r="B129" s="168"/>
      <c r="C129" s="181"/>
      <c r="D129" s="181"/>
      <c r="E129" s="181"/>
      <c r="F129" s="181"/>
      <c r="G129" s="147"/>
    </row>
    <row r="130" spans="1:7" x14ac:dyDescent="0.35">
      <c r="A130" s="147" t="s">
        <v>1567</v>
      </c>
      <c r="B130" s="168"/>
      <c r="C130" s="181"/>
      <c r="D130" s="181"/>
      <c r="E130" s="181"/>
      <c r="F130" s="181"/>
      <c r="G130" s="147"/>
    </row>
    <row r="131" spans="1:7" x14ac:dyDescent="0.35">
      <c r="A131" s="147" t="s">
        <v>1568</v>
      </c>
      <c r="B131" s="168"/>
      <c r="C131" s="181"/>
      <c r="D131" s="181"/>
      <c r="E131" s="181"/>
      <c r="F131" s="181"/>
      <c r="G131" s="147"/>
    </row>
    <row r="132" spans="1:7" x14ac:dyDescent="0.35">
      <c r="A132" s="147" t="s">
        <v>1569</v>
      </c>
      <c r="B132" s="168"/>
      <c r="C132" s="181"/>
      <c r="D132" s="181"/>
      <c r="E132" s="181"/>
      <c r="F132" s="181"/>
      <c r="G132" s="147"/>
    </row>
    <row r="133" spans="1:7" x14ac:dyDescent="0.35">
      <c r="A133" s="147" t="s">
        <v>1570</v>
      </c>
      <c r="B133" s="168"/>
      <c r="C133" s="181"/>
      <c r="D133" s="181"/>
      <c r="E133" s="181"/>
      <c r="F133" s="181"/>
      <c r="G133" s="147"/>
    </row>
    <row r="134" spans="1:7" x14ac:dyDescent="0.35">
      <c r="A134" s="147" t="s">
        <v>1571</v>
      </c>
      <c r="B134" s="168"/>
      <c r="C134" s="181"/>
      <c r="D134" s="181"/>
      <c r="E134" s="181"/>
      <c r="F134" s="181"/>
      <c r="G134" s="147"/>
    </row>
    <row r="135" spans="1:7" x14ac:dyDescent="0.35">
      <c r="A135" s="147" t="s">
        <v>1572</v>
      </c>
      <c r="B135" s="168"/>
      <c r="C135" s="181"/>
      <c r="D135" s="181"/>
      <c r="E135" s="181"/>
      <c r="F135" s="181"/>
      <c r="G135" s="147"/>
    </row>
    <row r="136" spans="1:7" x14ac:dyDescent="0.35">
      <c r="A136" s="147" t="s">
        <v>1573</v>
      </c>
      <c r="B136" s="168"/>
      <c r="C136" s="181"/>
      <c r="D136" s="181"/>
      <c r="E136" s="181"/>
      <c r="F136" s="181"/>
      <c r="G136" s="147"/>
    </row>
    <row r="137" spans="1:7" x14ac:dyDescent="0.35">
      <c r="A137" s="147" t="s">
        <v>1574</v>
      </c>
      <c r="B137" s="168"/>
      <c r="C137" s="181"/>
      <c r="D137" s="181"/>
      <c r="E137" s="181"/>
      <c r="F137" s="181"/>
      <c r="G137" s="147"/>
    </row>
    <row r="138" spans="1:7" x14ac:dyDescent="0.35">
      <c r="A138" s="147" t="s">
        <v>1575</v>
      </c>
      <c r="B138" s="168"/>
      <c r="C138" s="181"/>
      <c r="D138" s="181"/>
      <c r="E138" s="181"/>
      <c r="F138" s="181"/>
      <c r="G138" s="147"/>
    </row>
    <row r="139" spans="1:7" x14ac:dyDescent="0.35">
      <c r="A139" s="147" t="s">
        <v>1576</v>
      </c>
      <c r="B139" s="168"/>
      <c r="C139" s="181"/>
      <c r="D139" s="181"/>
      <c r="E139" s="181"/>
      <c r="F139" s="181"/>
      <c r="G139" s="147"/>
    </row>
    <row r="140" spans="1:7" x14ac:dyDescent="0.35">
      <c r="A140" s="147" t="s">
        <v>1577</v>
      </c>
      <c r="B140" s="168"/>
      <c r="C140" s="181"/>
      <c r="D140" s="181"/>
      <c r="E140" s="181"/>
      <c r="F140" s="181"/>
      <c r="G140" s="147"/>
    </row>
    <row r="141" spans="1:7" x14ac:dyDescent="0.35">
      <c r="A141" s="147" t="s">
        <v>1578</v>
      </c>
      <c r="B141" s="168"/>
      <c r="C141" s="181"/>
      <c r="D141" s="181"/>
      <c r="E141" s="181"/>
      <c r="F141" s="181"/>
      <c r="G141" s="147"/>
    </row>
    <row r="142" spans="1:7" x14ac:dyDescent="0.35">
      <c r="A142" s="147" t="s">
        <v>1579</v>
      </c>
      <c r="B142" s="168"/>
      <c r="C142" s="181"/>
      <c r="D142" s="181"/>
      <c r="E142" s="181"/>
      <c r="F142" s="181"/>
      <c r="G142" s="147"/>
    </row>
    <row r="143" spans="1:7" x14ac:dyDescent="0.35">
      <c r="A143" s="147" t="s">
        <v>1580</v>
      </c>
      <c r="B143" s="168"/>
      <c r="C143" s="181"/>
      <c r="D143" s="181"/>
      <c r="E143" s="181"/>
      <c r="F143" s="181"/>
      <c r="G143" s="147"/>
    </row>
    <row r="144" spans="1:7" x14ac:dyDescent="0.35">
      <c r="A144" s="147" t="s">
        <v>1581</v>
      </c>
      <c r="B144" s="168"/>
      <c r="C144" s="181"/>
      <c r="D144" s="181"/>
      <c r="E144" s="181"/>
      <c r="F144" s="181"/>
      <c r="G144" s="147"/>
    </row>
    <row r="145" spans="1:7" x14ac:dyDescent="0.35">
      <c r="A145" s="147" t="s">
        <v>1582</v>
      </c>
      <c r="B145" s="168"/>
      <c r="C145" s="181"/>
      <c r="D145" s="181"/>
      <c r="E145" s="181"/>
      <c r="F145" s="181"/>
      <c r="G145" s="147"/>
    </row>
    <row r="146" spans="1:7" x14ac:dyDescent="0.35">
      <c r="A146" s="147" t="s">
        <v>1583</v>
      </c>
      <c r="B146" s="168"/>
      <c r="C146" s="181"/>
      <c r="D146" s="181"/>
      <c r="E146" s="181"/>
      <c r="F146" s="181"/>
      <c r="G146" s="147"/>
    </row>
    <row r="147" spans="1:7" x14ac:dyDescent="0.35">
      <c r="A147" s="147" t="s">
        <v>1584</v>
      </c>
      <c r="B147" s="168"/>
      <c r="C147" s="181"/>
      <c r="D147" s="181"/>
      <c r="E147" s="181"/>
      <c r="F147" s="181"/>
      <c r="G147" s="147"/>
    </row>
    <row r="148" spans="1:7" x14ac:dyDescent="0.35">
      <c r="A148" s="147" t="s">
        <v>1585</v>
      </c>
      <c r="B148" s="168"/>
      <c r="C148" s="181"/>
      <c r="D148" s="181"/>
      <c r="E148" s="181"/>
      <c r="F148" s="181"/>
      <c r="G148" s="147"/>
    </row>
    <row r="149" spans="1:7" ht="15" customHeight="1" x14ac:dyDescent="0.35">
      <c r="A149" s="158"/>
      <c r="B149" s="159" t="s">
        <v>639</v>
      </c>
      <c r="C149" s="158" t="s">
        <v>515</v>
      </c>
      <c r="D149" s="158" t="s">
        <v>516</v>
      </c>
      <c r="E149" s="165"/>
      <c r="F149" s="160" t="s">
        <v>483</v>
      </c>
      <c r="G149" s="160"/>
    </row>
    <row r="150" spans="1:7" x14ac:dyDescent="0.35">
      <c r="A150" s="147" t="s">
        <v>640</v>
      </c>
      <c r="B150" s="147" t="s">
        <v>641</v>
      </c>
      <c r="C150" s="236">
        <f>'D. Insert Nat Trans Templ'!E257</f>
        <v>0.58271042191324851</v>
      </c>
      <c r="D150" s="181">
        <v>0</v>
      </c>
      <c r="E150" s="182"/>
      <c r="F150" s="181">
        <f>C150</f>
        <v>0.58271042191324851</v>
      </c>
    </row>
    <row r="151" spans="1:7" x14ac:dyDescent="0.35">
      <c r="A151" s="147" t="s">
        <v>642</v>
      </c>
      <c r="B151" s="147" t="s">
        <v>643</v>
      </c>
      <c r="C151" s="236">
        <f>SUM('D. Insert Nat Trans Templ'!E258:E259)</f>
        <v>0.41728957808675149</v>
      </c>
      <c r="D151" s="181">
        <v>0</v>
      </c>
      <c r="E151" s="182"/>
      <c r="F151" s="236">
        <f t="shared" ref="F151:F152" si="2">C151</f>
        <v>0.41728957808675149</v>
      </c>
    </row>
    <row r="152" spans="1:7" x14ac:dyDescent="0.35">
      <c r="A152" s="147" t="s">
        <v>644</v>
      </c>
      <c r="B152" s="147" t="s">
        <v>146</v>
      </c>
      <c r="C152" s="181">
        <v>0</v>
      </c>
      <c r="D152" s="181">
        <v>0</v>
      </c>
      <c r="E152" s="182"/>
      <c r="F152" s="236">
        <f t="shared" si="2"/>
        <v>0</v>
      </c>
    </row>
    <row r="153" spans="1:7" outlineLevel="1" x14ac:dyDescent="0.35">
      <c r="A153" s="147" t="s">
        <v>645</v>
      </c>
      <c r="C153" s="181"/>
      <c r="D153" s="181"/>
      <c r="E153" s="182"/>
      <c r="F153" s="181"/>
    </row>
    <row r="154" spans="1:7" outlineLevel="1" x14ac:dyDescent="0.35">
      <c r="A154" s="147" t="s">
        <v>646</v>
      </c>
      <c r="C154" s="181"/>
      <c r="D154" s="181"/>
      <c r="E154" s="182"/>
      <c r="F154" s="181"/>
    </row>
    <row r="155" spans="1:7" outlineLevel="1" x14ac:dyDescent="0.35">
      <c r="A155" s="147" t="s">
        <v>647</v>
      </c>
      <c r="C155" s="181"/>
      <c r="D155" s="181"/>
      <c r="E155" s="182"/>
      <c r="F155" s="181"/>
    </row>
    <row r="156" spans="1:7" outlineLevel="1" x14ac:dyDescent="0.35">
      <c r="A156" s="147" t="s">
        <v>648</v>
      </c>
      <c r="C156" s="181"/>
      <c r="D156" s="181"/>
      <c r="E156" s="182"/>
      <c r="F156" s="181"/>
    </row>
    <row r="157" spans="1:7" outlineLevel="1" x14ac:dyDescent="0.35">
      <c r="A157" s="147" t="s">
        <v>649</v>
      </c>
      <c r="C157" s="181"/>
      <c r="D157" s="181"/>
      <c r="E157" s="182"/>
      <c r="F157" s="181"/>
    </row>
    <row r="158" spans="1:7" outlineLevel="1" x14ac:dyDescent="0.35">
      <c r="A158" s="147" t="s">
        <v>650</v>
      </c>
      <c r="C158" s="181"/>
      <c r="D158" s="181"/>
      <c r="E158" s="182"/>
      <c r="F158" s="181"/>
    </row>
    <row r="159" spans="1:7" ht="15" customHeight="1" x14ac:dyDescent="0.35">
      <c r="A159" s="158"/>
      <c r="B159" s="159" t="s">
        <v>651</v>
      </c>
      <c r="C159" s="158" t="s">
        <v>515</v>
      </c>
      <c r="D159" s="158" t="s">
        <v>516</v>
      </c>
      <c r="E159" s="165"/>
      <c r="F159" s="160" t="s">
        <v>483</v>
      </c>
      <c r="G159" s="160"/>
    </row>
    <row r="160" spans="1:7" x14ac:dyDescent="0.35">
      <c r="A160" s="147" t="s">
        <v>652</v>
      </c>
      <c r="B160" s="147" t="s">
        <v>653</v>
      </c>
      <c r="C160" s="236">
        <f>'D. Insert Nat Trans Templ'!E236</f>
        <v>0.30668345564517369</v>
      </c>
      <c r="D160" s="181">
        <v>0</v>
      </c>
      <c r="E160" s="182"/>
      <c r="F160" s="181">
        <f>C160</f>
        <v>0.30668345564517369</v>
      </c>
    </row>
    <row r="161" spans="1:7" x14ac:dyDescent="0.35">
      <c r="A161" s="147" t="s">
        <v>654</v>
      </c>
      <c r="B161" s="147" t="s">
        <v>655</v>
      </c>
      <c r="C161" s="236">
        <f>'D. Insert Nat Trans Templ'!E234</f>
        <v>0.69331654435482626</v>
      </c>
      <c r="D161" s="181">
        <v>0</v>
      </c>
      <c r="E161" s="182"/>
      <c r="F161" s="236">
        <f t="shared" ref="F161:F162" si="3">C161</f>
        <v>0.69331654435482626</v>
      </c>
    </row>
    <row r="162" spans="1:7" x14ac:dyDescent="0.35">
      <c r="A162" s="147" t="s">
        <v>656</v>
      </c>
      <c r="B162" s="147" t="s">
        <v>146</v>
      </c>
      <c r="C162" s="181">
        <v>0</v>
      </c>
      <c r="D162" s="181">
        <v>0</v>
      </c>
      <c r="E162" s="182"/>
      <c r="F162" s="236">
        <f t="shared" si="3"/>
        <v>0</v>
      </c>
    </row>
    <row r="163" spans="1:7" outlineLevel="1" x14ac:dyDescent="0.35">
      <c r="A163" s="147" t="s">
        <v>657</v>
      </c>
      <c r="E163" s="143"/>
    </row>
    <row r="164" spans="1:7" outlineLevel="1" x14ac:dyDescent="0.35">
      <c r="A164" s="147" t="s">
        <v>658</v>
      </c>
      <c r="E164" s="143"/>
    </row>
    <row r="165" spans="1:7" outlineLevel="1" x14ac:dyDescent="0.35">
      <c r="A165" s="147" t="s">
        <v>659</v>
      </c>
      <c r="E165" s="143"/>
    </row>
    <row r="166" spans="1:7" outlineLevel="1" x14ac:dyDescent="0.35">
      <c r="A166" s="147" t="s">
        <v>660</v>
      </c>
      <c r="E166" s="143"/>
    </row>
    <row r="167" spans="1:7" outlineLevel="1" x14ac:dyDescent="0.35">
      <c r="A167" s="147" t="s">
        <v>661</v>
      </c>
      <c r="E167" s="143"/>
    </row>
    <row r="168" spans="1:7" outlineLevel="1" x14ac:dyDescent="0.35">
      <c r="A168" s="147" t="s">
        <v>662</v>
      </c>
      <c r="E168" s="143"/>
    </row>
    <row r="169" spans="1:7" ht="15" customHeight="1" x14ac:dyDescent="0.35">
      <c r="A169" s="158"/>
      <c r="B169" s="159" t="s">
        <v>663</v>
      </c>
      <c r="C169" s="158" t="s">
        <v>515</v>
      </c>
      <c r="D169" s="158" t="s">
        <v>516</v>
      </c>
      <c r="E169" s="165"/>
      <c r="F169" s="160" t="s">
        <v>483</v>
      </c>
      <c r="G169" s="160"/>
    </row>
    <row r="170" spans="1:7" x14ac:dyDescent="0.35">
      <c r="A170" s="147" t="s">
        <v>664</v>
      </c>
      <c r="B170" s="169" t="s">
        <v>665</v>
      </c>
      <c r="C170" s="236">
        <f>'D. Insert Nat Trans Templ'!E241</f>
        <v>3.9414536565407168E-4</v>
      </c>
      <c r="D170" s="181">
        <v>0</v>
      </c>
      <c r="E170" s="182"/>
      <c r="F170" s="236">
        <f t="shared" ref="F170:F174" si="4">C170</f>
        <v>3.9414536565407168E-4</v>
      </c>
    </row>
    <row r="171" spans="1:7" x14ac:dyDescent="0.35">
      <c r="A171" s="147" t="s">
        <v>666</v>
      </c>
      <c r="B171" s="169" t="s">
        <v>667</v>
      </c>
      <c r="C171" s="236">
        <f>'D. Insert Nat Trans Templ'!E242</f>
        <v>0.1982777143406966</v>
      </c>
      <c r="D171" s="181">
        <v>0</v>
      </c>
      <c r="E171" s="182"/>
      <c r="F171" s="236">
        <f t="shared" si="4"/>
        <v>0.1982777143406966</v>
      </c>
    </row>
    <row r="172" spans="1:7" x14ac:dyDescent="0.35">
      <c r="A172" s="147" t="s">
        <v>668</v>
      </c>
      <c r="B172" s="169" t="s">
        <v>669</v>
      </c>
      <c r="C172" s="236">
        <f>'D. Insert Nat Trans Templ'!E243</f>
        <v>8.4912380249192995E-2</v>
      </c>
      <c r="D172" s="181">
        <v>0</v>
      </c>
      <c r="E172" s="181"/>
      <c r="F172" s="236">
        <f t="shared" si="4"/>
        <v>8.4912380249192995E-2</v>
      </c>
    </row>
    <row r="173" spans="1:7" x14ac:dyDescent="0.35">
      <c r="A173" s="147" t="s">
        <v>670</v>
      </c>
      <c r="B173" s="169" t="s">
        <v>671</v>
      </c>
      <c r="C173" s="236">
        <f>SUM('D. Insert Nat Trans Templ'!E244:E245)</f>
        <v>0.13801131073802972</v>
      </c>
      <c r="D173" s="181">
        <v>0</v>
      </c>
      <c r="E173" s="181"/>
      <c r="F173" s="236">
        <f t="shared" si="4"/>
        <v>0.13801131073802972</v>
      </c>
    </row>
    <row r="174" spans="1:7" x14ac:dyDescent="0.35">
      <c r="A174" s="147" t="s">
        <v>672</v>
      </c>
      <c r="B174" s="169" t="s">
        <v>673</v>
      </c>
      <c r="C174" s="236">
        <f>SUM('D. Insert Nat Trans Templ'!E246:E253)</f>
        <v>0.57840444930642665</v>
      </c>
      <c r="D174" s="181">
        <v>0</v>
      </c>
      <c r="E174" s="181"/>
      <c r="F174" s="236">
        <f t="shared" si="4"/>
        <v>0.57840444930642665</v>
      </c>
    </row>
    <row r="175" spans="1:7" outlineLevel="1" x14ac:dyDescent="0.35">
      <c r="A175" s="147" t="s">
        <v>674</v>
      </c>
      <c r="B175" s="166"/>
      <c r="C175" s="181"/>
      <c r="D175" s="181"/>
      <c r="E175" s="181"/>
      <c r="F175" s="181"/>
    </row>
    <row r="176" spans="1:7" outlineLevel="1" x14ac:dyDescent="0.35">
      <c r="A176" s="147" t="s">
        <v>675</v>
      </c>
      <c r="B176" s="166"/>
      <c r="C176" s="181"/>
      <c r="D176" s="181"/>
      <c r="E176" s="181"/>
      <c r="F176" s="181"/>
    </row>
    <row r="177" spans="1:7" outlineLevel="1" x14ac:dyDescent="0.35">
      <c r="A177" s="147" t="s">
        <v>676</v>
      </c>
      <c r="B177" s="169"/>
      <c r="C177" s="181"/>
      <c r="D177" s="181"/>
      <c r="E177" s="181"/>
      <c r="F177" s="181"/>
    </row>
    <row r="178" spans="1:7" outlineLevel="1" x14ac:dyDescent="0.35">
      <c r="A178" s="147" t="s">
        <v>677</v>
      </c>
      <c r="B178" s="169"/>
      <c r="C178" s="181"/>
      <c r="D178" s="181"/>
      <c r="E178" s="181"/>
      <c r="F178" s="181"/>
    </row>
    <row r="179" spans="1:7" ht="15" customHeight="1" x14ac:dyDescent="0.35">
      <c r="A179" s="158"/>
      <c r="B179" s="159" t="s">
        <v>678</v>
      </c>
      <c r="C179" s="158" t="s">
        <v>515</v>
      </c>
      <c r="D179" s="158" t="s">
        <v>516</v>
      </c>
      <c r="E179" s="165"/>
      <c r="F179" s="160" t="s">
        <v>483</v>
      </c>
      <c r="G179" s="160"/>
    </row>
    <row r="180" spans="1:7" x14ac:dyDescent="0.35">
      <c r="A180" s="147" t="s">
        <v>679</v>
      </c>
      <c r="B180" s="147" t="s">
        <v>680</v>
      </c>
      <c r="C180" s="236">
        <v>6.7814482221646433E-3</v>
      </c>
      <c r="D180" s="181">
        <v>0</v>
      </c>
      <c r="E180" s="182"/>
      <c r="F180" s="181">
        <f>C180</f>
        <v>6.7814482221646433E-3</v>
      </c>
    </row>
    <row r="181" spans="1:7" outlineLevel="1" x14ac:dyDescent="0.35">
      <c r="A181" s="147" t="s">
        <v>681</v>
      </c>
      <c r="B181" s="170"/>
      <c r="C181" s="181"/>
      <c r="D181" s="181"/>
      <c r="E181" s="182"/>
      <c r="F181" s="181"/>
    </row>
    <row r="182" spans="1:7" outlineLevel="1" x14ac:dyDescent="0.35">
      <c r="A182" s="147" t="s">
        <v>682</v>
      </c>
      <c r="B182" s="170"/>
      <c r="C182" s="181"/>
      <c r="D182" s="181"/>
      <c r="E182" s="182"/>
      <c r="F182" s="181"/>
    </row>
    <row r="183" spans="1:7" outlineLevel="1" x14ac:dyDescent="0.35">
      <c r="A183" s="147" t="s">
        <v>683</v>
      </c>
      <c r="B183" s="170"/>
      <c r="C183" s="181"/>
      <c r="D183" s="181"/>
      <c r="E183" s="182"/>
      <c r="F183" s="181"/>
    </row>
    <row r="184" spans="1:7" outlineLevel="1" x14ac:dyDescent="0.35">
      <c r="A184" s="147" t="s">
        <v>684</v>
      </c>
      <c r="B184" s="170"/>
      <c r="C184" s="181"/>
      <c r="D184" s="181"/>
      <c r="E184" s="182"/>
      <c r="F184" s="181"/>
    </row>
    <row r="185" spans="1:7" ht="18.5" x14ac:dyDescent="0.35">
      <c r="A185" s="171"/>
      <c r="B185" s="172" t="s">
        <v>480</v>
      </c>
      <c r="C185" s="171"/>
      <c r="D185" s="171"/>
      <c r="E185" s="171"/>
      <c r="F185" s="173"/>
      <c r="G185" s="173"/>
    </row>
    <row r="186" spans="1:7" ht="15" customHeight="1" x14ac:dyDescent="0.35">
      <c r="A186" s="158"/>
      <c r="B186" s="159" t="s">
        <v>685</v>
      </c>
      <c r="C186" s="158" t="s">
        <v>686</v>
      </c>
      <c r="D186" s="158" t="s">
        <v>687</v>
      </c>
      <c r="E186" s="165"/>
      <c r="F186" s="158" t="s">
        <v>515</v>
      </c>
      <c r="G186" s="158" t="s">
        <v>688</v>
      </c>
    </row>
    <row r="187" spans="1:7" x14ac:dyDescent="0.35">
      <c r="A187" s="147" t="s">
        <v>689</v>
      </c>
      <c r="B187" s="168" t="s">
        <v>690</v>
      </c>
      <c r="C187" s="446">
        <f>'D. Insert Nat Trans Templ'!B102/1000</f>
        <v>105.01087634955744</v>
      </c>
      <c r="E187" s="174"/>
      <c r="F187" s="175"/>
      <c r="G187" s="175"/>
    </row>
    <row r="188" spans="1:7" x14ac:dyDescent="0.35">
      <c r="A188" s="174"/>
      <c r="B188" s="176"/>
      <c r="C188" s="174"/>
      <c r="D188" s="174"/>
      <c r="E188" s="174"/>
      <c r="F188" s="175"/>
      <c r="G188" s="175"/>
    </row>
    <row r="189" spans="1:7" x14ac:dyDescent="0.35">
      <c r="B189" s="168" t="s">
        <v>691</v>
      </c>
      <c r="C189" s="174"/>
      <c r="D189" s="174"/>
      <c r="E189" s="174"/>
      <c r="F189" s="175"/>
      <c r="G189" s="175"/>
    </row>
    <row r="190" spans="1:7" x14ac:dyDescent="0.35">
      <c r="A190" s="147" t="s">
        <v>692</v>
      </c>
      <c r="B190" s="168" t="str">
        <f>'D. Insert Nat Trans Templ'!A195</f>
        <v>0-5,000</v>
      </c>
      <c r="C190" s="210">
        <f>'D. Insert Nat Trans Templ'!D195/1000000</f>
        <v>24.09314036</v>
      </c>
      <c r="D190" s="213">
        <f>'D. Insert Nat Trans Templ'!B195</f>
        <v>10227</v>
      </c>
      <c r="E190" s="174"/>
      <c r="F190" s="209">
        <f>IF($C$214=0,"",IF(C190="[for completion]","",IF(C190="","",C190/$C$214)))</f>
        <v>7.8925181644611334E-4</v>
      </c>
      <c r="G190" s="209">
        <f>IF($D$214=0,"",IF(D190="[for completion]","",IF(D190="","",D190/$D$214)))</f>
        <v>3.5180719575918735E-2</v>
      </c>
    </row>
    <row r="191" spans="1:7" x14ac:dyDescent="0.35">
      <c r="A191" s="147" t="s">
        <v>693</v>
      </c>
      <c r="B191" s="222" t="str">
        <f>'D. Insert Nat Trans Templ'!A196</f>
        <v>5,000-10,000</v>
      </c>
      <c r="C191" s="224">
        <f>'D. Insert Nat Trans Templ'!D196/1000000</f>
        <v>75.185104120000005</v>
      </c>
      <c r="D191" s="225">
        <f>'D. Insert Nat Trans Templ'!B196</f>
        <v>10012</v>
      </c>
      <c r="E191" s="174"/>
      <c r="F191" s="209">
        <f t="shared" ref="F191:F213" si="5">IF($C$214=0,"",IF(C191="[for completion]","",IF(C191="","",C191/$C$214)))</f>
        <v>2.4629408665595874E-3</v>
      </c>
      <c r="G191" s="209">
        <f t="shared" ref="G191:G213" si="6">IF($D$214=0,"",IF(D191="[for completion]","",IF(D191="","",D191/$D$214)))</f>
        <v>3.4441122948479355E-2</v>
      </c>
    </row>
    <row r="192" spans="1:7" x14ac:dyDescent="0.35">
      <c r="A192" s="147" t="s">
        <v>694</v>
      </c>
      <c r="B192" s="222" t="str">
        <f>'D. Insert Nat Trans Templ'!A197</f>
        <v>10,000-25,000</v>
      </c>
      <c r="C192" s="224">
        <f>'D. Insert Nat Trans Templ'!D197/1000000</f>
        <v>564.38628015999996</v>
      </c>
      <c r="D192" s="225">
        <f>'D. Insert Nat Trans Templ'!B197</f>
        <v>32036</v>
      </c>
      <c r="E192" s="174"/>
      <c r="F192" s="209">
        <f t="shared" si="5"/>
        <v>1.8488370139289927E-2</v>
      </c>
      <c r="G192" s="209">
        <f t="shared" si="6"/>
        <v>0.11020333747278112</v>
      </c>
    </row>
    <row r="193" spans="1:7" x14ac:dyDescent="0.35">
      <c r="A193" s="147" t="s">
        <v>695</v>
      </c>
      <c r="B193" s="222" t="str">
        <f>'D. Insert Nat Trans Templ'!A198</f>
        <v>25,000-50,000</v>
      </c>
      <c r="C193" s="224">
        <f>'D. Insert Nat Trans Templ'!D198/1000000</f>
        <v>1921.3933356500002</v>
      </c>
      <c r="D193" s="225">
        <f>'D. Insert Nat Trans Templ'!B198</f>
        <v>51677</v>
      </c>
      <c r="E193" s="174"/>
      <c r="F193" s="209">
        <f t="shared" si="5"/>
        <v>6.2941698658215903E-2</v>
      </c>
      <c r="G193" s="209">
        <f t="shared" si="6"/>
        <v>0.17776806937760364</v>
      </c>
    </row>
    <row r="194" spans="1:7" x14ac:dyDescent="0.35">
      <c r="A194" s="147" t="s">
        <v>696</v>
      </c>
      <c r="B194" s="222" t="str">
        <f>'D. Insert Nat Trans Templ'!A199</f>
        <v>50,000-75,000</v>
      </c>
      <c r="C194" s="224">
        <f>'D. Insert Nat Trans Templ'!D199/1000000</f>
        <v>2612.1917718099999</v>
      </c>
      <c r="D194" s="225">
        <f>'D. Insert Nat Trans Templ'!B199</f>
        <v>42141</v>
      </c>
      <c r="E194" s="174"/>
      <c r="F194" s="209">
        <f t="shared" si="5"/>
        <v>8.5571123979731531E-2</v>
      </c>
      <c r="G194" s="209">
        <f t="shared" si="6"/>
        <v>0.14496437896243194</v>
      </c>
    </row>
    <row r="195" spans="1:7" x14ac:dyDescent="0.35">
      <c r="A195" s="147" t="s">
        <v>697</v>
      </c>
      <c r="B195" s="222" t="str">
        <f>'D. Insert Nat Trans Templ'!A200</f>
        <v>75,000-100,000</v>
      </c>
      <c r="C195" s="224">
        <f>'D. Insert Nat Trans Templ'!D200/1000000</f>
        <v>2929.7485812</v>
      </c>
      <c r="D195" s="225">
        <f>'D. Insert Nat Trans Templ'!B200</f>
        <v>33612</v>
      </c>
      <c r="E195" s="174"/>
      <c r="F195" s="209">
        <f t="shared" si="5"/>
        <v>9.5973764934415687E-2</v>
      </c>
      <c r="G195" s="209">
        <f t="shared" si="6"/>
        <v>0.11562475275112745</v>
      </c>
    </row>
    <row r="196" spans="1:7" x14ac:dyDescent="0.35">
      <c r="A196" s="147" t="s">
        <v>698</v>
      </c>
      <c r="B196" s="222" t="str">
        <f>'D. Insert Nat Trans Templ'!A201</f>
        <v>100,000-150,000</v>
      </c>
      <c r="C196" s="224">
        <f>'D. Insert Nat Trans Templ'!D201/1000000</f>
        <v>5888.2808880600005</v>
      </c>
      <c r="D196" s="225">
        <f>'D. Insert Nat Trans Templ'!B201</f>
        <v>47909</v>
      </c>
      <c r="E196" s="174"/>
      <c r="F196" s="209">
        <f t="shared" si="5"/>
        <v>0.19289043757707511</v>
      </c>
      <c r="G196" s="209">
        <f t="shared" si="6"/>
        <v>0.16480620848368932</v>
      </c>
    </row>
    <row r="197" spans="1:7" x14ac:dyDescent="0.35">
      <c r="A197" s="147" t="s">
        <v>699</v>
      </c>
      <c r="B197" s="222" t="str">
        <f>'D. Insert Nat Trans Templ'!A202</f>
        <v>150,000-200,000</v>
      </c>
      <c r="C197" s="224">
        <f>'D. Insert Nat Trans Templ'!D202/1000000</f>
        <v>4451.8136657499999</v>
      </c>
      <c r="D197" s="225">
        <f>'D. Insert Nat Trans Templ'!B202</f>
        <v>25827</v>
      </c>
      <c r="E197" s="174"/>
      <c r="F197" s="209">
        <f t="shared" si="5"/>
        <v>0.14583412413959049</v>
      </c>
      <c r="G197" s="209">
        <f t="shared" si="6"/>
        <v>8.8844474869194598E-2</v>
      </c>
    </row>
    <row r="198" spans="1:7" x14ac:dyDescent="0.35">
      <c r="A198" s="147" t="s">
        <v>700</v>
      </c>
      <c r="B198" s="222" t="str">
        <f>'D. Insert Nat Trans Templ'!A203</f>
        <v>200,000-250,000</v>
      </c>
      <c r="C198" s="224">
        <f>'D. Insert Nat Trans Templ'!D203/1000000</f>
        <v>3117.4393598200004</v>
      </c>
      <c r="D198" s="225">
        <f>'D. Insert Nat Trans Templ'!B203</f>
        <v>14001</v>
      </c>
      <c r="E198" s="174"/>
      <c r="F198" s="209">
        <f t="shared" si="5"/>
        <v>0.10212220742645207</v>
      </c>
      <c r="G198" s="209">
        <f t="shared" si="6"/>
        <v>4.8163220375715084E-2</v>
      </c>
    </row>
    <row r="199" spans="1:7" x14ac:dyDescent="0.35">
      <c r="A199" s="147" t="s">
        <v>701</v>
      </c>
      <c r="B199" s="222" t="str">
        <f>'D. Insert Nat Trans Templ'!A204</f>
        <v>250,000-300,000</v>
      </c>
      <c r="C199" s="224">
        <f>'D. Insert Nat Trans Templ'!D204/1000000</f>
        <v>2154.6906200500002</v>
      </c>
      <c r="D199" s="225">
        <f>'D. Insert Nat Trans Templ'!B204</f>
        <v>7893</v>
      </c>
      <c r="E199" s="168"/>
      <c r="F199" s="209">
        <f t="shared" si="5"/>
        <v>7.0584135581479884E-2</v>
      </c>
      <c r="G199" s="209">
        <f t="shared" si="6"/>
        <v>2.7151796187809385E-2</v>
      </c>
    </row>
    <row r="200" spans="1:7" x14ac:dyDescent="0.35">
      <c r="A200" s="147" t="s">
        <v>702</v>
      </c>
      <c r="B200" s="222" t="str">
        <f>'D. Insert Nat Trans Templ'!A205</f>
        <v>300,000-350,000</v>
      </c>
      <c r="C200" s="224">
        <f>'D. Insert Nat Trans Templ'!D205/1000000</f>
        <v>1543.65518187</v>
      </c>
      <c r="D200" s="225">
        <f>'D. Insert Nat Trans Templ'!B205</f>
        <v>4777</v>
      </c>
      <c r="E200" s="168"/>
      <c r="F200" s="209">
        <f t="shared" si="5"/>
        <v>5.0567615431322419E-2</v>
      </c>
      <c r="G200" s="209">
        <f t="shared" si="6"/>
        <v>1.6432805066408897E-2</v>
      </c>
    </row>
    <row r="201" spans="1:7" x14ac:dyDescent="0.35">
      <c r="A201" s="147" t="s">
        <v>703</v>
      </c>
      <c r="B201" s="222" t="str">
        <f>'D. Insert Nat Trans Templ'!A206</f>
        <v>350,000-400,000</v>
      </c>
      <c r="C201" s="224">
        <f>'D. Insert Nat Trans Templ'!D206/1000000</f>
        <v>1176.61137687</v>
      </c>
      <c r="D201" s="225">
        <f>'D. Insert Nat Trans Templ'!B206</f>
        <v>3152</v>
      </c>
      <c r="E201" s="168"/>
      <c r="F201" s="209">
        <f t="shared" si="5"/>
        <v>3.8543861554368578E-2</v>
      </c>
      <c r="G201" s="209">
        <f t="shared" si="6"/>
        <v>1.0842830556692662E-2</v>
      </c>
    </row>
    <row r="202" spans="1:7" x14ac:dyDescent="0.35">
      <c r="A202" s="147" t="s">
        <v>704</v>
      </c>
      <c r="B202" s="222" t="str">
        <f>'D. Insert Nat Trans Templ'!A207</f>
        <v>400,000-450,000</v>
      </c>
      <c r="C202" s="224">
        <f>'D. Insert Nat Trans Templ'!D207/1000000</f>
        <v>855.35362114999998</v>
      </c>
      <c r="D202" s="225">
        <f>'D. Insert Nat Trans Templ'!B207</f>
        <v>2022</v>
      </c>
      <c r="E202" s="168"/>
      <c r="F202" s="209">
        <f t="shared" si="5"/>
        <v>2.8019983659631084E-2</v>
      </c>
      <c r="G202" s="209">
        <f t="shared" si="6"/>
        <v>6.9556482822438334E-3</v>
      </c>
    </row>
    <row r="203" spans="1:7" x14ac:dyDescent="0.35">
      <c r="A203" s="147" t="s">
        <v>705</v>
      </c>
      <c r="B203" s="222" t="str">
        <f>'D. Insert Nat Trans Templ'!A208</f>
        <v>450,000-500,000</v>
      </c>
      <c r="C203" s="224">
        <f>'D. Insert Nat Trans Templ'!D208/1000000</f>
        <v>692.93731716999991</v>
      </c>
      <c r="D203" s="225">
        <f>'D. Insert Nat Trans Templ'!B208</f>
        <v>1462</v>
      </c>
      <c r="E203" s="168"/>
      <c r="F203" s="209">
        <f t="shared" si="5"/>
        <v>2.2699491560166173E-2</v>
      </c>
      <c r="G203" s="209">
        <f t="shared" si="6"/>
        <v>5.0292570665877766E-3</v>
      </c>
    </row>
    <row r="204" spans="1:7" x14ac:dyDescent="0.35">
      <c r="A204" s="147" t="s">
        <v>706</v>
      </c>
      <c r="B204" s="222" t="str">
        <f>'D. Insert Nat Trans Templ'!A209</f>
        <v>500,000-600,000</v>
      </c>
      <c r="C204" s="224">
        <f>'D. Insert Nat Trans Templ'!D209/1000000</f>
        <v>1039.3048804</v>
      </c>
      <c r="D204" s="225">
        <f>'D. Insert Nat Trans Templ'!B209</f>
        <v>1905</v>
      </c>
      <c r="E204" s="168"/>
      <c r="F204" s="209">
        <f t="shared" si="5"/>
        <v>3.4045925622001837E-2</v>
      </c>
      <c r="G204" s="209">
        <f t="shared" si="6"/>
        <v>6.5531701175442639E-3</v>
      </c>
    </row>
    <row r="205" spans="1:7" x14ac:dyDescent="0.35">
      <c r="A205" s="147" t="s">
        <v>707</v>
      </c>
      <c r="B205" s="222" t="str">
        <f>'D. Insert Nat Trans Templ'!A210</f>
        <v>600,000-700,000</v>
      </c>
      <c r="C205" s="224">
        <f>'D. Insert Nat Trans Templ'!D210/1000000</f>
        <v>670.26700282000002</v>
      </c>
      <c r="D205" s="225">
        <f>'D. Insert Nat Trans Templ'!B210</f>
        <v>1039</v>
      </c>
      <c r="F205" s="209">
        <f t="shared" si="5"/>
        <v>2.1956849193384986E-2</v>
      </c>
      <c r="G205" s="209">
        <f t="shared" si="6"/>
        <v>3.5741437019047194E-3</v>
      </c>
    </row>
    <row r="206" spans="1:7" x14ac:dyDescent="0.35">
      <c r="A206" s="147" t="s">
        <v>708</v>
      </c>
      <c r="B206" s="222" t="str">
        <f>'D. Insert Nat Trans Templ'!A211</f>
        <v>700,000-800,000</v>
      </c>
      <c r="C206" s="224">
        <f>'D. Insert Nat Trans Templ'!D211/1000000</f>
        <v>413.57533599999999</v>
      </c>
      <c r="D206" s="225">
        <f>'D. Insert Nat Trans Templ'!B211</f>
        <v>559</v>
      </c>
      <c r="E206" s="163"/>
      <c r="F206" s="209">
        <f t="shared" si="5"/>
        <v>1.3548050619305472E-2</v>
      </c>
      <c r="G206" s="209">
        <f t="shared" si="6"/>
        <v>1.9229512313423851E-3</v>
      </c>
    </row>
    <row r="207" spans="1:7" x14ac:dyDescent="0.35">
      <c r="A207" s="147" t="s">
        <v>709</v>
      </c>
      <c r="B207" s="222" t="str">
        <f>'D. Insert Nat Trans Templ'!A212</f>
        <v>800,000-900,000</v>
      </c>
      <c r="C207" s="224">
        <f>'D. Insert Nat Trans Templ'!D212/1000000</f>
        <v>240.77008437000001</v>
      </c>
      <c r="D207" s="225">
        <f>'D. Insert Nat Trans Templ'!B212</f>
        <v>284</v>
      </c>
      <c r="E207" s="163"/>
      <c r="F207" s="209">
        <f t="shared" si="5"/>
        <v>7.8872336107083749E-3</v>
      </c>
      <c r="G207" s="209">
        <f t="shared" si="6"/>
        <v>9.7695554508271448E-4</v>
      </c>
    </row>
    <row r="208" spans="1:7" x14ac:dyDescent="0.35">
      <c r="A208" s="147" t="s">
        <v>710</v>
      </c>
      <c r="B208" s="222" t="str">
        <f>'D. Insert Nat Trans Templ'!A213</f>
        <v>900,000-1,000,000</v>
      </c>
      <c r="C208" s="224">
        <f>'D. Insert Nat Trans Templ'!D213/1000000</f>
        <v>153.48114993000002</v>
      </c>
      <c r="D208" s="225">
        <f>'D. Insert Nat Trans Templ'!B213</f>
        <v>163</v>
      </c>
      <c r="E208" s="163"/>
      <c r="F208" s="209">
        <f t="shared" si="5"/>
        <v>5.0277910875247472E-3</v>
      </c>
      <c r="G208" s="209">
        <f t="shared" si="6"/>
        <v>5.6071744312845935E-4</v>
      </c>
    </row>
    <row r="209" spans="1:7" x14ac:dyDescent="0.35">
      <c r="A209" s="147" t="s">
        <v>711</v>
      </c>
      <c r="B209" s="222" t="str">
        <f>'D. Insert Nat Trans Templ'!A214</f>
        <v>1,000,000 +</v>
      </c>
      <c r="C209" s="224">
        <f>'D. Insert Nat Trans Templ'!D214/1000000</f>
        <v>1.3780463799999998</v>
      </c>
      <c r="D209" s="225">
        <f>'D. Insert Nat Trans Templ'!B214</f>
        <v>1</v>
      </c>
      <c r="E209" s="163"/>
      <c r="F209" s="209">
        <f t="shared" si="5"/>
        <v>4.5142542329919453E-5</v>
      </c>
      <c r="G209" s="209">
        <f t="shared" si="6"/>
        <v>3.4399843136715297E-6</v>
      </c>
    </row>
    <row r="210" spans="1:7" x14ac:dyDescent="0.35">
      <c r="A210" s="147" t="s">
        <v>712</v>
      </c>
      <c r="B210" s="222"/>
      <c r="C210" s="210"/>
      <c r="D210" s="213"/>
      <c r="E210" s="163"/>
      <c r="F210" s="209" t="str">
        <f t="shared" si="5"/>
        <v/>
      </c>
      <c r="G210" s="209" t="str">
        <f t="shared" si="6"/>
        <v/>
      </c>
    </row>
    <row r="211" spans="1:7" x14ac:dyDescent="0.35">
      <c r="A211" s="147" t="s">
        <v>713</v>
      </c>
      <c r="B211" s="168"/>
      <c r="C211" s="210"/>
      <c r="D211" s="213"/>
      <c r="E211" s="163"/>
      <c r="F211" s="209" t="str">
        <f t="shared" si="5"/>
        <v/>
      </c>
      <c r="G211" s="209" t="str">
        <f t="shared" si="6"/>
        <v/>
      </c>
    </row>
    <row r="212" spans="1:7" x14ac:dyDescent="0.35">
      <c r="A212" s="147" t="s">
        <v>714</v>
      </c>
      <c r="B212" s="168"/>
      <c r="C212" s="210"/>
      <c r="D212" s="213"/>
      <c r="E212" s="163"/>
      <c r="F212" s="209" t="str">
        <f t="shared" si="5"/>
        <v/>
      </c>
      <c r="G212" s="209" t="str">
        <f t="shared" si="6"/>
        <v/>
      </c>
    </row>
    <row r="213" spans="1:7" x14ac:dyDescent="0.35">
      <c r="A213" s="147" t="s">
        <v>715</v>
      </c>
      <c r="B213" s="168"/>
      <c r="C213" s="210"/>
      <c r="D213" s="213"/>
      <c r="E213" s="163"/>
      <c r="F213" s="209" t="str">
        <f t="shared" si="5"/>
        <v/>
      </c>
      <c r="G213" s="209" t="str">
        <f t="shared" si="6"/>
        <v/>
      </c>
    </row>
    <row r="214" spans="1:7" x14ac:dyDescent="0.35">
      <c r="A214" s="147" t="s">
        <v>716</v>
      </c>
      <c r="B214" s="177" t="s">
        <v>148</v>
      </c>
      <c r="C214" s="216">
        <f>SUM(C190:C213)</f>
        <v>30526.556743940004</v>
      </c>
      <c r="D214" s="214">
        <f>SUM(D190:D213)</f>
        <v>290699</v>
      </c>
      <c r="E214" s="163"/>
      <c r="F214" s="215">
        <f>SUM(F190:F213)</f>
        <v>0.99999999999999989</v>
      </c>
      <c r="G214" s="215">
        <f>SUM(G190:G213)</f>
        <v>0.99999999999999989</v>
      </c>
    </row>
    <row r="215" spans="1:7" ht="15" customHeight="1" x14ac:dyDescent="0.35">
      <c r="A215" s="158"/>
      <c r="B215" s="247" t="s">
        <v>717</v>
      </c>
      <c r="C215" s="158" t="s">
        <v>686</v>
      </c>
      <c r="D215" s="158" t="s">
        <v>687</v>
      </c>
      <c r="E215" s="165"/>
      <c r="F215" s="158" t="s">
        <v>515</v>
      </c>
      <c r="G215" s="158" t="s">
        <v>688</v>
      </c>
    </row>
    <row r="216" spans="1:7" x14ac:dyDescent="0.35">
      <c r="A216" s="147" t="s">
        <v>718</v>
      </c>
      <c r="B216" s="147" t="s">
        <v>719</v>
      </c>
      <c r="C216" s="236">
        <f>'D. Insert Nat Trans Templ'!B103</f>
        <v>0.61431731736484496</v>
      </c>
      <c r="F216" s="212"/>
      <c r="G216" s="212"/>
    </row>
    <row r="217" spans="1:7" x14ac:dyDescent="0.35">
      <c r="F217" s="212"/>
      <c r="G217" s="212"/>
    </row>
    <row r="218" spans="1:7" x14ac:dyDescent="0.35">
      <c r="B218" s="168" t="s">
        <v>720</v>
      </c>
      <c r="F218" s="212"/>
      <c r="G218" s="212"/>
    </row>
    <row r="219" spans="1:7" x14ac:dyDescent="0.35">
      <c r="A219" s="147" t="s">
        <v>721</v>
      </c>
      <c r="B219" s="147" t="s">
        <v>722</v>
      </c>
      <c r="C219" s="446">
        <v>6076.1978937600006</v>
      </c>
      <c r="D219" s="268">
        <v>131117</v>
      </c>
      <c r="F219" s="209">
        <f t="shared" ref="F219:F233" si="7">IF($C$227=0,"",IF(C219="[for completion]","",C219/$C$227))</f>
        <v>0.1990462908977188</v>
      </c>
      <c r="G219" s="209">
        <f t="shared" ref="G219:G233" si="8">IF($D$227=0,"",IF(D219="[for completion]","",D219/$D$227))</f>
        <v>0.45104042325566995</v>
      </c>
    </row>
    <row r="220" spans="1:7" x14ac:dyDescent="0.35">
      <c r="A220" s="147" t="s">
        <v>723</v>
      </c>
      <c r="B220" s="147" t="s">
        <v>724</v>
      </c>
      <c r="C220" s="446">
        <v>3377.0861356700002</v>
      </c>
      <c r="D220" s="268">
        <v>31974</v>
      </c>
      <c r="F220" s="209">
        <f t="shared" si="7"/>
        <v>0.11062781053223124</v>
      </c>
      <c r="G220" s="209">
        <f t="shared" si="8"/>
        <v>0.10999005844533349</v>
      </c>
    </row>
    <row r="221" spans="1:7" x14ac:dyDescent="0.35">
      <c r="A221" s="147" t="s">
        <v>725</v>
      </c>
      <c r="B221" s="147" t="s">
        <v>726</v>
      </c>
      <c r="C221" s="446">
        <v>3933.64285879</v>
      </c>
      <c r="D221" s="268">
        <v>29392</v>
      </c>
      <c r="F221" s="209">
        <f t="shared" si="7"/>
        <v>0.12885969720678994</v>
      </c>
      <c r="G221" s="209">
        <f t="shared" si="8"/>
        <v>0.1011080189474336</v>
      </c>
    </row>
    <row r="222" spans="1:7" x14ac:dyDescent="0.35">
      <c r="A222" s="147" t="s">
        <v>727</v>
      </c>
      <c r="B222" s="147" t="s">
        <v>728</v>
      </c>
      <c r="C222" s="446">
        <v>4310.7881526800002</v>
      </c>
      <c r="D222" s="268">
        <v>28315</v>
      </c>
      <c r="F222" s="209">
        <f t="shared" si="7"/>
        <v>0.14121435931472223</v>
      </c>
      <c r="G222" s="209">
        <f t="shared" si="8"/>
        <v>9.7403155841609357E-2</v>
      </c>
    </row>
    <row r="223" spans="1:7" x14ac:dyDescent="0.35">
      <c r="A223" s="147" t="s">
        <v>729</v>
      </c>
      <c r="B223" s="147" t="s">
        <v>730</v>
      </c>
      <c r="C223" s="446">
        <v>5594.5848012100005</v>
      </c>
      <c r="D223" s="268">
        <v>31213</v>
      </c>
      <c r="F223" s="209">
        <f t="shared" si="7"/>
        <v>0.18326943481172711</v>
      </c>
      <c r="G223" s="209">
        <f t="shared" si="8"/>
        <v>0.10737223038262945</v>
      </c>
    </row>
    <row r="224" spans="1:7" x14ac:dyDescent="0.35">
      <c r="A224" s="147" t="s">
        <v>731</v>
      </c>
      <c r="B224" s="147" t="s">
        <v>732</v>
      </c>
      <c r="C224" s="446">
        <v>4785.7361397499999</v>
      </c>
      <c r="D224" s="268">
        <v>25272</v>
      </c>
      <c r="F224" s="209">
        <f t="shared" si="7"/>
        <v>0.15677287746185273</v>
      </c>
      <c r="G224" s="209">
        <f t="shared" si="8"/>
        <v>8.6935283575106895E-2</v>
      </c>
    </row>
    <row r="225" spans="1:7" x14ac:dyDescent="0.35">
      <c r="A225" s="147" t="s">
        <v>733</v>
      </c>
      <c r="B225" s="147" t="s">
        <v>734</v>
      </c>
      <c r="C225" s="446">
        <v>1880.0571543899998</v>
      </c>
      <c r="D225" s="268">
        <v>10286</v>
      </c>
      <c r="F225" s="209">
        <f t="shared" si="7"/>
        <v>6.1587593063971116E-2</v>
      </c>
      <c r="G225" s="209">
        <f t="shared" si="8"/>
        <v>3.5383678650425354E-2</v>
      </c>
    </row>
    <row r="226" spans="1:7" x14ac:dyDescent="0.35">
      <c r="A226" s="147" t="s">
        <v>735</v>
      </c>
      <c r="B226" s="147" t="s">
        <v>736</v>
      </c>
      <c r="C226" s="446">
        <v>568.46360769</v>
      </c>
      <c r="D226" s="268">
        <v>3130</v>
      </c>
      <c r="F226" s="209">
        <f t="shared" si="7"/>
        <v>1.8621936710986865E-2</v>
      </c>
      <c r="G226" s="209">
        <f t="shared" si="8"/>
        <v>1.0767150901791887E-2</v>
      </c>
    </row>
    <row r="227" spans="1:7" x14ac:dyDescent="0.35">
      <c r="A227" s="147" t="s">
        <v>737</v>
      </c>
      <c r="B227" s="177" t="s">
        <v>148</v>
      </c>
      <c r="C227" s="210">
        <f>SUM(C219:C226)</f>
        <v>30526.55674394</v>
      </c>
      <c r="D227" s="213">
        <f>SUM(D219:D226)</f>
        <v>290699</v>
      </c>
      <c r="F227" s="181">
        <f>SUM(F219:F226)</f>
        <v>1</v>
      </c>
      <c r="G227" s="181">
        <f>SUM(G219:G226)</f>
        <v>1</v>
      </c>
    </row>
    <row r="228" spans="1:7" outlineLevel="1" x14ac:dyDescent="0.35">
      <c r="A228" s="147" t="s">
        <v>738</v>
      </c>
      <c r="B228" s="164" t="s">
        <v>739</v>
      </c>
      <c r="C228" s="210"/>
      <c r="D228" s="213"/>
      <c r="F228" s="209">
        <f t="shared" si="7"/>
        <v>0</v>
      </c>
      <c r="G228" s="209">
        <f t="shared" si="8"/>
        <v>0</v>
      </c>
    </row>
    <row r="229" spans="1:7" outlineLevel="1" x14ac:dyDescent="0.35">
      <c r="A229" s="147" t="s">
        <v>740</v>
      </c>
      <c r="B229" s="164" t="s">
        <v>741</v>
      </c>
      <c r="C229" s="210"/>
      <c r="D229" s="213"/>
      <c r="F229" s="209">
        <f t="shared" si="7"/>
        <v>0</v>
      </c>
      <c r="G229" s="209">
        <f t="shared" si="8"/>
        <v>0</v>
      </c>
    </row>
    <row r="230" spans="1:7" outlineLevel="1" x14ac:dyDescent="0.35">
      <c r="A230" s="147" t="s">
        <v>742</v>
      </c>
      <c r="B230" s="164" t="s">
        <v>743</v>
      </c>
      <c r="C230" s="210"/>
      <c r="D230" s="213"/>
      <c r="F230" s="209">
        <f t="shared" si="7"/>
        <v>0</v>
      </c>
      <c r="G230" s="209">
        <f t="shared" si="8"/>
        <v>0</v>
      </c>
    </row>
    <row r="231" spans="1:7" outlineLevel="1" x14ac:dyDescent="0.35">
      <c r="A231" s="147" t="s">
        <v>744</v>
      </c>
      <c r="B231" s="164" t="s">
        <v>745</v>
      </c>
      <c r="C231" s="210"/>
      <c r="D231" s="213"/>
      <c r="F231" s="209">
        <f t="shared" si="7"/>
        <v>0</v>
      </c>
      <c r="G231" s="209">
        <f t="shared" si="8"/>
        <v>0</v>
      </c>
    </row>
    <row r="232" spans="1:7" outlineLevel="1" x14ac:dyDescent="0.35">
      <c r="A232" s="147" t="s">
        <v>746</v>
      </c>
      <c r="B232" s="164" t="s">
        <v>747</v>
      </c>
      <c r="C232" s="210"/>
      <c r="D232" s="213"/>
      <c r="F232" s="209">
        <f t="shared" si="7"/>
        <v>0</v>
      </c>
      <c r="G232" s="209">
        <f t="shared" si="8"/>
        <v>0</v>
      </c>
    </row>
    <row r="233" spans="1:7" outlineLevel="1" x14ac:dyDescent="0.35">
      <c r="A233" s="147" t="s">
        <v>748</v>
      </c>
      <c r="B233" s="164" t="s">
        <v>749</v>
      </c>
      <c r="C233" s="210"/>
      <c r="D233" s="213"/>
      <c r="F233" s="209">
        <f t="shared" si="7"/>
        <v>0</v>
      </c>
      <c r="G233" s="209">
        <f t="shared" si="8"/>
        <v>0</v>
      </c>
    </row>
    <row r="234" spans="1:7" outlineLevel="1" x14ac:dyDescent="0.35">
      <c r="A234" s="147" t="s">
        <v>750</v>
      </c>
      <c r="B234" s="164"/>
      <c r="F234" s="209"/>
      <c r="G234" s="209"/>
    </row>
    <row r="235" spans="1:7" outlineLevel="1" x14ac:dyDescent="0.35">
      <c r="A235" s="147" t="s">
        <v>751</v>
      </c>
      <c r="B235" s="164"/>
      <c r="F235" s="209"/>
      <c r="G235" s="209"/>
    </row>
    <row r="236" spans="1:7" outlineLevel="1" x14ac:dyDescent="0.35">
      <c r="A236" s="147" t="s">
        <v>752</v>
      </c>
      <c r="B236" s="164"/>
      <c r="F236" s="209"/>
      <c r="G236" s="209"/>
    </row>
    <row r="237" spans="1:7" ht="15" customHeight="1" x14ac:dyDescent="0.35">
      <c r="A237" s="158"/>
      <c r="B237" s="247" t="s">
        <v>753</v>
      </c>
      <c r="C237" s="158" t="s">
        <v>686</v>
      </c>
      <c r="D237" s="158" t="s">
        <v>687</v>
      </c>
      <c r="E237" s="165"/>
      <c r="F237" s="158" t="s">
        <v>515</v>
      </c>
      <c r="G237" s="158" t="s">
        <v>688</v>
      </c>
    </row>
    <row r="238" spans="1:7" x14ac:dyDescent="0.35">
      <c r="A238" s="147" t="s">
        <v>754</v>
      </c>
      <c r="B238" s="147" t="s">
        <v>719</v>
      </c>
      <c r="C238" s="236">
        <f>'D. Insert Nat Trans Templ'!B104</f>
        <v>0.44648369867056098</v>
      </c>
      <c r="F238" s="212"/>
      <c r="G238" s="212"/>
    </row>
    <row r="239" spans="1:7" x14ac:dyDescent="0.35">
      <c r="F239" s="212"/>
      <c r="G239" s="212"/>
    </row>
    <row r="240" spans="1:7" x14ac:dyDescent="0.35">
      <c r="B240" s="168" t="s">
        <v>720</v>
      </c>
      <c r="F240" s="212"/>
      <c r="G240" s="212"/>
    </row>
    <row r="241" spans="1:7" x14ac:dyDescent="0.35">
      <c r="A241" s="147" t="s">
        <v>755</v>
      </c>
      <c r="B241" s="147" t="s">
        <v>722</v>
      </c>
      <c r="C241" s="446">
        <v>12496.219268120001</v>
      </c>
      <c r="D241" s="268">
        <v>188479</v>
      </c>
      <c r="F241" s="209">
        <f>IF($C$249=0,"",IF(C241="[Mark as ND1 if not relevant]","",C241/$C$249))</f>
        <v>0.40935567587722438</v>
      </c>
      <c r="G241" s="209">
        <f>IF($D$249=0,"",IF(D241="[Mark as ND1 if not relevant]","",D241/$D$249))</f>
        <v>0.64836480345649627</v>
      </c>
    </row>
    <row r="242" spans="1:7" x14ac:dyDescent="0.35">
      <c r="A242" s="147" t="s">
        <v>756</v>
      </c>
      <c r="B242" s="147" t="s">
        <v>724</v>
      </c>
      <c r="C242" s="446">
        <v>5336.8516016000003</v>
      </c>
      <c r="D242" s="268">
        <v>35060</v>
      </c>
      <c r="F242" s="209">
        <f t="shared" ref="F242:F248" si="9">IF($C$249=0,"",IF(C242="[Mark as ND1 if not relevant]","",C242/$C$249))</f>
        <v>0.17482651732935614</v>
      </c>
      <c r="G242" s="209">
        <f t="shared" ref="G242:G248" si="10">IF($D$249=0,"",IF(D242="[Mark as ND1 if not relevant]","",D242/$D$249))</f>
        <v>0.12060585003732383</v>
      </c>
    </row>
    <row r="243" spans="1:7" x14ac:dyDescent="0.35">
      <c r="A243" s="147" t="s">
        <v>757</v>
      </c>
      <c r="B243" s="147" t="s">
        <v>726</v>
      </c>
      <c r="C243" s="446">
        <v>5038.2980779499994</v>
      </c>
      <c r="D243" s="268">
        <v>29163</v>
      </c>
      <c r="F243" s="209">
        <f t="shared" si="9"/>
        <v>0.16504639289035375</v>
      </c>
      <c r="G243" s="209">
        <f t="shared" si="10"/>
        <v>0.10032026253960281</v>
      </c>
    </row>
    <row r="244" spans="1:7" x14ac:dyDescent="0.35">
      <c r="A244" s="147" t="s">
        <v>758</v>
      </c>
      <c r="B244" s="147" t="s">
        <v>728</v>
      </c>
      <c r="C244" s="446">
        <v>4602.6569626599994</v>
      </c>
      <c r="D244" s="268">
        <v>24366</v>
      </c>
      <c r="F244" s="209">
        <f t="shared" si="9"/>
        <v>0.15077550348267493</v>
      </c>
      <c r="G244" s="209">
        <f t="shared" si="10"/>
        <v>8.3818657786920492E-2</v>
      </c>
    </row>
    <row r="245" spans="1:7" x14ac:dyDescent="0.35">
      <c r="A245" s="147" t="s">
        <v>759</v>
      </c>
      <c r="B245" s="147" t="s">
        <v>730</v>
      </c>
      <c r="C245" s="446">
        <v>2901.42046127</v>
      </c>
      <c r="D245" s="268">
        <v>12998</v>
      </c>
      <c r="F245" s="209">
        <f t="shared" si="9"/>
        <v>9.5045782123657871E-2</v>
      </c>
      <c r="G245" s="209">
        <f t="shared" si="10"/>
        <v>4.4712916109102545E-2</v>
      </c>
    </row>
    <row r="246" spans="1:7" x14ac:dyDescent="0.35">
      <c r="A246" s="147" t="s">
        <v>760</v>
      </c>
      <c r="B246" s="147" t="s">
        <v>732</v>
      </c>
      <c r="C246" s="446">
        <v>148.97543081000001</v>
      </c>
      <c r="D246" s="268">
        <v>622</v>
      </c>
      <c r="F246" s="209">
        <f t="shared" si="9"/>
        <v>4.8801911089947593E-3</v>
      </c>
      <c r="G246" s="209">
        <f t="shared" si="10"/>
        <v>2.1396702431036915E-3</v>
      </c>
    </row>
    <row r="247" spans="1:7" x14ac:dyDescent="0.35">
      <c r="A247" s="147" t="s">
        <v>761</v>
      </c>
      <c r="B247" s="147" t="s">
        <v>734</v>
      </c>
      <c r="C247" s="446">
        <v>1.39389038</v>
      </c>
      <c r="D247" s="268">
        <v>8</v>
      </c>
      <c r="F247" s="209">
        <f t="shared" si="9"/>
        <v>4.5661565819299585E-5</v>
      </c>
      <c r="G247" s="209">
        <f t="shared" si="10"/>
        <v>2.7519874509372237E-5</v>
      </c>
    </row>
    <row r="248" spans="1:7" x14ac:dyDescent="0.35">
      <c r="A248" s="147" t="s">
        <v>762</v>
      </c>
      <c r="B248" s="147" t="s">
        <v>736</v>
      </c>
      <c r="C248" s="446">
        <v>0.74105114999999999</v>
      </c>
      <c r="D248" s="268">
        <v>3</v>
      </c>
      <c r="F248" s="209">
        <f t="shared" si="9"/>
        <v>2.427562191884318E-5</v>
      </c>
      <c r="G248" s="209">
        <f t="shared" si="10"/>
        <v>1.0319952941014588E-5</v>
      </c>
    </row>
    <row r="249" spans="1:7" x14ac:dyDescent="0.35">
      <c r="A249" s="147" t="s">
        <v>763</v>
      </c>
      <c r="B249" s="177" t="s">
        <v>148</v>
      </c>
      <c r="C249" s="210">
        <f>SUM(C241:C248)</f>
        <v>30526.55674394</v>
      </c>
      <c r="D249" s="213">
        <f>SUM(D241:D248)</f>
        <v>290699</v>
      </c>
      <c r="F249" s="181">
        <f>SUM(F241:F248)</f>
        <v>0.99999999999999989</v>
      </c>
      <c r="G249" s="181">
        <f>SUM(G241:G248)</f>
        <v>1</v>
      </c>
    </row>
    <row r="250" spans="1:7" outlineLevel="1" x14ac:dyDescent="0.35">
      <c r="A250" s="147" t="s">
        <v>764</v>
      </c>
      <c r="B250" s="164" t="s">
        <v>739</v>
      </c>
      <c r="C250" s="210"/>
      <c r="D250" s="213"/>
      <c r="F250" s="209">
        <f t="shared" ref="F250:F255" si="11">IF($C$249=0,"",IF(C250="[for completion]","",C250/$C$249))</f>
        <v>0</v>
      </c>
      <c r="G250" s="209">
        <f t="shared" ref="G250:G255" si="12">IF($D$249=0,"",IF(D250="[for completion]","",D250/$D$249))</f>
        <v>0</v>
      </c>
    </row>
    <row r="251" spans="1:7" outlineLevel="1" x14ac:dyDescent="0.35">
      <c r="A251" s="147" t="s">
        <v>765</v>
      </c>
      <c r="B251" s="164" t="s">
        <v>741</v>
      </c>
      <c r="C251" s="210"/>
      <c r="D251" s="213"/>
      <c r="F251" s="209">
        <f t="shared" si="11"/>
        <v>0</v>
      </c>
      <c r="G251" s="209">
        <f t="shared" si="12"/>
        <v>0</v>
      </c>
    </row>
    <row r="252" spans="1:7" outlineLevel="1" x14ac:dyDescent="0.35">
      <c r="A252" s="147" t="s">
        <v>766</v>
      </c>
      <c r="B252" s="164" t="s">
        <v>743</v>
      </c>
      <c r="C252" s="210"/>
      <c r="D252" s="213"/>
      <c r="F252" s="209">
        <f t="shared" si="11"/>
        <v>0</v>
      </c>
      <c r="G252" s="209">
        <f t="shared" si="12"/>
        <v>0</v>
      </c>
    </row>
    <row r="253" spans="1:7" outlineLevel="1" x14ac:dyDescent="0.35">
      <c r="A253" s="147" t="s">
        <v>767</v>
      </c>
      <c r="B253" s="164" t="s">
        <v>745</v>
      </c>
      <c r="C253" s="210"/>
      <c r="D253" s="213"/>
      <c r="F253" s="209">
        <f t="shared" si="11"/>
        <v>0</v>
      </c>
      <c r="G253" s="209">
        <f t="shared" si="12"/>
        <v>0</v>
      </c>
    </row>
    <row r="254" spans="1:7" outlineLevel="1" x14ac:dyDescent="0.35">
      <c r="A254" s="147" t="s">
        <v>768</v>
      </c>
      <c r="B254" s="164" t="s">
        <v>747</v>
      </c>
      <c r="C254" s="210"/>
      <c r="D254" s="213"/>
      <c r="F254" s="209">
        <f t="shared" si="11"/>
        <v>0</v>
      </c>
      <c r="G254" s="209">
        <f t="shared" si="12"/>
        <v>0</v>
      </c>
    </row>
    <row r="255" spans="1:7" outlineLevel="1" x14ac:dyDescent="0.35">
      <c r="A255" s="147" t="s">
        <v>769</v>
      </c>
      <c r="B255" s="164" t="s">
        <v>749</v>
      </c>
      <c r="C255" s="210"/>
      <c r="D255" s="213"/>
      <c r="F255" s="209">
        <f t="shared" si="11"/>
        <v>0</v>
      </c>
      <c r="G255" s="209">
        <f t="shared" si="12"/>
        <v>0</v>
      </c>
    </row>
    <row r="256" spans="1:7" outlineLevel="1" x14ac:dyDescent="0.35">
      <c r="A256" s="147" t="s">
        <v>770</v>
      </c>
      <c r="B256" s="164"/>
      <c r="F256" s="161"/>
      <c r="G256" s="161"/>
    </row>
    <row r="257" spans="1:14" outlineLevel="1" x14ac:dyDescent="0.35">
      <c r="A257" s="147" t="s">
        <v>771</v>
      </c>
      <c r="B257" s="164"/>
      <c r="F257" s="161"/>
      <c r="G257" s="161"/>
    </row>
    <row r="258" spans="1:14" outlineLevel="1" x14ac:dyDescent="0.35">
      <c r="A258" s="147" t="s">
        <v>772</v>
      </c>
      <c r="B258" s="164"/>
      <c r="F258" s="161"/>
      <c r="G258" s="161"/>
    </row>
    <row r="259" spans="1:14" ht="15" customHeight="1" x14ac:dyDescent="0.35">
      <c r="A259" s="158"/>
      <c r="B259" s="247" t="s">
        <v>773</v>
      </c>
      <c r="C259" s="158" t="s">
        <v>515</v>
      </c>
      <c r="D259" s="158"/>
      <c r="E259" s="165"/>
      <c r="F259" s="158"/>
      <c r="G259" s="158"/>
    </row>
    <row r="260" spans="1:14" x14ac:dyDescent="0.35">
      <c r="A260" s="147" t="s">
        <v>774</v>
      </c>
      <c r="B260" s="147" t="s">
        <v>775</v>
      </c>
      <c r="C260" s="236">
        <f>'D. Insert Nat Trans Templ'!E264</f>
        <v>0.96789485564517341</v>
      </c>
      <c r="E260" s="163"/>
      <c r="F260" s="163"/>
      <c r="G260" s="163"/>
    </row>
    <row r="261" spans="1:14" x14ac:dyDescent="0.35">
      <c r="A261" s="147" t="s">
        <v>776</v>
      </c>
      <c r="B261" s="147" t="s">
        <v>777</v>
      </c>
      <c r="C261" s="236">
        <f>'D. Insert Nat Trans Templ'!E266</f>
        <v>3.2105144354826629E-2</v>
      </c>
      <c r="E261" s="163"/>
      <c r="F261" s="163"/>
    </row>
    <row r="262" spans="1:14" x14ac:dyDescent="0.35">
      <c r="A262" s="147" t="s">
        <v>778</v>
      </c>
      <c r="B262" s="147" t="s">
        <v>779</v>
      </c>
      <c r="C262" s="236">
        <f>'D. Insert Nat Trans Templ'!E265</f>
        <v>0</v>
      </c>
      <c r="E262" s="163"/>
      <c r="F262" s="163"/>
    </row>
    <row r="263" spans="1:14" s="234" customFormat="1" x14ac:dyDescent="0.35">
      <c r="A263" s="235" t="s">
        <v>780</v>
      </c>
      <c r="B263" s="235" t="s">
        <v>1813</v>
      </c>
      <c r="C263" s="236">
        <v>0</v>
      </c>
      <c r="D263" s="235"/>
      <c r="E263" s="220"/>
      <c r="F263" s="220"/>
      <c r="G263" s="233"/>
    </row>
    <row r="264" spans="1:14" x14ac:dyDescent="0.35">
      <c r="A264" s="235" t="s">
        <v>1426</v>
      </c>
      <c r="B264" s="168" t="s">
        <v>1418</v>
      </c>
      <c r="C264" s="181">
        <v>0</v>
      </c>
      <c r="D264" s="174"/>
      <c r="E264" s="174"/>
      <c r="F264" s="175"/>
      <c r="G264" s="175"/>
      <c r="H264" s="143"/>
      <c r="I264" s="147"/>
      <c r="J264" s="147"/>
      <c r="K264" s="147"/>
      <c r="L264" s="143"/>
      <c r="M264" s="143"/>
      <c r="N264" s="143"/>
    </row>
    <row r="265" spans="1:14" x14ac:dyDescent="0.35">
      <c r="A265" s="235" t="s">
        <v>1814</v>
      </c>
      <c r="B265" s="147" t="s">
        <v>146</v>
      </c>
      <c r="C265" s="181">
        <v>0</v>
      </c>
      <c r="E265" s="163"/>
      <c r="F265" s="163"/>
    </row>
    <row r="266" spans="1:14" outlineLevel="1" x14ac:dyDescent="0.35">
      <c r="A266" s="147" t="s">
        <v>781</v>
      </c>
      <c r="B266" s="164" t="s">
        <v>783</v>
      </c>
      <c r="C266" s="217"/>
      <c r="E266" s="163"/>
      <c r="F266" s="163"/>
    </row>
    <row r="267" spans="1:14" outlineLevel="1" x14ac:dyDescent="0.35">
      <c r="A267" s="235" t="s">
        <v>782</v>
      </c>
      <c r="B267" s="164" t="s">
        <v>785</v>
      </c>
      <c r="C267" s="181"/>
      <c r="E267" s="163"/>
      <c r="F267" s="163"/>
    </row>
    <row r="268" spans="1:14" outlineLevel="1" x14ac:dyDescent="0.35">
      <c r="A268" s="235" t="s">
        <v>784</v>
      </c>
      <c r="B268" s="164" t="s">
        <v>787</v>
      </c>
      <c r="C268" s="181"/>
      <c r="E268" s="163"/>
      <c r="F268" s="163"/>
    </row>
    <row r="269" spans="1:14" outlineLevel="1" x14ac:dyDescent="0.35">
      <c r="A269" s="235" t="s">
        <v>786</v>
      </c>
      <c r="B269" s="164" t="s">
        <v>789</v>
      </c>
      <c r="C269" s="181"/>
      <c r="E269" s="163"/>
      <c r="F269" s="163"/>
    </row>
    <row r="270" spans="1:14" outlineLevel="1" x14ac:dyDescent="0.35">
      <c r="A270" s="235" t="s">
        <v>788</v>
      </c>
      <c r="B270" s="164" t="s">
        <v>150</v>
      </c>
      <c r="C270" s="181"/>
      <c r="E270" s="163"/>
      <c r="F270" s="163"/>
    </row>
    <row r="271" spans="1:14" outlineLevel="1" x14ac:dyDescent="0.35">
      <c r="A271" s="235" t="s">
        <v>790</v>
      </c>
      <c r="B271" s="164" t="s">
        <v>150</v>
      </c>
      <c r="C271" s="181"/>
      <c r="E271" s="163"/>
      <c r="F271" s="163"/>
    </row>
    <row r="272" spans="1:14" outlineLevel="1" x14ac:dyDescent="0.35">
      <c r="A272" s="235" t="s">
        <v>791</v>
      </c>
      <c r="B272" s="164" t="s">
        <v>150</v>
      </c>
      <c r="C272" s="181"/>
      <c r="E272" s="163"/>
      <c r="F272" s="163"/>
    </row>
    <row r="273" spans="1:7" outlineLevel="1" x14ac:dyDescent="0.35">
      <c r="A273" s="235" t="s">
        <v>792</v>
      </c>
      <c r="B273" s="164" t="s">
        <v>150</v>
      </c>
      <c r="C273" s="181"/>
      <c r="E273" s="163"/>
      <c r="F273" s="163"/>
    </row>
    <row r="274" spans="1:7" outlineLevel="1" x14ac:dyDescent="0.35">
      <c r="A274" s="235" t="s">
        <v>793</v>
      </c>
      <c r="B274" s="164" t="s">
        <v>150</v>
      </c>
      <c r="C274" s="181"/>
      <c r="E274" s="163"/>
      <c r="F274" s="163"/>
    </row>
    <row r="275" spans="1:7" outlineLevel="1" x14ac:dyDescent="0.35">
      <c r="A275" s="235" t="s">
        <v>794</v>
      </c>
      <c r="B275" s="164" t="s">
        <v>150</v>
      </c>
      <c r="C275" s="181"/>
      <c r="E275" s="163"/>
      <c r="F275" s="163"/>
    </row>
    <row r="276" spans="1:7" ht="15" customHeight="1" x14ac:dyDescent="0.35">
      <c r="A276" s="158"/>
      <c r="B276" s="247" t="s">
        <v>795</v>
      </c>
      <c r="C276" s="158" t="s">
        <v>515</v>
      </c>
      <c r="D276" s="158"/>
      <c r="E276" s="165"/>
      <c r="F276" s="158"/>
      <c r="G276" s="160"/>
    </row>
    <row r="277" spans="1:7" x14ac:dyDescent="0.35">
      <c r="A277" s="147" t="s">
        <v>7</v>
      </c>
      <c r="B277" s="147" t="s">
        <v>1419</v>
      </c>
      <c r="C277" s="181">
        <v>1</v>
      </c>
      <c r="E277" s="143"/>
      <c r="F277" s="143"/>
    </row>
    <row r="278" spans="1:7" x14ac:dyDescent="0.35">
      <c r="A278" s="147" t="s">
        <v>796</v>
      </c>
      <c r="B278" s="147" t="s">
        <v>797</v>
      </c>
      <c r="C278" s="181">
        <v>0</v>
      </c>
      <c r="E278" s="143"/>
      <c r="F278" s="143"/>
    </row>
    <row r="279" spans="1:7" x14ac:dyDescent="0.35">
      <c r="A279" s="147" t="s">
        <v>798</v>
      </c>
      <c r="B279" s="147" t="s">
        <v>146</v>
      </c>
      <c r="C279" s="181">
        <v>0</v>
      </c>
      <c r="E279" s="143"/>
      <c r="F279" s="143"/>
    </row>
    <row r="280" spans="1:7" outlineLevel="1" x14ac:dyDescent="0.35">
      <c r="A280" s="147" t="s">
        <v>799</v>
      </c>
      <c r="C280" s="181"/>
      <c r="E280" s="143"/>
      <c r="F280" s="143"/>
    </row>
    <row r="281" spans="1:7" outlineLevel="1" x14ac:dyDescent="0.35">
      <c r="A281" s="147" t="s">
        <v>800</v>
      </c>
      <c r="C281" s="181"/>
      <c r="E281" s="143"/>
      <c r="F281" s="143"/>
    </row>
    <row r="282" spans="1:7" outlineLevel="1" x14ac:dyDescent="0.35">
      <c r="A282" s="147" t="s">
        <v>801</v>
      </c>
      <c r="C282" s="181"/>
      <c r="E282" s="143"/>
      <c r="F282" s="143"/>
    </row>
    <row r="283" spans="1:7" outlineLevel="1" x14ac:dyDescent="0.35">
      <c r="A283" s="147" t="s">
        <v>802</v>
      </c>
      <c r="C283" s="181"/>
      <c r="E283" s="143"/>
      <c r="F283" s="143"/>
    </row>
    <row r="284" spans="1:7" outlineLevel="1" x14ac:dyDescent="0.35">
      <c r="A284" s="147" t="s">
        <v>803</v>
      </c>
      <c r="C284" s="181"/>
      <c r="E284" s="143"/>
      <c r="F284" s="143"/>
    </row>
    <row r="285" spans="1:7" outlineLevel="1" x14ac:dyDescent="0.35">
      <c r="A285" s="147" t="s">
        <v>804</v>
      </c>
      <c r="C285" s="181"/>
      <c r="E285" s="143"/>
      <c r="F285" s="143"/>
    </row>
    <row r="286" spans="1:7" s="218" customFormat="1" x14ac:dyDescent="0.35">
      <c r="A286" s="159"/>
      <c r="B286" s="159" t="s">
        <v>1851</v>
      </c>
      <c r="C286" s="159" t="s">
        <v>113</v>
      </c>
      <c r="D286" s="159" t="s">
        <v>1694</v>
      </c>
      <c r="E286" s="159"/>
      <c r="F286" s="159" t="s">
        <v>515</v>
      </c>
      <c r="G286" s="159" t="s">
        <v>1697</v>
      </c>
    </row>
    <row r="287" spans="1:7" s="218" customFormat="1" x14ac:dyDescent="0.35">
      <c r="A287" s="249" t="s">
        <v>1699</v>
      </c>
      <c r="B287" s="227" t="s">
        <v>608</v>
      </c>
      <c r="C287" s="224"/>
      <c r="D287" s="226"/>
      <c r="E287" s="228"/>
      <c r="F287" s="223">
        <f>IF($C$305=0,"",IF(C287="[For completion]","",C287/$C$305))</f>
        <v>0</v>
      </c>
      <c r="G287" s="223">
        <f>IF($D$305=0,"",IF(D287="[For completion]","",D287/$D$305))</f>
        <v>0</v>
      </c>
    </row>
    <row r="288" spans="1:7" s="218" customFormat="1" x14ac:dyDescent="0.35">
      <c r="A288" s="249" t="s">
        <v>1700</v>
      </c>
      <c r="B288" s="227" t="s">
        <v>608</v>
      </c>
      <c r="C288" s="224"/>
      <c r="D288" s="226"/>
      <c r="E288" s="228"/>
      <c r="F288" s="223">
        <f t="shared" ref="F288:F304" si="13">IF($C$305=0,"",IF(C288="[For completion]","",C288/$C$305))</f>
        <v>0</v>
      </c>
      <c r="G288" s="223">
        <f t="shared" ref="G288:G304" si="14">IF($D$305=0,"",IF(D288="[For completion]","",D288/$D$305))</f>
        <v>0</v>
      </c>
    </row>
    <row r="289" spans="1:7" s="218" customFormat="1" x14ac:dyDescent="0.35">
      <c r="A289" s="249" t="s">
        <v>1701</v>
      </c>
      <c r="B289" s="227" t="s">
        <v>608</v>
      </c>
      <c r="C289" s="224"/>
      <c r="D289" s="226"/>
      <c r="E289" s="228"/>
      <c r="F289" s="223">
        <f t="shared" si="13"/>
        <v>0</v>
      </c>
      <c r="G289" s="223">
        <f t="shared" si="14"/>
        <v>0</v>
      </c>
    </row>
    <row r="290" spans="1:7" s="218" customFormat="1" x14ac:dyDescent="0.35">
      <c r="A290" s="249" t="s">
        <v>1702</v>
      </c>
      <c r="B290" s="227" t="s">
        <v>608</v>
      </c>
      <c r="C290" s="224"/>
      <c r="D290" s="226"/>
      <c r="E290" s="228"/>
      <c r="F290" s="223">
        <f t="shared" si="13"/>
        <v>0</v>
      </c>
      <c r="G290" s="223">
        <f t="shared" si="14"/>
        <v>0</v>
      </c>
    </row>
    <row r="291" spans="1:7" s="218" customFormat="1" x14ac:dyDescent="0.35">
      <c r="A291" s="249" t="s">
        <v>1703</v>
      </c>
      <c r="B291" s="227" t="s">
        <v>608</v>
      </c>
      <c r="C291" s="224"/>
      <c r="D291" s="226"/>
      <c r="E291" s="228"/>
      <c r="F291" s="223">
        <f t="shared" si="13"/>
        <v>0</v>
      </c>
      <c r="G291" s="223">
        <f t="shared" si="14"/>
        <v>0</v>
      </c>
    </row>
    <row r="292" spans="1:7" s="218" customFormat="1" x14ac:dyDescent="0.35">
      <c r="A292" s="249" t="s">
        <v>1704</v>
      </c>
      <c r="B292" s="227" t="s">
        <v>608</v>
      </c>
      <c r="C292" s="224"/>
      <c r="D292" s="226"/>
      <c r="E292" s="228"/>
      <c r="F292" s="223">
        <f t="shared" si="13"/>
        <v>0</v>
      </c>
      <c r="G292" s="223">
        <f t="shared" si="14"/>
        <v>0</v>
      </c>
    </row>
    <row r="293" spans="1:7" s="218" customFormat="1" x14ac:dyDescent="0.35">
      <c r="A293" s="249" t="s">
        <v>1705</v>
      </c>
      <c r="B293" s="227" t="s">
        <v>608</v>
      </c>
      <c r="C293" s="224"/>
      <c r="D293" s="226"/>
      <c r="E293" s="228"/>
      <c r="F293" s="223">
        <f t="shared" si="13"/>
        <v>0</v>
      </c>
      <c r="G293" s="223">
        <f t="shared" si="14"/>
        <v>0</v>
      </c>
    </row>
    <row r="294" spans="1:7" s="218" customFormat="1" x14ac:dyDescent="0.35">
      <c r="A294" s="249" t="s">
        <v>1706</v>
      </c>
      <c r="B294" s="227" t="s">
        <v>608</v>
      </c>
      <c r="C294" s="224"/>
      <c r="D294" s="226"/>
      <c r="E294" s="228"/>
      <c r="F294" s="223">
        <f t="shared" si="13"/>
        <v>0</v>
      </c>
      <c r="G294" s="223">
        <f t="shared" si="14"/>
        <v>0</v>
      </c>
    </row>
    <row r="295" spans="1:7" s="218" customFormat="1" x14ac:dyDescent="0.35">
      <c r="A295" s="249" t="s">
        <v>1707</v>
      </c>
      <c r="B295" s="240" t="s">
        <v>608</v>
      </c>
      <c r="C295" s="224"/>
      <c r="D295" s="226"/>
      <c r="E295" s="228"/>
      <c r="F295" s="223">
        <f t="shared" si="13"/>
        <v>0</v>
      </c>
      <c r="G295" s="223">
        <f t="shared" si="14"/>
        <v>0</v>
      </c>
    </row>
    <row r="296" spans="1:7" s="218" customFormat="1" x14ac:dyDescent="0.35">
      <c r="A296" s="249" t="s">
        <v>1708</v>
      </c>
      <c r="B296" s="227" t="s">
        <v>608</v>
      </c>
      <c r="C296" s="224"/>
      <c r="D296" s="226"/>
      <c r="E296" s="228"/>
      <c r="F296" s="223">
        <f t="shared" si="13"/>
        <v>0</v>
      </c>
      <c r="G296" s="223">
        <f t="shared" si="14"/>
        <v>0</v>
      </c>
    </row>
    <row r="297" spans="1:7" s="218" customFormat="1" x14ac:dyDescent="0.35">
      <c r="A297" s="249" t="s">
        <v>1709</v>
      </c>
      <c r="B297" s="227" t="s">
        <v>608</v>
      </c>
      <c r="C297" s="224"/>
      <c r="D297" s="226"/>
      <c r="E297" s="228"/>
      <c r="F297" s="223">
        <f t="shared" si="13"/>
        <v>0</v>
      </c>
      <c r="G297" s="223">
        <f t="shared" si="14"/>
        <v>0</v>
      </c>
    </row>
    <row r="298" spans="1:7" s="218" customFormat="1" x14ac:dyDescent="0.35">
      <c r="A298" s="249" t="s">
        <v>1710</v>
      </c>
      <c r="B298" s="227" t="s">
        <v>608</v>
      </c>
      <c r="C298" s="224"/>
      <c r="D298" s="226"/>
      <c r="E298" s="228"/>
      <c r="F298" s="223">
        <f t="shared" si="13"/>
        <v>0</v>
      </c>
      <c r="G298" s="223">
        <f t="shared" si="14"/>
        <v>0</v>
      </c>
    </row>
    <row r="299" spans="1:7" s="218" customFormat="1" x14ac:dyDescent="0.35">
      <c r="A299" s="249" t="s">
        <v>1711</v>
      </c>
      <c r="B299" s="227" t="s">
        <v>608</v>
      </c>
      <c r="C299" s="224"/>
      <c r="D299" s="226"/>
      <c r="E299" s="228"/>
      <c r="F299" s="223">
        <f t="shared" si="13"/>
        <v>0</v>
      </c>
      <c r="G299" s="223">
        <f t="shared" si="14"/>
        <v>0</v>
      </c>
    </row>
    <row r="300" spans="1:7" s="218" customFormat="1" x14ac:dyDescent="0.35">
      <c r="A300" s="249" t="s">
        <v>1712</v>
      </c>
      <c r="B300" s="227" t="s">
        <v>608</v>
      </c>
      <c r="C300" s="224"/>
      <c r="D300" s="226"/>
      <c r="E300" s="228"/>
      <c r="F300" s="223">
        <f t="shared" si="13"/>
        <v>0</v>
      </c>
      <c r="G300" s="223">
        <f t="shared" si="14"/>
        <v>0</v>
      </c>
    </row>
    <row r="301" spans="1:7" s="218" customFormat="1" x14ac:dyDescent="0.35">
      <c r="A301" s="249" t="s">
        <v>1713</v>
      </c>
      <c r="B301" s="227" t="s">
        <v>608</v>
      </c>
      <c r="C301" s="224"/>
      <c r="D301" s="226"/>
      <c r="E301" s="228"/>
      <c r="F301" s="223">
        <f t="shared" si="13"/>
        <v>0</v>
      </c>
      <c r="G301" s="223">
        <f t="shared" si="14"/>
        <v>0</v>
      </c>
    </row>
    <row r="302" spans="1:7" s="218" customFormat="1" x14ac:dyDescent="0.35">
      <c r="A302" s="249" t="s">
        <v>1714</v>
      </c>
      <c r="B302" s="227" t="s">
        <v>608</v>
      </c>
      <c r="C302" s="224"/>
      <c r="D302" s="226"/>
      <c r="E302" s="228"/>
      <c r="F302" s="223">
        <f t="shared" si="13"/>
        <v>0</v>
      </c>
      <c r="G302" s="223">
        <f t="shared" si="14"/>
        <v>0</v>
      </c>
    </row>
    <row r="303" spans="1:7" s="218" customFormat="1" x14ac:dyDescent="0.35">
      <c r="A303" s="249" t="s">
        <v>1715</v>
      </c>
      <c r="B303" s="227" t="s">
        <v>608</v>
      </c>
      <c r="C303" s="224"/>
      <c r="D303" s="226"/>
      <c r="E303" s="228"/>
      <c r="F303" s="223">
        <f t="shared" si="13"/>
        <v>0</v>
      </c>
      <c r="G303" s="223">
        <f t="shared" si="14"/>
        <v>0</v>
      </c>
    </row>
    <row r="304" spans="1:7" s="218" customFormat="1" x14ac:dyDescent="0.35">
      <c r="A304" s="249" t="s">
        <v>1716</v>
      </c>
      <c r="B304" s="227" t="s">
        <v>1738</v>
      </c>
      <c r="C304" s="224">
        <f>C$249</f>
        <v>30526.55674394</v>
      </c>
      <c r="D304" s="245">
        <f>D$249</f>
        <v>290699</v>
      </c>
      <c r="E304" s="228"/>
      <c r="F304" s="223">
        <f t="shared" si="13"/>
        <v>1</v>
      </c>
      <c r="G304" s="223">
        <f t="shared" si="14"/>
        <v>1</v>
      </c>
    </row>
    <row r="305" spans="1:7" s="218" customFormat="1" x14ac:dyDescent="0.35">
      <c r="A305" s="249" t="s">
        <v>1717</v>
      </c>
      <c r="B305" s="227" t="s">
        <v>148</v>
      </c>
      <c r="C305" s="224">
        <f>SUM(C287:C304)</f>
        <v>30526.55674394</v>
      </c>
      <c r="D305" s="268">
        <f>SUM(D287:D304)</f>
        <v>290699</v>
      </c>
      <c r="E305" s="228"/>
      <c r="F305" s="243">
        <f>SUM(F287:F304)</f>
        <v>1</v>
      </c>
      <c r="G305" s="243">
        <f>SUM(G287:G304)</f>
        <v>1</v>
      </c>
    </row>
    <row r="306" spans="1:7" s="218" customFormat="1" x14ac:dyDescent="0.35">
      <c r="A306" s="249" t="s">
        <v>1718</v>
      </c>
      <c r="B306" s="227"/>
      <c r="C306" s="226"/>
      <c r="D306" s="226"/>
      <c r="E306" s="228"/>
      <c r="F306" s="228"/>
      <c r="G306" s="228"/>
    </row>
    <row r="307" spans="1:7" s="218" customFormat="1" x14ac:dyDescent="0.35">
      <c r="A307" s="249" t="s">
        <v>1719</v>
      </c>
      <c r="B307" s="227"/>
      <c r="C307" s="226"/>
      <c r="D307" s="226"/>
      <c r="E307" s="228"/>
      <c r="F307" s="228"/>
      <c r="G307" s="228"/>
    </row>
    <row r="308" spans="1:7" s="218" customFormat="1" x14ac:dyDescent="0.35">
      <c r="A308" s="249" t="s">
        <v>1720</v>
      </c>
      <c r="B308" s="227"/>
      <c r="C308" s="226"/>
      <c r="D308" s="226"/>
      <c r="E308" s="228"/>
      <c r="F308" s="228"/>
      <c r="G308" s="228"/>
    </row>
    <row r="309" spans="1:7" s="230" customFormat="1" x14ac:dyDescent="0.35">
      <c r="A309" s="159"/>
      <c r="B309" s="159" t="s">
        <v>1879</v>
      </c>
      <c r="C309" s="159" t="s">
        <v>113</v>
      </c>
      <c r="D309" s="159" t="s">
        <v>1694</v>
      </c>
      <c r="E309" s="159"/>
      <c r="F309" s="159" t="s">
        <v>515</v>
      </c>
      <c r="G309" s="159" t="s">
        <v>1697</v>
      </c>
    </row>
    <row r="310" spans="1:7" s="230" customFormat="1" x14ac:dyDescent="0.35">
      <c r="A310" s="249" t="s">
        <v>1721</v>
      </c>
      <c r="B310" s="240" t="s">
        <v>608</v>
      </c>
      <c r="C310" s="224"/>
      <c r="D310" s="239"/>
      <c r="E310" s="241"/>
      <c r="F310" s="223">
        <f>IF($C$328=0,"",IF(C310="[For completion]","",C310/$C$328))</f>
        <v>0</v>
      </c>
      <c r="G310" s="223">
        <f>IF($D$328=0,"",IF(D310="[For completion]","",D310/$D$328))</f>
        <v>0</v>
      </c>
    </row>
    <row r="311" spans="1:7" s="230" customFormat="1" x14ac:dyDescent="0.35">
      <c r="A311" s="249" t="s">
        <v>1722</v>
      </c>
      <c r="B311" s="240" t="s">
        <v>608</v>
      </c>
      <c r="C311" s="224"/>
      <c r="D311" s="239"/>
      <c r="E311" s="241"/>
      <c r="F311" s="241"/>
      <c r="G311" s="241"/>
    </row>
    <row r="312" spans="1:7" s="230" customFormat="1" x14ac:dyDescent="0.35">
      <c r="A312" s="249" t="s">
        <v>1723</v>
      </c>
      <c r="B312" s="240" t="s">
        <v>608</v>
      </c>
      <c r="C312" s="224"/>
      <c r="D312" s="239"/>
      <c r="E312" s="241"/>
      <c r="F312" s="241"/>
      <c r="G312" s="241"/>
    </row>
    <row r="313" spans="1:7" s="230" customFormat="1" x14ac:dyDescent="0.35">
      <c r="A313" s="249" t="s">
        <v>1724</v>
      </c>
      <c r="B313" s="240" t="s">
        <v>608</v>
      </c>
      <c r="C313" s="224"/>
      <c r="D313" s="239"/>
      <c r="E313" s="241"/>
      <c r="F313" s="241"/>
      <c r="G313" s="241"/>
    </row>
    <row r="314" spans="1:7" s="230" customFormat="1" x14ac:dyDescent="0.35">
      <c r="A314" s="249" t="s">
        <v>1725</v>
      </c>
      <c r="B314" s="240" t="s">
        <v>608</v>
      </c>
      <c r="C314" s="224"/>
      <c r="D314" s="239"/>
      <c r="E314" s="241"/>
      <c r="F314" s="241"/>
      <c r="G314" s="241"/>
    </row>
    <row r="315" spans="1:7" s="230" customFormat="1" x14ac:dyDescent="0.35">
      <c r="A315" s="249" t="s">
        <v>1726</v>
      </c>
      <c r="B315" s="240" t="s">
        <v>608</v>
      </c>
      <c r="C315" s="224"/>
      <c r="D315" s="239"/>
      <c r="E315" s="241"/>
      <c r="F315" s="241"/>
      <c r="G315" s="241"/>
    </row>
    <row r="316" spans="1:7" s="230" customFormat="1" x14ac:dyDescent="0.35">
      <c r="A316" s="249" t="s">
        <v>1727</v>
      </c>
      <c r="B316" s="240" t="s">
        <v>608</v>
      </c>
      <c r="C316" s="224"/>
      <c r="D316" s="239"/>
      <c r="E316" s="241"/>
      <c r="F316" s="241"/>
      <c r="G316" s="241"/>
    </row>
    <row r="317" spans="1:7" s="230" customFormat="1" x14ac:dyDescent="0.35">
      <c r="A317" s="249" t="s">
        <v>1728</v>
      </c>
      <c r="B317" s="240" t="s">
        <v>608</v>
      </c>
      <c r="C317" s="224"/>
      <c r="D317" s="239"/>
      <c r="E317" s="241"/>
      <c r="F317" s="241"/>
      <c r="G317" s="241"/>
    </row>
    <row r="318" spans="1:7" s="230" customFormat="1" x14ac:dyDescent="0.35">
      <c r="A318" s="249" t="s">
        <v>1729</v>
      </c>
      <c r="B318" s="240" t="s">
        <v>608</v>
      </c>
      <c r="C318" s="224"/>
      <c r="D318" s="239"/>
      <c r="E318" s="241"/>
      <c r="F318" s="241"/>
      <c r="G318" s="241"/>
    </row>
    <row r="319" spans="1:7" s="230" customFormat="1" x14ac:dyDescent="0.35">
      <c r="A319" s="249" t="s">
        <v>1730</v>
      </c>
      <c r="B319" s="240" t="s">
        <v>608</v>
      </c>
      <c r="C319" s="224"/>
      <c r="D319" s="239"/>
      <c r="E319" s="241"/>
      <c r="F319" s="241"/>
      <c r="G319" s="241"/>
    </row>
    <row r="320" spans="1:7" s="230" customFormat="1" x14ac:dyDescent="0.35">
      <c r="A320" s="249" t="s">
        <v>1768</v>
      </c>
      <c r="B320" s="240" t="s">
        <v>608</v>
      </c>
      <c r="C320" s="224"/>
      <c r="D320" s="239"/>
      <c r="E320" s="241"/>
      <c r="F320" s="241"/>
      <c r="G320" s="241"/>
    </row>
    <row r="321" spans="1:7" s="230" customFormat="1" x14ac:dyDescent="0.35">
      <c r="A321" s="249" t="s">
        <v>1771</v>
      </c>
      <c r="B321" s="240" t="s">
        <v>608</v>
      </c>
      <c r="C321" s="224"/>
      <c r="D321" s="239"/>
      <c r="E321" s="241"/>
      <c r="F321" s="241"/>
      <c r="G321" s="241"/>
    </row>
    <row r="322" spans="1:7" s="230" customFormat="1" x14ac:dyDescent="0.35">
      <c r="A322" s="249" t="s">
        <v>1772</v>
      </c>
      <c r="B322" s="240" t="s">
        <v>608</v>
      </c>
      <c r="C322" s="224"/>
      <c r="D322" s="239"/>
      <c r="E322" s="241"/>
      <c r="F322" s="241"/>
      <c r="G322" s="241"/>
    </row>
    <row r="323" spans="1:7" s="230" customFormat="1" x14ac:dyDescent="0.35">
      <c r="A323" s="249" t="s">
        <v>1773</v>
      </c>
      <c r="B323" s="240" t="s">
        <v>608</v>
      </c>
      <c r="C323" s="224"/>
      <c r="D323" s="239"/>
      <c r="E323" s="241"/>
      <c r="F323" s="241"/>
      <c r="G323" s="241"/>
    </row>
    <row r="324" spans="1:7" s="230" customFormat="1" x14ac:dyDescent="0.35">
      <c r="A324" s="249" t="s">
        <v>1774</v>
      </c>
      <c r="B324" s="240" t="s">
        <v>608</v>
      </c>
      <c r="C324" s="224"/>
      <c r="D324" s="239"/>
      <c r="E324" s="241"/>
      <c r="F324" s="241"/>
      <c r="G324" s="241"/>
    </row>
    <row r="325" spans="1:7" s="230" customFormat="1" x14ac:dyDescent="0.35">
      <c r="A325" s="249" t="s">
        <v>1775</v>
      </c>
      <c r="B325" s="240" t="s">
        <v>608</v>
      </c>
      <c r="C325" s="224"/>
      <c r="D325" s="239"/>
      <c r="E325" s="241"/>
      <c r="F325" s="241"/>
      <c r="G325" s="241"/>
    </row>
    <row r="326" spans="1:7" s="230" customFormat="1" x14ac:dyDescent="0.35">
      <c r="A326" s="249" t="s">
        <v>1776</v>
      </c>
      <c r="B326" s="240" t="s">
        <v>608</v>
      </c>
      <c r="C326" s="224"/>
      <c r="D326" s="239"/>
      <c r="E326" s="241"/>
      <c r="F326" s="241"/>
      <c r="G326" s="241"/>
    </row>
    <row r="327" spans="1:7" s="230" customFormat="1" x14ac:dyDescent="0.35">
      <c r="A327" s="249" t="s">
        <v>1777</v>
      </c>
      <c r="B327" s="240" t="s">
        <v>1738</v>
      </c>
      <c r="C327" s="224">
        <f>C$249</f>
        <v>30526.55674394</v>
      </c>
      <c r="D327" s="268">
        <f>D$249</f>
        <v>290699</v>
      </c>
      <c r="E327" s="241"/>
      <c r="F327" s="241"/>
      <c r="G327" s="241"/>
    </row>
    <row r="328" spans="1:7" s="230" customFormat="1" x14ac:dyDescent="0.35">
      <c r="A328" s="249" t="s">
        <v>1778</v>
      </c>
      <c r="B328" s="240" t="s">
        <v>148</v>
      </c>
      <c r="C328" s="224">
        <f>SUM(C310:C327)</f>
        <v>30526.55674394</v>
      </c>
      <c r="D328" s="268">
        <f>SUM(D310:D327)</f>
        <v>290699</v>
      </c>
      <c r="E328" s="241"/>
      <c r="F328" s="243">
        <f>SUM(F310:F327)</f>
        <v>0</v>
      </c>
      <c r="G328" s="243">
        <f>SUM(G310:G327)</f>
        <v>0</v>
      </c>
    </row>
    <row r="329" spans="1:7" s="230" customFormat="1" x14ac:dyDescent="0.35">
      <c r="A329" s="249" t="s">
        <v>1731</v>
      </c>
      <c r="B329" s="240"/>
      <c r="C329" s="239"/>
      <c r="D329" s="239"/>
      <c r="E329" s="241"/>
      <c r="F329" s="241"/>
      <c r="G329" s="241"/>
    </row>
    <row r="330" spans="1:7" s="230" customFormat="1" x14ac:dyDescent="0.35">
      <c r="A330" s="249" t="s">
        <v>1779</v>
      </c>
      <c r="B330" s="240"/>
      <c r="C330" s="239"/>
      <c r="D330" s="239"/>
      <c r="E330" s="241"/>
      <c r="F330" s="241"/>
      <c r="G330" s="241"/>
    </row>
    <row r="331" spans="1:7" s="230" customFormat="1" x14ac:dyDescent="0.35">
      <c r="A331" s="249" t="s">
        <v>1780</v>
      </c>
      <c r="B331" s="240"/>
      <c r="C331" s="239"/>
      <c r="D331" s="239"/>
      <c r="E331" s="241"/>
      <c r="F331" s="241"/>
      <c r="G331" s="241"/>
    </row>
    <row r="332" spans="1:7" s="218" customFormat="1" x14ac:dyDescent="0.35">
      <c r="A332" s="159"/>
      <c r="B332" s="159" t="s">
        <v>1852</v>
      </c>
      <c r="C332" s="159" t="s">
        <v>113</v>
      </c>
      <c r="D332" s="159" t="s">
        <v>1694</v>
      </c>
      <c r="E332" s="159"/>
      <c r="F332" s="159" t="s">
        <v>515</v>
      </c>
      <c r="G332" s="159" t="s">
        <v>1697</v>
      </c>
    </row>
    <row r="333" spans="1:7" s="218" customFormat="1" x14ac:dyDescent="0.35">
      <c r="A333" s="249" t="s">
        <v>1781</v>
      </c>
      <c r="B333" s="227" t="s">
        <v>1686</v>
      </c>
      <c r="C333" s="224">
        <v>7012.3892433500005</v>
      </c>
      <c r="D333" s="268">
        <v>59399</v>
      </c>
      <c r="E333" s="228"/>
      <c r="F333" s="223">
        <f>IF($C$343=0,"",IF(C333="[For completion]","",C333/$C$343))</f>
        <v>0.22971438613829484</v>
      </c>
      <c r="G333" s="223">
        <f>IF($D$343=0,"",IF(D333="[For completion]","",D333/$D$343))</f>
        <v>0.20433162824777518</v>
      </c>
    </row>
    <row r="334" spans="1:7" s="218" customFormat="1" x14ac:dyDescent="0.35">
      <c r="A334" s="249" t="s">
        <v>1782</v>
      </c>
      <c r="B334" s="227" t="s">
        <v>1687</v>
      </c>
      <c r="C334" s="224">
        <v>5365.3576991600003</v>
      </c>
      <c r="D334" s="268">
        <v>53072</v>
      </c>
      <c r="E334" s="228"/>
      <c r="F334" s="223">
        <f t="shared" ref="F334:F342" si="15">IF($C$343=0,"",IF(C334="[For completion]","",C334/$C$343))</f>
        <v>0.17576033039576625</v>
      </c>
      <c r="G334" s="223">
        <f t="shared" ref="G334:G342" si="16">IF($D$343=0,"",IF(D334="[For completion]","",D334/$D$343))</f>
        <v>0.18256684749517543</v>
      </c>
    </row>
    <row r="335" spans="1:7" s="218" customFormat="1" x14ac:dyDescent="0.35">
      <c r="A335" s="249" t="s">
        <v>1783</v>
      </c>
      <c r="B335" s="255" t="s">
        <v>1859</v>
      </c>
      <c r="C335" s="224">
        <v>4313.2756378900003</v>
      </c>
      <c r="D335" s="268">
        <v>49885</v>
      </c>
      <c r="E335" s="228"/>
      <c r="F335" s="223">
        <f t="shared" si="15"/>
        <v>0.14129584525599184</v>
      </c>
      <c r="G335" s="223">
        <f t="shared" si="16"/>
        <v>0.17160361748750425</v>
      </c>
    </row>
    <row r="336" spans="1:7" s="218" customFormat="1" x14ac:dyDescent="0.35">
      <c r="A336" s="249" t="s">
        <v>1784</v>
      </c>
      <c r="B336" s="227" t="s">
        <v>1688</v>
      </c>
      <c r="C336" s="224">
        <v>2964.8117399400003</v>
      </c>
      <c r="D336" s="268">
        <v>32716</v>
      </c>
      <c r="E336" s="228"/>
      <c r="F336" s="223">
        <f t="shared" si="15"/>
        <v>9.7122376585382891E-2</v>
      </c>
      <c r="G336" s="223">
        <f t="shared" si="16"/>
        <v>0.11254252680607776</v>
      </c>
    </row>
    <row r="337" spans="1:7" s="218" customFormat="1" x14ac:dyDescent="0.35">
      <c r="A337" s="249" t="s">
        <v>1785</v>
      </c>
      <c r="B337" s="227" t="s">
        <v>1689</v>
      </c>
      <c r="C337" s="224">
        <v>2169.5065793799999</v>
      </c>
      <c r="D337" s="268">
        <v>24005</v>
      </c>
      <c r="E337" s="228"/>
      <c r="F337" s="223">
        <f t="shared" si="15"/>
        <v>7.1069482142321255E-2</v>
      </c>
      <c r="G337" s="223">
        <f t="shared" si="16"/>
        <v>8.2576823449685074E-2</v>
      </c>
    </row>
    <row r="338" spans="1:7" s="218" customFormat="1" x14ac:dyDescent="0.35">
      <c r="A338" s="249" t="s">
        <v>1786</v>
      </c>
      <c r="B338" s="227" t="s">
        <v>1690</v>
      </c>
      <c r="C338" s="224">
        <v>1910.2829542699999</v>
      </c>
      <c r="D338" s="268">
        <v>19185</v>
      </c>
      <c r="E338" s="228"/>
      <c r="F338" s="223">
        <f t="shared" si="15"/>
        <v>6.2577740761713033E-2</v>
      </c>
      <c r="G338" s="223">
        <f t="shared" si="16"/>
        <v>6.5996099057788291E-2</v>
      </c>
    </row>
    <row r="339" spans="1:7" s="218" customFormat="1" x14ac:dyDescent="0.35">
      <c r="A339" s="249" t="s">
        <v>1787</v>
      </c>
      <c r="B339" s="227" t="s">
        <v>1691</v>
      </c>
      <c r="C339" s="224">
        <v>2094.2689214400002</v>
      </c>
      <c r="D339" s="268">
        <v>19890</v>
      </c>
      <c r="E339" s="228"/>
      <c r="F339" s="223">
        <f t="shared" si="15"/>
        <v>6.8604819698695488E-2</v>
      </c>
      <c r="G339" s="223">
        <f t="shared" si="16"/>
        <v>6.842128799892673E-2</v>
      </c>
    </row>
    <row r="340" spans="1:7" s="218" customFormat="1" x14ac:dyDescent="0.35">
      <c r="A340" s="249" t="s">
        <v>1788</v>
      </c>
      <c r="B340" s="227" t="s">
        <v>1692</v>
      </c>
      <c r="C340" s="224">
        <v>1568.29709729</v>
      </c>
      <c r="D340" s="268">
        <v>12946</v>
      </c>
      <c r="E340" s="228"/>
      <c r="F340" s="223">
        <f t="shared" si="15"/>
        <v>5.137484421990475E-2</v>
      </c>
      <c r="G340" s="223">
        <f t="shared" si="16"/>
        <v>4.4534036924791624E-2</v>
      </c>
    </row>
    <row r="341" spans="1:7" s="218" customFormat="1" x14ac:dyDescent="0.35">
      <c r="A341" s="249" t="s">
        <v>1789</v>
      </c>
      <c r="B341" s="227" t="s">
        <v>1693</v>
      </c>
      <c r="C341" s="224">
        <v>3128.3668712199997</v>
      </c>
      <c r="D341" s="268">
        <v>19601</v>
      </c>
      <c r="E341" s="228"/>
      <c r="F341" s="223">
        <f t="shared" si="15"/>
        <v>0.10248017480192979</v>
      </c>
      <c r="G341" s="223">
        <f t="shared" si="16"/>
        <v>6.7427132532275655E-2</v>
      </c>
    </row>
    <row r="342" spans="1:7" s="218" customFormat="1" x14ac:dyDescent="0.35">
      <c r="A342" s="249" t="s">
        <v>1790</v>
      </c>
      <c r="B342" s="239" t="s">
        <v>1738</v>
      </c>
      <c r="C342" s="224">
        <v>0</v>
      </c>
      <c r="D342" s="268">
        <v>0</v>
      </c>
      <c r="F342" s="223">
        <f t="shared" si="15"/>
        <v>0</v>
      </c>
      <c r="G342" s="223">
        <f t="shared" si="16"/>
        <v>0</v>
      </c>
    </row>
    <row r="343" spans="1:7" s="218" customFormat="1" x14ac:dyDescent="0.35">
      <c r="A343" s="249" t="s">
        <v>1791</v>
      </c>
      <c r="B343" s="227" t="s">
        <v>148</v>
      </c>
      <c r="C343" s="224">
        <f>SUM(C333:C342)</f>
        <v>30526.556743939997</v>
      </c>
      <c r="D343" s="268">
        <f>SUM(D333:D342)</f>
        <v>290699</v>
      </c>
      <c r="E343" s="228"/>
      <c r="F343" s="243">
        <f>SUM(F333:F342)</f>
        <v>1.0000000000000002</v>
      </c>
      <c r="G343" s="243">
        <f>SUM(G333:G342)</f>
        <v>1</v>
      </c>
    </row>
    <row r="344" spans="1:7" s="218" customFormat="1" x14ac:dyDescent="0.35">
      <c r="A344" s="249" t="s">
        <v>1792</v>
      </c>
      <c r="B344" s="227"/>
      <c r="C344" s="226"/>
      <c r="D344" s="226"/>
      <c r="E344" s="228"/>
      <c r="F344" s="228"/>
      <c r="G344" s="228"/>
    </row>
    <row r="345" spans="1:7" s="218" customFormat="1" x14ac:dyDescent="0.35">
      <c r="A345" s="159"/>
      <c r="B345" s="159" t="s">
        <v>1853</v>
      </c>
      <c r="C345" s="159" t="s">
        <v>113</v>
      </c>
      <c r="D345" s="159" t="s">
        <v>1694</v>
      </c>
      <c r="E345" s="159"/>
      <c r="F345" s="159" t="s">
        <v>515</v>
      </c>
      <c r="G345" s="159" t="s">
        <v>1697</v>
      </c>
    </row>
    <row r="346" spans="1:7" s="218" customFormat="1" x14ac:dyDescent="0.35">
      <c r="A346" s="249" t="s">
        <v>1918</v>
      </c>
      <c r="B346" s="240" t="s">
        <v>1732</v>
      </c>
      <c r="C346" s="446">
        <v>18339.924468169997</v>
      </c>
      <c r="D346" s="268">
        <v>161047</v>
      </c>
      <c r="E346" s="241"/>
      <c r="F346" s="223">
        <f>IF($C$353=0,"",IF(C346="[For completion]","",C346/$C$353))</f>
        <v>0.60078588692485801</v>
      </c>
      <c r="G346" s="223">
        <f>IF($D$353=0,"",IF(D346="[For completion]","",D346/$D$353))</f>
        <v>0.55399915376385889</v>
      </c>
    </row>
    <row r="347" spans="1:7" s="218" customFormat="1" x14ac:dyDescent="0.35">
      <c r="A347" s="249" t="s">
        <v>1919</v>
      </c>
      <c r="B347" s="237" t="s">
        <v>1733</v>
      </c>
      <c r="C347" s="446">
        <v>3313.3476905500002</v>
      </c>
      <c r="D347" s="268">
        <v>28104</v>
      </c>
      <c r="E347" s="241"/>
      <c r="F347" s="223">
        <f t="shared" ref="F347:F352" si="17">IF($C$353=0,"",IF(C347="[For completion]","",C347/$C$353))</f>
        <v>0.10853984346622231</v>
      </c>
      <c r="G347" s="223">
        <f t="shared" ref="G347:G352" si="18">IF($D$353=0,"",IF(D347="[For completion]","",D347/$D$353))</f>
        <v>9.6677319151424676E-2</v>
      </c>
    </row>
    <row r="348" spans="1:7" s="218" customFormat="1" x14ac:dyDescent="0.35">
      <c r="A348" s="249" t="s">
        <v>1920</v>
      </c>
      <c r="B348" s="240" t="s">
        <v>1734</v>
      </c>
      <c r="C348" s="446">
        <v>1537.2803572999999</v>
      </c>
      <c r="D348" s="268">
        <v>15389</v>
      </c>
      <c r="E348" s="241"/>
      <c r="F348" s="223">
        <f t="shared" si="17"/>
        <v>5.0358786619626672E-2</v>
      </c>
      <c r="G348" s="223">
        <f t="shared" si="18"/>
        <v>5.2937918603091168E-2</v>
      </c>
    </row>
    <row r="349" spans="1:7" s="218" customFormat="1" x14ac:dyDescent="0.35">
      <c r="A349" s="249" t="s">
        <v>1921</v>
      </c>
      <c r="B349" s="240" t="s">
        <v>1735</v>
      </c>
      <c r="C349" s="446">
        <v>7335.6106716599998</v>
      </c>
      <c r="D349" s="268">
        <v>86155</v>
      </c>
      <c r="E349" s="241"/>
      <c r="F349" s="223">
        <f t="shared" si="17"/>
        <v>0.24030259073081456</v>
      </c>
      <c r="G349" s="223">
        <f t="shared" si="18"/>
        <v>0.29637184854437065</v>
      </c>
    </row>
    <row r="350" spans="1:7" s="218" customFormat="1" x14ac:dyDescent="0.35">
      <c r="A350" s="249" t="s">
        <v>1922</v>
      </c>
      <c r="B350" s="240" t="s">
        <v>1736</v>
      </c>
      <c r="C350" s="446">
        <v>0</v>
      </c>
      <c r="D350" s="268">
        <v>0</v>
      </c>
      <c r="E350" s="241"/>
      <c r="F350" s="223">
        <f t="shared" si="17"/>
        <v>0</v>
      </c>
      <c r="G350" s="223">
        <f t="shared" si="18"/>
        <v>0</v>
      </c>
    </row>
    <row r="351" spans="1:7" s="218" customFormat="1" x14ac:dyDescent="0.35">
      <c r="A351" s="249" t="s">
        <v>1923</v>
      </c>
      <c r="B351" s="240" t="s">
        <v>1737</v>
      </c>
      <c r="C351" s="446">
        <v>0</v>
      </c>
      <c r="D351" s="268">
        <v>0</v>
      </c>
      <c r="E351" s="241"/>
      <c r="F351" s="223">
        <f t="shared" si="17"/>
        <v>0</v>
      </c>
      <c r="G351" s="223">
        <f t="shared" si="18"/>
        <v>0</v>
      </c>
    </row>
    <row r="352" spans="1:7" s="218" customFormat="1" x14ac:dyDescent="0.35">
      <c r="A352" s="249" t="s">
        <v>1924</v>
      </c>
      <c r="B352" s="240" t="s">
        <v>1695</v>
      </c>
      <c r="C352" s="446">
        <v>0.39355625999999999</v>
      </c>
      <c r="D352" s="268">
        <v>4</v>
      </c>
      <c r="E352" s="241"/>
      <c r="F352" s="223">
        <f t="shared" si="17"/>
        <v>1.2892258478451787E-5</v>
      </c>
      <c r="G352" s="223">
        <f t="shared" si="18"/>
        <v>1.3759937254686119E-5</v>
      </c>
    </row>
    <row r="353" spans="1:7" s="218" customFormat="1" x14ac:dyDescent="0.35">
      <c r="A353" s="249" t="s">
        <v>1925</v>
      </c>
      <c r="B353" s="240" t="s">
        <v>148</v>
      </c>
      <c r="C353" s="224">
        <f>SUM(C346:C352)</f>
        <v>30526.556743939997</v>
      </c>
      <c r="D353" s="268">
        <f>SUM(D346:D352)</f>
        <v>290699</v>
      </c>
      <c r="E353" s="241"/>
      <c r="F353" s="243">
        <f>SUM(F346:F352)</f>
        <v>0.99999999999999989</v>
      </c>
      <c r="G353" s="243">
        <f>SUM(G346:G352)</f>
        <v>1</v>
      </c>
    </row>
    <row r="354" spans="1:7" s="218" customFormat="1" x14ac:dyDescent="0.35">
      <c r="A354" s="249" t="s">
        <v>1793</v>
      </c>
      <c r="B354" s="240"/>
      <c r="C354" s="239"/>
      <c r="D354" s="239"/>
      <c r="E354" s="241"/>
      <c r="F354" s="241"/>
      <c r="G354" s="241"/>
    </row>
    <row r="355" spans="1:7" s="218" customFormat="1" x14ac:dyDescent="0.35">
      <c r="A355" s="159"/>
      <c r="B355" s="159" t="s">
        <v>1854</v>
      </c>
      <c r="C355" s="159" t="s">
        <v>113</v>
      </c>
      <c r="D355" s="159" t="s">
        <v>1694</v>
      </c>
      <c r="E355" s="159"/>
      <c r="F355" s="159" t="s">
        <v>515</v>
      </c>
      <c r="G355" s="159" t="s">
        <v>1697</v>
      </c>
    </row>
    <row r="356" spans="1:7" s="218" customFormat="1" x14ac:dyDescent="0.35">
      <c r="A356" s="249" t="s">
        <v>1926</v>
      </c>
      <c r="B356" s="240" t="s">
        <v>1819</v>
      </c>
      <c r="C356" s="224"/>
      <c r="D356" s="239"/>
      <c r="E356" s="241"/>
      <c r="F356" s="223">
        <f>IF($C$360=0,"",IF(C356="[For completion]","",C356/$C$360))</f>
        <v>0</v>
      </c>
      <c r="G356" s="223">
        <f>IF($D$360=0,"",IF(D356="[For completion]","",D356/$D$360))</f>
        <v>0</v>
      </c>
    </row>
    <row r="357" spans="1:7" s="218" customFormat="1" x14ac:dyDescent="0.35">
      <c r="A357" s="249" t="s">
        <v>1927</v>
      </c>
      <c r="B357" s="237" t="s">
        <v>1825</v>
      </c>
      <c r="C357" s="224"/>
      <c r="D357" s="239"/>
      <c r="E357" s="241"/>
      <c r="F357" s="223">
        <f t="shared" ref="F357:F359" si="19">IF($C$360=0,"",IF(C357="[For completion]","",C357/$C$360))</f>
        <v>0</v>
      </c>
      <c r="G357" s="223">
        <f t="shared" ref="G357:G359" si="20">IF($D$360=0,"",IF(D357="[For completion]","",D357/$D$360))</f>
        <v>0</v>
      </c>
    </row>
    <row r="358" spans="1:7" s="218" customFormat="1" x14ac:dyDescent="0.35">
      <c r="A358" s="249" t="s">
        <v>1928</v>
      </c>
      <c r="B358" s="240" t="s">
        <v>1695</v>
      </c>
      <c r="C358" s="224"/>
      <c r="D358" s="239"/>
      <c r="E358" s="241"/>
      <c r="F358" s="223">
        <f t="shared" si="19"/>
        <v>0</v>
      </c>
      <c r="G358" s="223">
        <f t="shared" si="20"/>
        <v>0</v>
      </c>
    </row>
    <row r="359" spans="1:7" s="218" customFormat="1" x14ac:dyDescent="0.35">
      <c r="A359" s="249" t="s">
        <v>1929</v>
      </c>
      <c r="B359" s="239" t="s">
        <v>1738</v>
      </c>
      <c r="C359" s="224">
        <f>C$249</f>
        <v>30526.55674394</v>
      </c>
      <c r="D359" s="268">
        <f>D$249</f>
        <v>290699</v>
      </c>
      <c r="E359" s="241"/>
      <c r="F359" s="223">
        <f t="shared" si="19"/>
        <v>1</v>
      </c>
      <c r="G359" s="223">
        <f t="shared" si="20"/>
        <v>1</v>
      </c>
    </row>
    <row r="360" spans="1:7" s="218" customFormat="1" x14ac:dyDescent="0.35">
      <c r="A360" s="249" t="s">
        <v>1930</v>
      </c>
      <c r="B360" s="240" t="s">
        <v>148</v>
      </c>
      <c r="C360" s="224">
        <f>SUM(C356:C359)</f>
        <v>30526.55674394</v>
      </c>
      <c r="D360" s="239">
        <f>SUM(D356:D359)</f>
        <v>290699</v>
      </c>
      <c r="E360" s="241"/>
      <c r="F360" s="243">
        <f>SUM(F356:F359)</f>
        <v>1</v>
      </c>
      <c r="G360" s="243">
        <f>SUM(G356:G359)</f>
        <v>1</v>
      </c>
    </row>
    <row r="361" spans="1:7" s="218" customFormat="1" x14ac:dyDescent="0.35">
      <c r="A361" s="249" t="s">
        <v>1931</v>
      </c>
      <c r="B361" s="240"/>
      <c r="C361" s="239"/>
      <c r="D361" s="239"/>
      <c r="E361" s="241"/>
      <c r="F361" s="241"/>
      <c r="G361" s="241"/>
    </row>
    <row r="362" spans="1:7" s="218" customFormat="1" x14ac:dyDescent="0.35">
      <c r="A362" s="159"/>
      <c r="B362" s="159" t="s">
        <v>1860</v>
      </c>
      <c r="C362" s="159" t="s">
        <v>113</v>
      </c>
      <c r="D362" s="159" t="s">
        <v>1694</v>
      </c>
      <c r="E362" s="159"/>
      <c r="F362" s="159" t="s">
        <v>515</v>
      </c>
      <c r="G362" s="159" t="s">
        <v>1697</v>
      </c>
    </row>
    <row r="363" spans="1:7" s="218" customFormat="1" x14ac:dyDescent="0.35">
      <c r="A363" s="249" t="s">
        <v>1932</v>
      </c>
      <c r="B363" s="255" t="s">
        <v>608</v>
      </c>
      <c r="C363" s="224"/>
      <c r="D363" s="249"/>
      <c r="E363" s="256"/>
      <c r="F363" s="223">
        <f>IF($C$381=0,"",IF(C363="[For completion]","",C363/$C$381))</f>
        <v>0</v>
      </c>
      <c r="G363" s="223">
        <f>IF($D$381=0,"",IF(D363="[For completion]","",D363/$D$381))</f>
        <v>0</v>
      </c>
    </row>
    <row r="364" spans="1:7" s="218" customFormat="1" x14ac:dyDescent="0.35">
      <c r="A364" s="249" t="s">
        <v>1933</v>
      </c>
      <c r="B364" s="255" t="s">
        <v>608</v>
      </c>
      <c r="C364" s="224"/>
      <c r="D364" s="249"/>
      <c r="E364" s="256"/>
      <c r="F364" s="223">
        <f t="shared" ref="F364:F381" si="21">IF($C$381=0,"",IF(C364="[For completion]","",C364/$C$381))</f>
        <v>0</v>
      </c>
      <c r="G364" s="223">
        <f t="shared" ref="G364:G381" si="22">IF($D$381=0,"",IF(D364="[For completion]","",D364/$D$381))</f>
        <v>0</v>
      </c>
    </row>
    <row r="365" spans="1:7" s="218" customFormat="1" x14ac:dyDescent="0.35">
      <c r="A365" s="249" t="s">
        <v>1934</v>
      </c>
      <c r="B365" s="255" t="s">
        <v>608</v>
      </c>
      <c r="C365" s="224"/>
      <c r="D365" s="249"/>
      <c r="E365" s="256"/>
      <c r="F365" s="223">
        <f t="shared" si="21"/>
        <v>0</v>
      </c>
      <c r="G365" s="223">
        <f t="shared" si="22"/>
        <v>0</v>
      </c>
    </row>
    <row r="366" spans="1:7" s="218" customFormat="1" x14ac:dyDescent="0.35">
      <c r="A366" s="249" t="s">
        <v>1935</v>
      </c>
      <c r="B366" s="255" t="s">
        <v>608</v>
      </c>
      <c r="C366" s="224"/>
      <c r="D366" s="249"/>
      <c r="E366" s="256"/>
      <c r="F366" s="223">
        <f t="shared" si="21"/>
        <v>0</v>
      </c>
      <c r="G366" s="223">
        <f t="shared" si="22"/>
        <v>0</v>
      </c>
    </row>
    <row r="367" spans="1:7" s="218" customFormat="1" x14ac:dyDescent="0.35">
      <c r="A367" s="249" t="s">
        <v>1936</v>
      </c>
      <c r="B367" s="255" t="s">
        <v>608</v>
      </c>
      <c r="C367" s="224"/>
      <c r="D367" s="249"/>
      <c r="E367" s="256"/>
      <c r="F367" s="223">
        <f t="shared" si="21"/>
        <v>0</v>
      </c>
      <c r="G367" s="223">
        <f t="shared" si="22"/>
        <v>0</v>
      </c>
    </row>
    <row r="368" spans="1:7" s="218" customFormat="1" x14ac:dyDescent="0.35">
      <c r="A368" s="249" t="s">
        <v>1937</v>
      </c>
      <c r="B368" s="255" t="s">
        <v>608</v>
      </c>
      <c r="C368" s="224"/>
      <c r="D368" s="249"/>
      <c r="E368" s="256"/>
      <c r="F368" s="223">
        <f t="shared" si="21"/>
        <v>0</v>
      </c>
      <c r="G368" s="223">
        <f t="shared" si="22"/>
        <v>0</v>
      </c>
    </row>
    <row r="369" spans="1:7" s="218" customFormat="1" x14ac:dyDescent="0.35">
      <c r="A369" s="249" t="s">
        <v>1938</v>
      </c>
      <c r="B369" s="255" t="s">
        <v>608</v>
      </c>
      <c r="C369" s="224"/>
      <c r="D369" s="249"/>
      <c r="E369" s="256"/>
      <c r="F369" s="223">
        <f t="shared" si="21"/>
        <v>0</v>
      </c>
      <c r="G369" s="223">
        <f t="shared" si="22"/>
        <v>0</v>
      </c>
    </row>
    <row r="370" spans="1:7" s="218" customFormat="1" x14ac:dyDescent="0.35">
      <c r="A370" s="249" t="s">
        <v>1939</v>
      </c>
      <c r="B370" s="255" t="s">
        <v>608</v>
      </c>
      <c r="C370" s="224"/>
      <c r="D370" s="249"/>
      <c r="E370" s="256"/>
      <c r="F370" s="223">
        <f t="shared" si="21"/>
        <v>0</v>
      </c>
      <c r="G370" s="223">
        <f t="shared" si="22"/>
        <v>0</v>
      </c>
    </row>
    <row r="371" spans="1:7" s="218" customFormat="1" x14ac:dyDescent="0.35">
      <c r="A371" s="249" t="s">
        <v>1940</v>
      </c>
      <c r="B371" s="255" t="s">
        <v>608</v>
      </c>
      <c r="C371" s="224"/>
      <c r="D371" s="249"/>
      <c r="E371" s="256"/>
      <c r="F371" s="223">
        <f t="shared" si="21"/>
        <v>0</v>
      </c>
      <c r="G371" s="223">
        <f t="shared" si="22"/>
        <v>0</v>
      </c>
    </row>
    <row r="372" spans="1:7" s="218" customFormat="1" x14ac:dyDescent="0.35">
      <c r="A372" s="249" t="s">
        <v>1941</v>
      </c>
      <c r="B372" s="255" t="s">
        <v>608</v>
      </c>
      <c r="C372" s="224"/>
      <c r="D372" s="249"/>
      <c r="E372" s="256"/>
      <c r="F372" s="223">
        <f t="shared" si="21"/>
        <v>0</v>
      </c>
      <c r="G372" s="223">
        <f t="shared" si="22"/>
        <v>0</v>
      </c>
    </row>
    <row r="373" spans="1:7" s="218" customFormat="1" x14ac:dyDescent="0.35">
      <c r="A373" s="249" t="s">
        <v>1942</v>
      </c>
      <c r="B373" s="255" t="s">
        <v>608</v>
      </c>
      <c r="C373" s="224"/>
      <c r="D373" s="249"/>
      <c r="E373" s="256"/>
      <c r="F373" s="223">
        <f t="shared" si="21"/>
        <v>0</v>
      </c>
      <c r="G373" s="223">
        <f t="shared" si="22"/>
        <v>0</v>
      </c>
    </row>
    <row r="374" spans="1:7" s="218" customFormat="1" x14ac:dyDescent="0.35">
      <c r="A374" s="249" t="s">
        <v>1943</v>
      </c>
      <c r="B374" s="255" t="s">
        <v>608</v>
      </c>
      <c r="C374" s="224"/>
      <c r="D374" s="249"/>
      <c r="E374" s="256"/>
      <c r="F374" s="223">
        <f t="shared" si="21"/>
        <v>0</v>
      </c>
      <c r="G374" s="223">
        <f t="shared" si="22"/>
        <v>0</v>
      </c>
    </row>
    <row r="375" spans="1:7" s="218" customFormat="1" x14ac:dyDescent="0.35">
      <c r="A375" s="249" t="s">
        <v>1944</v>
      </c>
      <c r="B375" s="255" t="s">
        <v>608</v>
      </c>
      <c r="C375" s="224"/>
      <c r="D375" s="249"/>
      <c r="E375" s="256"/>
      <c r="F375" s="223">
        <f t="shared" si="21"/>
        <v>0</v>
      </c>
      <c r="G375" s="223">
        <f t="shared" si="22"/>
        <v>0</v>
      </c>
    </row>
    <row r="376" spans="1:7" s="218" customFormat="1" x14ac:dyDescent="0.35">
      <c r="A376" s="249" t="s">
        <v>1945</v>
      </c>
      <c r="B376" s="255" t="s">
        <v>608</v>
      </c>
      <c r="C376" s="224"/>
      <c r="D376" s="249"/>
      <c r="E376" s="256"/>
      <c r="F376" s="223">
        <f t="shared" si="21"/>
        <v>0</v>
      </c>
      <c r="G376" s="223">
        <f t="shared" si="22"/>
        <v>0</v>
      </c>
    </row>
    <row r="377" spans="1:7" s="218" customFormat="1" x14ac:dyDescent="0.35">
      <c r="A377" s="249" t="s">
        <v>1946</v>
      </c>
      <c r="B377" s="255" t="s">
        <v>608</v>
      </c>
      <c r="C377" s="224"/>
      <c r="D377" s="249"/>
      <c r="E377" s="256"/>
      <c r="F377" s="223">
        <f t="shared" si="21"/>
        <v>0</v>
      </c>
      <c r="G377" s="223">
        <f t="shared" si="22"/>
        <v>0</v>
      </c>
    </row>
    <row r="378" spans="1:7" s="218" customFormat="1" x14ac:dyDescent="0.35">
      <c r="A378" s="249" t="s">
        <v>1947</v>
      </c>
      <c r="B378" s="255" t="s">
        <v>608</v>
      </c>
      <c r="C378" s="224"/>
      <c r="D378" s="249"/>
      <c r="E378" s="256"/>
      <c r="F378" s="223">
        <f t="shared" si="21"/>
        <v>0</v>
      </c>
      <c r="G378" s="223">
        <f t="shared" si="22"/>
        <v>0</v>
      </c>
    </row>
    <row r="379" spans="1:7" s="218" customFormat="1" x14ac:dyDescent="0.35">
      <c r="A379" s="249" t="s">
        <v>1948</v>
      </c>
      <c r="B379" s="255" t="s">
        <v>608</v>
      </c>
      <c r="C379" s="224"/>
      <c r="D379" s="249"/>
      <c r="E379" s="256"/>
      <c r="F379" s="223">
        <f t="shared" si="21"/>
        <v>0</v>
      </c>
      <c r="G379" s="223">
        <f t="shared" si="22"/>
        <v>0</v>
      </c>
    </row>
    <row r="380" spans="1:7" s="218" customFormat="1" x14ac:dyDescent="0.35">
      <c r="A380" s="249" t="s">
        <v>1949</v>
      </c>
      <c r="B380" s="255" t="s">
        <v>1738</v>
      </c>
      <c r="C380" s="224">
        <f>C$249</f>
        <v>30526.55674394</v>
      </c>
      <c r="D380" s="268">
        <f>D$249</f>
        <v>290699</v>
      </c>
      <c r="E380" s="256"/>
      <c r="F380" s="223">
        <f t="shared" si="21"/>
        <v>1</v>
      </c>
      <c r="G380" s="223">
        <f t="shared" si="22"/>
        <v>1</v>
      </c>
    </row>
    <row r="381" spans="1:7" s="218" customFormat="1" x14ac:dyDescent="0.35">
      <c r="A381" s="249" t="s">
        <v>1950</v>
      </c>
      <c r="B381" s="255" t="s">
        <v>148</v>
      </c>
      <c r="C381" s="224">
        <f>SUM(C363:C380)</f>
        <v>30526.55674394</v>
      </c>
      <c r="D381" s="249">
        <f>SUM(D363:D380)</f>
        <v>290699</v>
      </c>
      <c r="E381" s="256"/>
      <c r="F381" s="223">
        <f t="shared" si="21"/>
        <v>1</v>
      </c>
      <c r="G381" s="223">
        <f t="shared" si="22"/>
        <v>1</v>
      </c>
    </row>
    <row r="382" spans="1:7" s="218" customFormat="1" x14ac:dyDescent="0.35">
      <c r="A382" s="249" t="s">
        <v>1951</v>
      </c>
      <c r="B382" s="249"/>
      <c r="C382" s="257"/>
      <c r="D382" s="249"/>
      <c r="E382" s="256"/>
      <c r="F382" s="256"/>
      <c r="G382" s="256"/>
    </row>
    <row r="383" spans="1:7" s="218" customFormat="1" x14ac:dyDescent="0.35">
      <c r="A383" s="249" t="s">
        <v>1952</v>
      </c>
      <c r="B383" s="249"/>
      <c r="C383" s="257"/>
      <c r="D383" s="249"/>
      <c r="E383" s="256"/>
      <c r="F383" s="256"/>
      <c r="G383" s="256"/>
    </row>
    <row r="384" spans="1:7" s="218" customFormat="1" x14ac:dyDescent="0.35">
      <c r="A384" s="249" t="s">
        <v>1953</v>
      </c>
      <c r="B384" s="249"/>
      <c r="C384" s="257"/>
      <c r="D384" s="249"/>
      <c r="E384" s="256"/>
      <c r="F384" s="256"/>
      <c r="G384" s="256"/>
    </row>
    <row r="385" spans="1:7" s="218" customFormat="1" x14ac:dyDescent="0.35">
      <c r="A385" s="249" t="s">
        <v>1954</v>
      </c>
      <c r="B385" s="249"/>
      <c r="C385" s="257"/>
      <c r="D385" s="249"/>
      <c r="E385" s="256"/>
      <c r="F385" s="256"/>
      <c r="G385" s="256"/>
    </row>
    <row r="386" spans="1:7" s="218" customFormat="1" x14ac:dyDescent="0.35">
      <c r="A386" s="249" t="s">
        <v>1955</v>
      </c>
      <c r="B386" s="249"/>
      <c r="C386" s="257"/>
      <c r="D386" s="249"/>
      <c r="E386" s="256"/>
      <c r="F386" s="256"/>
      <c r="G386" s="256"/>
    </row>
    <row r="387" spans="1:7" s="218" customFormat="1" x14ac:dyDescent="0.35">
      <c r="A387" s="249" t="s">
        <v>1956</v>
      </c>
      <c r="B387" s="249"/>
      <c r="C387" s="257"/>
      <c r="D387" s="249"/>
      <c r="E387" s="256"/>
      <c r="F387" s="256"/>
      <c r="G387" s="256"/>
    </row>
    <row r="388" spans="1:7" s="218" customFormat="1" x14ac:dyDescent="0.35">
      <c r="A388" s="249" t="s">
        <v>1957</v>
      </c>
      <c r="B388" s="249"/>
      <c r="C388" s="257"/>
      <c r="D388" s="249"/>
      <c r="E388" s="256"/>
      <c r="F388" s="256"/>
      <c r="G388" s="256"/>
    </row>
    <row r="389" spans="1:7" s="218" customFormat="1" x14ac:dyDescent="0.35">
      <c r="A389" s="249" t="s">
        <v>1958</v>
      </c>
      <c r="B389" s="249"/>
      <c r="C389" s="257"/>
      <c r="D389" s="249"/>
      <c r="E389" s="256"/>
      <c r="F389" s="256"/>
      <c r="G389" s="256"/>
    </row>
    <row r="390" spans="1:7" s="218" customFormat="1" x14ac:dyDescent="0.35">
      <c r="A390" s="249" t="s">
        <v>1959</v>
      </c>
      <c r="B390" s="249"/>
      <c r="C390" s="257"/>
      <c r="D390" s="249"/>
      <c r="E390" s="256"/>
      <c r="F390" s="256"/>
      <c r="G390" s="256"/>
    </row>
    <row r="391" spans="1:7" s="218" customFormat="1" x14ac:dyDescent="0.35">
      <c r="A391" s="249" t="s">
        <v>1960</v>
      </c>
      <c r="B391" s="249"/>
      <c r="C391" s="257"/>
      <c r="D391" s="249"/>
      <c r="E391" s="256"/>
      <c r="F391" s="256"/>
      <c r="G391" s="256"/>
    </row>
    <row r="392" spans="1:7" s="218" customFormat="1" x14ac:dyDescent="0.35">
      <c r="A392" s="249" t="s">
        <v>1961</v>
      </c>
      <c r="B392" s="249"/>
      <c r="C392" s="257"/>
      <c r="D392" s="249"/>
      <c r="E392" s="256"/>
      <c r="F392" s="256"/>
      <c r="G392" s="256"/>
    </row>
    <row r="393" spans="1:7" s="218" customFormat="1" x14ac:dyDescent="0.35">
      <c r="A393" s="249" t="s">
        <v>1962</v>
      </c>
      <c r="B393" s="249"/>
      <c r="C393" s="257"/>
      <c r="D393" s="249"/>
      <c r="E393" s="256"/>
      <c r="F393" s="256"/>
      <c r="G393" s="256"/>
    </row>
    <row r="394" spans="1:7" s="218" customFormat="1" x14ac:dyDescent="0.35">
      <c r="A394" s="249" t="s">
        <v>1963</v>
      </c>
      <c r="B394" s="249"/>
      <c r="C394" s="257"/>
      <c r="D394" s="249"/>
      <c r="E394" s="256"/>
      <c r="F394" s="256"/>
      <c r="G394" s="256"/>
    </row>
    <row r="395" spans="1:7" s="218" customFormat="1" x14ac:dyDescent="0.35">
      <c r="A395" s="249" t="s">
        <v>1964</v>
      </c>
      <c r="B395" s="249"/>
      <c r="C395" s="257"/>
      <c r="D395" s="249"/>
      <c r="E395" s="256"/>
      <c r="F395" s="256"/>
      <c r="G395" s="256"/>
    </row>
    <row r="396" spans="1:7" s="218" customFormat="1" x14ac:dyDescent="0.35">
      <c r="A396" s="249" t="s">
        <v>1965</v>
      </c>
      <c r="B396" s="249"/>
      <c r="C396" s="257"/>
      <c r="D396" s="249"/>
      <c r="E396" s="256"/>
      <c r="F396" s="256"/>
      <c r="G396" s="256"/>
    </row>
    <row r="397" spans="1:7" s="218" customFormat="1" x14ac:dyDescent="0.35">
      <c r="A397" s="249" t="s">
        <v>1966</v>
      </c>
      <c r="B397" s="249"/>
      <c r="C397" s="257"/>
      <c r="D397" s="249"/>
      <c r="E397" s="256"/>
      <c r="F397" s="256"/>
      <c r="G397" s="256"/>
    </row>
    <row r="398" spans="1:7" s="218" customFormat="1" x14ac:dyDescent="0.35">
      <c r="A398" s="249" t="s">
        <v>1967</v>
      </c>
      <c r="B398" s="249"/>
      <c r="C398" s="257"/>
      <c r="D398" s="249"/>
      <c r="E398" s="256"/>
      <c r="F398" s="256"/>
      <c r="G398" s="256"/>
    </row>
    <row r="399" spans="1:7" s="218" customFormat="1" x14ac:dyDescent="0.35">
      <c r="A399" s="249" t="s">
        <v>1968</v>
      </c>
      <c r="B399" s="249"/>
      <c r="C399" s="257"/>
      <c r="D399" s="249"/>
      <c r="E399" s="256"/>
      <c r="F399" s="256"/>
      <c r="G399" s="256"/>
    </row>
    <row r="400" spans="1:7" s="218" customFormat="1" x14ac:dyDescent="0.35">
      <c r="A400" s="249" t="s">
        <v>1969</v>
      </c>
      <c r="B400" s="249"/>
      <c r="C400" s="257"/>
      <c r="D400" s="249"/>
      <c r="E400" s="256"/>
      <c r="F400" s="256"/>
      <c r="G400" s="256"/>
    </row>
    <row r="401" spans="1:7" s="230" customFormat="1" x14ac:dyDescent="0.35">
      <c r="A401" s="249" t="s">
        <v>1970</v>
      </c>
      <c r="B401" s="249"/>
      <c r="C401" s="257"/>
      <c r="D401" s="249"/>
      <c r="E401" s="256"/>
      <c r="F401" s="256"/>
      <c r="G401" s="256"/>
    </row>
    <row r="402" spans="1:7" s="230" customFormat="1" x14ac:dyDescent="0.35">
      <c r="A402" s="249" t="s">
        <v>1971</v>
      </c>
      <c r="B402" s="249"/>
      <c r="C402" s="257"/>
      <c r="D402" s="249"/>
      <c r="E402" s="256"/>
      <c r="F402" s="256"/>
      <c r="G402" s="256"/>
    </row>
    <row r="403" spans="1:7" s="230" customFormat="1" x14ac:dyDescent="0.35">
      <c r="A403" s="249" t="s">
        <v>1972</v>
      </c>
      <c r="B403" s="249"/>
      <c r="C403" s="257"/>
      <c r="D403" s="249"/>
      <c r="E403" s="256"/>
      <c r="F403" s="256"/>
      <c r="G403" s="256"/>
    </row>
    <row r="404" spans="1:7" s="230" customFormat="1" x14ac:dyDescent="0.35">
      <c r="A404" s="249" t="s">
        <v>1973</v>
      </c>
      <c r="B404" s="249"/>
      <c r="C404" s="257"/>
      <c r="D404" s="249"/>
      <c r="E404" s="256"/>
      <c r="F404" s="256"/>
      <c r="G404" s="256"/>
    </row>
    <row r="405" spans="1:7" s="230" customFormat="1" x14ac:dyDescent="0.35">
      <c r="A405" s="249" t="s">
        <v>1974</v>
      </c>
      <c r="B405" s="249"/>
      <c r="C405" s="257"/>
      <c r="D405" s="249"/>
      <c r="E405" s="256"/>
      <c r="F405" s="256"/>
      <c r="G405" s="256"/>
    </row>
    <row r="406" spans="1:7" s="230" customFormat="1" x14ac:dyDescent="0.35">
      <c r="A406" s="249" t="s">
        <v>1975</v>
      </c>
      <c r="B406" s="249"/>
      <c r="C406" s="257"/>
      <c r="D406" s="249"/>
      <c r="E406" s="256"/>
      <c r="F406" s="256"/>
      <c r="G406" s="256"/>
    </row>
    <row r="407" spans="1:7" s="230" customFormat="1" x14ac:dyDescent="0.35">
      <c r="A407" s="249" t="s">
        <v>1976</v>
      </c>
      <c r="B407" s="249"/>
      <c r="C407" s="257"/>
      <c r="D407" s="249"/>
      <c r="E407" s="256"/>
      <c r="F407" s="256"/>
      <c r="G407" s="256"/>
    </row>
    <row r="408" spans="1:7" s="230" customFormat="1" x14ac:dyDescent="0.35">
      <c r="A408" s="249" t="s">
        <v>1977</v>
      </c>
      <c r="B408" s="249"/>
      <c r="C408" s="257"/>
      <c r="D408" s="249"/>
      <c r="E408" s="256"/>
      <c r="F408" s="256"/>
      <c r="G408" s="256"/>
    </row>
    <row r="409" spans="1:7" s="230" customFormat="1" x14ac:dyDescent="0.35">
      <c r="A409" s="249" t="s">
        <v>1978</v>
      </c>
      <c r="B409" s="249"/>
      <c r="C409" s="257"/>
      <c r="D409" s="249"/>
      <c r="E409" s="256"/>
      <c r="F409" s="256"/>
      <c r="G409" s="256"/>
    </row>
    <row r="410" spans="1:7" s="218" customFormat="1" x14ac:dyDescent="0.35">
      <c r="A410" s="249" t="s">
        <v>1979</v>
      </c>
      <c r="B410" s="249"/>
      <c r="C410" s="257"/>
      <c r="D410" s="249"/>
      <c r="E410" s="256"/>
      <c r="F410" s="256"/>
      <c r="G410" s="256"/>
    </row>
    <row r="411" spans="1:7" ht="18.5" x14ac:dyDescent="0.35">
      <c r="A411" s="171"/>
      <c r="B411" s="172" t="s">
        <v>805</v>
      </c>
      <c r="C411" s="171"/>
      <c r="D411" s="171"/>
      <c r="E411" s="171"/>
      <c r="F411" s="173"/>
      <c r="G411" s="173"/>
    </row>
    <row r="412" spans="1:7" ht="15" customHeight="1" x14ac:dyDescent="0.35">
      <c r="A412" s="158"/>
      <c r="B412" s="158" t="s">
        <v>1861</v>
      </c>
      <c r="C412" s="158" t="s">
        <v>686</v>
      </c>
      <c r="D412" s="158" t="s">
        <v>687</v>
      </c>
      <c r="E412" s="158"/>
      <c r="F412" s="158" t="s">
        <v>516</v>
      </c>
      <c r="G412" s="158" t="s">
        <v>688</v>
      </c>
    </row>
    <row r="413" spans="1:7" x14ac:dyDescent="0.35">
      <c r="A413" s="249" t="s">
        <v>1739</v>
      </c>
      <c r="B413" s="147" t="s">
        <v>690</v>
      </c>
      <c r="C413" s="210" t="s">
        <v>1245</v>
      </c>
      <c r="D413" s="174"/>
      <c r="E413" s="174"/>
      <c r="F413" s="175"/>
      <c r="G413" s="175"/>
    </row>
    <row r="414" spans="1:7" x14ac:dyDescent="0.35">
      <c r="A414" s="258"/>
      <c r="D414" s="174"/>
      <c r="E414" s="174"/>
      <c r="F414" s="175"/>
      <c r="G414" s="175"/>
    </row>
    <row r="415" spans="1:7" x14ac:dyDescent="0.35">
      <c r="A415" s="249"/>
      <c r="B415" s="147" t="s">
        <v>691</v>
      </c>
      <c r="D415" s="174"/>
      <c r="E415" s="174"/>
      <c r="F415" s="175"/>
      <c r="G415" s="175"/>
    </row>
    <row r="416" spans="1:7" x14ac:dyDescent="0.35">
      <c r="A416" s="249" t="s">
        <v>1740</v>
      </c>
      <c r="B416" s="168" t="s">
        <v>608</v>
      </c>
      <c r="C416" s="210" t="s">
        <v>1245</v>
      </c>
      <c r="D416" s="213" t="s">
        <v>1245</v>
      </c>
      <c r="E416" s="174"/>
      <c r="F416" s="209" t="str">
        <f t="shared" ref="F416:F439" si="23">IF($C$440=0,"",IF(C416="[for completion]","",C416/$C$440))</f>
        <v/>
      </c>
      <c r="G416" s="209" t="str">
        <f t="shared" ref="G416:G439" si="24">IF($D$440=0,"",IF(D416="[for completion]","",D416/$D$440))</f>
        <v/>
      </c>
    </row>
    <row r="417" spans="1:7" x14ac:dyDescent="0.35">
      <c r="A417" s="249" t="s">
        <v>1741</v>
      </c>
      <c r="B417" s="168" t="s">
        <v>608</v>
      </c>
      <c r="C417" s="210" t="s">
        <v>1245</v>
      </c>
      <c r="D417" s="213" t="s">
        <v>1245</v>
      </c>
      <c r="E417" s="174"/>
      <c r="F417" s="209" t="str">
        <f t="shared" si="23"/>
        <v/>
      </c>
      <c r="G417" s="209" t="str">
        <f t="shared" si="24"/>
        <v/>
      </c>
    </row>
    <row r="418" spans="1:7" x14ac:dyDescent="0.35">
      <c r="A418" s="249" t="s">
        <v>1742</v>
      </c>
      <c r="B418" s="168" t="s">
        <v>608</v>
      </c>
      <c r="C418" s="210" t="s">
        <v>1245</v>
      </c>
      <c r="D418" s="213" t="s">
        <v>1245</v>
      </c>
      <c r="E418" s="174"/>
      <c r="F418" s="209" t="str">
        <f t="shared" si="23"/>
        <v/>
      </c>
      <c r="G418" s="209" t="str">
        <f t="shared" si="24"/>
        <v/>
      </c>
    </row>
    <row r="419" spans="1:7" x14ac:dyDescent="0.35">
      <c r="A419" s="249" t="s">
        <v>1743</v>
      </c>
      <c r="B419" s="168" t="s">
        <v>608</v>
      </c>
      <c r="C419" s="210" t="s">
        <v>1245</v>
      </c>
      <c r="D419" s="213" t="s">
        <v>1245</v>
      </c>
      <c r="E419" s="174"/>
      <c r="F419" s="209" t="str">
        <f t="shared" si="23"/>
        <v/>
      </c>
      <c r="G419" s="209" t="str">
        <f t="shared" si="24"/>
        <v/>
      </c>
    </row>
    <row r="420" spans="1:7" x14ac:dyDescent="0.35">
      <c r="A420" s="249" t="s">
        <v>1744</v>
      </c>
      <c r="B420" s="168" t="s">
        <v>608</v>
      </c>
      <c r="C420" s="210" t="s">
        <v>1245</v>
      </c>
      <c r="D420" s="213" t="s">
        <v>1245</v>
      </c>
      <c r="E420" s="174"/>
      <c r="F420" s="209" t="str">
        <f t="shared" si="23"/>
        <v/>
      </c>
      <c r="G420" s="209" t="str">
        <f t="shared" si="24"/>
        <v/>
      </c>
    </row>
    <row r="421" spans="1:7" x14ac:dyDescent="0.35">
      <c r="A421" s="249" t="s">
        <v>1745</v>
      </c>
      <c r="B421" s="168" t="s">
        <v>608</v>
      </c>
      <c r="C421" s="210" t="s">
        <v>1245</v>
      </c>
      <c r="D421" s="213" t="s">
        <v>1245</v>
      </c>
      <c r="E421" s="174"/>
      <c r="F421" s="209" t="str">
        <f t="shared" si="23"/>
        <v/>
      </c>
      <c r="G421" s="209" t="str">
        <f t="shared" si="24"/>
        <v/>
      </c>
    </row>
    <row r="422" spans="1:7" x14ac:dyDescent="0.35">
      <c r="A422" s="249" t="s">
        <v>1746</v>
      </c>
      <c r="B422" s="168" t="s">
        <v>608</v>
      </c>
      <c r="C422" s="210" t="s">
        <v>1245</v>
      </c>
      <c r="D422" s="213" t="s">
        <v>1245</v>
      </c>
      <c r="E422" s="174"/>
      <c r="F422" s="209" t="str">
        <f t="shared" si="23"/>
        <v/>
      </c>
      <c r="G422" s="209" t="str">
        <f t="shared" si="24"/>
        <v/>
      </c>
    </row>
    <row r="423" spans="1:7" x14ac:dyDescent="0.35">
      <c r="A423" s="249" t="s">
        <v>1747</v>
      </c>
      <c r="B423" s="168" t="s">
        <v>608</v>
      </c>
      <c r="C423" s="210" t="s">
        <v>1245</v>
      </c>
      <c r="D423" s="213" t="s">
        <v>1245</v>
      </c>
      <c r="E423" s="174"/>
      <c r="F423" s="209" t="str">
        <f t="shared" si="23"/>
        <v/>
      </c>
      <c r="G423" s="209" t="str">
        <f t="shared" si="24"/>
        <v/>
      </c>
    </row>
    <row r="424" spans="1:7" x14ac:dyDescent="0.35">
      <c r="A424" s="249" t="s">
        <v>1748</v>
      </c>
      <c r="B424" s="222" t="s">
        <v>608</v>
      </c>
      <c r="C424" s="210" t="s">
        <v>1245</v>
      </c>
      <c r="D424" s="213" t="s">
        <v>1245</v>
      </c>
      <c r="E424" s="174"/>
      <c r="F424" s="209" t="str">
        <f t="shared" si="23"/>
        <v/>
      </c>
      <c r="G424" s="209" t="str">
        <f t="shared" si="24"/>
        <v/>
      </c>
    </row>
    <row r="425" spans="1:7" x14ac:dyDescent="0.35">
      <c r="A425" s="249" t="s">
        <v>1862</v>
      </c>
      <c r="B425" s="168" t="s">
        <v>608</v>
      </c>
      <c r="C425" s="210" t="s">
        <v>1245</v>
      </c>
      <c r="D425" s="213" t="s">
        <v>1245</v>
      </c>
      <c r="E425" s="168"/>
      <c r="F425" s="209" t="str">
        <f t="shared" si="23"/>
        <v/>
      </c>
      <c r="G425" s="209" t="str">
        <f t="shared" si="24"/>
        <v/>
      </c>
    </row>
    <row r="426" spans="1:7" x14ac:dyDescent="0.35">
      <c r="A426" s="249" t="s">
        <v>1863</v>
      </c>
      <c r="B426" s="168" t="s">
        <v>608</v>
      </c>
      <c r="C426" s="210" t="s">
        <v>1245</v>
      </c>
      <c r="D426" s="213" t="s">
        <v>1245</v>
      </c>
      <c r="E426" s="168"/>
      <c r="F426" s="209" t="str">
        <f t="shared" si="23"/>
        <v/>
      </c>
      <c r="G426" s="209" t="str">
        <f t="shared" si="24"/>
        <v/>
      </c>
    </row>
    <row r="427" spans="1:7" x14ac:dyDescent="0.35">
      <c r="A427" s="249" t="s">
        <v>1864</v>
      </c>
      <c r="B427" s="168" t="s">
        <v>608</v>
      </c>
      <c r="C427" s="210" t="s">
        <v>1245</v>
      </c>
      <c r="D427" s="213" t="s">
        <v>1245</v>
      </c>
      <c r="E427" s="168"/>
      <c r="F427" s="209" t="str">
        <f t="shared" si="23"/>
        <v/>
      </c>
      <c r="G427" s="209" t="str">
        <f t="shared" si="24"/>
        <v/>
      </c>
    </row>
    <row r="428" spans="1:7" x14ac:dyDescent="0.35">
      <c r="A428" s="249" t="s">
        <v>1865</v>
      </c>
      <c r="B428" s="168" t="s">
        <v>608</v>
      </c>
      <c r="C428" s="210" t="s">
        <v>1245</v>
      </c>
      <c r="D428" s="213" t="s">
        <v>1245</v>
      </c>
      <c r="E428" s="168"/>
      <c r="F428" s="209" t="str">
        <f t="shared" si="23"/>
        <v/>
      </c>
      <c r="G428" s="209" t="str">
        <f t="shared" si="24"/>
        <v/>
      </c>
    </row>
    <row r="429" spans="1:7" x14ac:dyDescent="0.35">
      <c r="A429" s="249" t="s">
        <v>1866</v>
      </c>
      <c r="B429" s="168" t="s">
        <v>608</v>
      </c>
      <c r="C429" s="210" t="s">
        <v>1245</v>
      </c>
      <c r="D429" s="213" t="s">
        <v>1245</v>
      </c>
      <c r="E429" s="168"/>
      <c r="F429" s="209" t="str">
        <f t="shared" si="23"/>
        <v/>
      </c>
      <c r="G429" s="209" t="str">
        <f t="shared" si="24"/>
        <v/>
      </c>
    </row>
    <row r="430" spans="1:7" x14ac:dyDescent="0.35">
      <c r="A430" s="249" t="s">
        <v>1867</v>
      </c>
      <c r="B430" s="168" t="s">
        <v>608</v>
      </c>
      <c r="C430" s="210" t="s">
        <v>1245</v>
      </c>
      <c r="D430" s="213" t="s">
        <v>1245</v>
      </c>
      <c r="E430" s="168"/>
      <c r="F430" s="209" t="str">
        <f t="shared" si="23"/>
        <v/>
      </c>
      <c r="G430" s="209" t="str">
        <f t="shared" si="24"/>
        <v/>
      </c>
    </row>
    <row r="431" spans="1:7" x14ac:dyDescent="0.35">
      <c r="A431" s="249" t="s">
        <v>1868</v>
      </c>
      <c r="B431" s="168" t="s">
        <v>608</v>
      </c>
      <c r="C431" s="210" t="s">
        <v>1245</v>
      </c>
      <c r="D431" s="213" t="s">
        <v>1245</v>
      </c>
      <c r="F431" s="209" t="str">
        <f t="shared" si="23"/>
        <v/>
      </c>
      <c r="G431" s="209" t="str">
        <f t="shared" si="24"/>
        <v/>
      </c>
    </row>
    <row r="432" spans="1:7" x14ac:dyDescent="0.35">
      <c r="A432" s="249" t="s">
        <v>1869</v>
      </c>
      <c r="B432" s="168" t="s">
        <v>608</v>
      </c>
      <c r="C432" s="210" t="s">
        <v>1245</v>
      </c>
      <c r="D432" s="213" t="s">
        <v>1245</v>
      </c>
      <c r="E432" s="163"/>
      <c r="F432" s="209" t="str">
        <f t="shared" si="23"/>
        <v/>
      </c>
      <c r="G432" s="209" t="str">
        <f t="shared" si="24"/>
        <v/>
      </c>
    </row>
    <row r="433" spans="1:7" x14ac:dyDescent="0.35">
      <c r="A433" s="249" t="s">
        <v>1870</v>
      </c>
      <c r="B433" s="168" t="s">
        <v>608</v>
      </c>
      <c r="C433" s="210" t="s">
        <v>1245</v>
      </c>
      <c r="D433" s="213" t="s">
        <v>1245</v>
      </c>
      <c r="E433" s="163"/>
      <c r="F433" s="209" t="str">
        <f t="shared" si="23"/>
        <v/>
      </c>
      <c r="G433" s="209" t="str">
        <f t="shared" si="24"/>
        <v/>
      </c>
    </row>
    <row r="434" spans="1:7" x14ac:dyDescent="0.35">
      <c r="A434" s="249" t="s">
        <v>1871</v>
      </c>
      <c r="B434" s="168" t="s">
        <v>608</v>
      </c>
      <c r="C434" s="210" t="s">
        <v>1245</v>
      </c>
      <c r="D434" s="213" t="s">
        <v>1245</v>
      </c>
      <c r="E434" s="163"/>
      <c r="F434" s="209" t="str">
        <f t="shared" si="23"/>
        <v/>
      </c>
      <c r="G434" s="209" t="str">
        <f t="shared" si="24"/>
        <v/>
      </c>
    </row>
    <row r="435" spans="1:7" x14ac:dyDescent="0.35">
      <c r="A435" s="249" t="s">
        <v>1872</v>
      </c>
      <c r="B435" s="168" t="s">
        <v>608</v>
      </c>
      <c r="C435" s="210" t="s">
        <v>1245</v>
      </c>
      <c r="D435" s="213" t="s">
        <v>1245</v>
      </c>
      <c r="E435" s="163"/>
      <c r="F435" s="209" t="str">
        <f t="shared" si="23"/>
        <v/>
      </c>
      <c r="G435" s="209" t="str">
        <f t="shared" si="24"/>
        <v/>
      </c>
    </row>
    <row r="436" spans="1:7" x14ac:dyDescent="0.35">
      <c r="A436" s="249" t="s">
        <v>1873</v>
      </c>
      <c r="B436" s="168" t="s">
        <v>608</v>
      </c>
      <c r="C436" s="210" t="s">
        <v>1245</v>
      </c>
      <c r="D436" s="213" t="s">
        <v>1245</v>
      </c>
      <c r="E436" s="163"/>
      <c r="F436" s="209" t="str">
        <f t="shared" si="23"/>
        <v/>
      </c>
      <c r="G436" s="209" t="str">
        <f t="shared" si="24"/>
        <v/>
      </c>
    </row>
    <row r="437" spans="1:7" x14ac:dyDescent="0.35">
      <c r="A437" s="249" t="s">
        <v>1874</v>
      </c>
      <c r="B437" s="168" t="s">
        <v>608</v>
      </c>
      <c r="C437" s="210" t="s">
        <v>1245</v>
      </c>
      <c r="D437" s="213" t="s">
        <v>1245</v>
      </c>
      <c r="E437" s="163"/>
      <c r="F437" s="209" t="str">
        <f t="shared" si="23"/>
        <v/>
      </c>
      <c r="G437" s="209" t="str">
        <f t="shared" si="24"/>
        <v/>
      </c>
    </row>
    <row r="438" spans="1:7" x14ac:dyDescent="0.35">
      <c r="A438" s="249" t="s">
        <v>1875</v>
      </c>
      <c r="B438" s="168" t="s">
        <v>608</v>
      </c>
      <c r="C438" s="210" t="s">
        <v>1245</v>
      </c>
      <c r="D438" s="213" t="s">
        <v>1245</v>
      </c>
      <c r="E438" s="163"/>
      <c r="F438" s="209" t="str">
        <f t="shared" si="23"/>
        <v/>
      </c>
      <c r="G438" s="209" t="str">
        <f t="shared" si="24"/>
        <v/>
      </c>
    </row>
    <row r="439" spans="1:7" x14ac:dyDescent="0.35">
      <c r="A439" s="249" t="s">
        <v>1876</v>
      </c>
      <c r="B439" s="168" t="s">
        <v>608</v>
      </c>
      <c r="C439" s="210" t="s">
        <v>1245</v>
      </c>
      <c r="D439" s="213" t="s">
        <v>1245</v>
      </c>
      <c r="E439" s="163"/>
      <c r="F439" s="209" t="str">
        <f t="shared" si="23"/>
        <v/>
      </c>
      <c r="G439" s="209" t="str">
        <f t="shared" si="24"/>
        <v/>
      </c>
    </row>
    <row r="440" spans="1:7" x14ac:dyDescent="0.35">
      <c r="A440" s="249" t="s">
        <v>1877</v>
      </c>
      <c r="B440" s="222" t="s">
        <v>148</v>
      </c>
      <c r="C440" s="216">
        <f>SUM(C416:C439)</f>
        <v>0</v>
      </c>
      <c r="D440" s="214">
        <f>SUM(D416:D439)</f>
        <v>0</v>
      </c>
      <c r="E440" s="163"/>
      <c r="F440" s="215">
        <f>SUM(F416:F439)</f>
        <v>0</v>
      </c>
      <c r="G440" s="215">
        <f>SUM(G416:G439)</f>
        <v>0</v>
      </c>
    </row>
    <row r="441" spans="1:7" ht="15" customHeight="1" x14ac:dyDescent="0.35">
      <c r="A441" s="158"/>
      <c r="B441" s="158" t="s">
        <v>1878</v>
      </c>
      <c r="C441" s="158" t="s">
        <v>686</v>
      </c>
      <c r="D441" s="158" t="s">
        <v>687</v>
      </c>
      <c r="E441" s="158"/>
      <c r="F441" s="158" t="s">
        <v>516</v>
      </c>
      <c r="G441" s="158" t="s">
        <v>688</v>
      </c>
    </row>
    <row r="442" spans="1:7" x14ac:dyDescent="0.35">
      <c r="A442" s="249" t="s">
        <v>1749</v>
      </c>
      <c r="B442" s="147" t="s">
        <v>719</v>
      </c>
      <c r="C442" s="181" t="s">
        <v>1245</v>
      </c>
      <c r="G442" s="147"/>
    </row>
    <row r="443" spans="1:7" x14ac:dyDescent="0.35">
      <c r="A443" s="249"/>
      <c r="G443" s="147"/>
    </row>
    <row r="444" spans="1:7" x14ac:dyDescent="0.35">
      <c r="A444" s="249"/>
      <c r="B444" s="168" t="s">
        <v>720</v>
      </c>
      <c r="G444" s="147"/>
    </row>
    <row r="445" spans="1:7" x14ac:dyDescent="0.35">
      <c r="A445" s="249" t="s">
        <v>1750</v>
      </c>
      <c r="B445" s="147" t="s">
        <v>722</v>
      </c>
      <c r="C445" s="210" t="s">
        <v>1245</v>
      </c>
      <c r="D445" s="213" t="s">
        <v>1245</v>
      </c>
      <c r="F445" s="209" t="str">
        <f>IF($C$453=0,"",IF(C445="[for completion]","",C445/$C$453))</f>
        <v/>
      </c>
      <c r="G445" s="209" t="str">
        <f>IF($D$453=0,"",IF(D445="[for completion]","",D445/$D$453))</f>
        <v/>
      </c>
    </row>
    <row r="446" spans="1:7" x14ac:dyDescent="0.35">
      <c r="A446" s="249" t="s">
        <v>1751</v>
      </c>
      <c r="B446" s="147" t="s">
        <v>724</v>
      </c>
      <c r="C446" s="210" t="s">
        <v>1245</v>
      </c>
      <c r="D446" s="213" t="s">
        <v>1245</v>
      </c>
      <c r="F446" s="209" t="str">
        <f t="shared" ref="F446:F459" si="25">IF($C$453=0,"",IF(C446="[for completion]","",C446/$C$453))</f>
        <v/>
      </c>
      <c r="G446" s="209" t="str">
        <f t="shared" ref="G446:G459" si="26">IF($D$453=0,"",IF(D446="[for completion]","",D446/$D$453))</f>
        <v/>
      </c>
    </row>
    <row r="447" spans="1:7" x14ac:dyDescent="0.35">
      <c r="A447" s="249" t="s">
        <v>1752</v>
      </c>
      <c r="B447" s="147" t="s">
        <v>726</v>
      </c>
      <c r="C447" s="210" t="s">
        <v>1245</v>
      </c>
      <c r="D447" s="213" t="s">
        <v>1245</v>
      </c>
      <c r="F447" s="209" t="str">
        <f t="shared" si="25"/>
        <v/>
      </c>
      <c r="G447" s="209" t="str">
        <f t="shared" si="26"/>
        <v/>
      </c>
    </row>
    <row r="448" spans="1:7" x14ac:dyDescent="0.35">
      <c r="A448" s="249" t="s">
        <v>1753</v>
      </c>
      <c r="B448" s="147" t="s">
        <v>728</v>
      </c>
      <c r="C448" s="210" t="s">
        <v>1245</v>
      </c>
      <c r="D448" s="213" t="s">
        <v>1245</v>
      </c>
      <c r="F448" s="209" t="str">
        <f t="shared" si="25"/>
        <v/>
      </c>
      <c r="G448" s="209" t="str">
        <f t="shared" si="26"/>
        <v/>
      </c>
    </row>
    <row r="449" spans="1:7" x14ac:dyDescent="0.35">
      <c r="A449" s="249" t="s">
        <v>1754</v>
      </c>
      <c r="B449" s="147" t="s">
        <v>730</v>
      </c>
      <c r="C449" s="210" t="s">
        <v>1245</v>
      </c>
      <c r="D449" s="213" t="s">
        <v>1245</v>
      </c>
      <c r="F449" s="209" t="str">
        <f t="shared" si="25"/>
        <v/>
      </c>
      <c r="G449" s="209" t="str">
        <f t="shared" si="26"/>
        <v/>
      </c>
    </row>
    <row r="450" spans="1:7" x14ac:dyDescent="0.35">
      <c r="A450" s="249" t="s">
        <v>1755</v>
      </c>
      <c r="B450" s="147" t="s">
        <v>732</v>
      </c>
      <c r="C450" s="210" t="s">
        <v>1245</v>
      </c>
      <c r="D450" s="213" t="s">
        <v>1245</v>
      </c>
      <c r="F450" s="209" t="str">
        <f t="shared" si="25"/>
        <v/>
      </c>
      <c r="G450" s="209" t="str">
        <f t="shared" si="26"/>
        <v/>
      </c>
    </row>
    <row r="451" spans="1:7" x14ac:dyDescent="0.35">
      <c r="A451" s="249" t="s">
        <v>1756</v>
      </c>
      <c r="B451" s="147" t="s">
        <v>734</v>
      </c>
      <c r="C451" s="210" t="s">
        <v>1245</v>
      </c>
      <c r="D451" s="213" t="s">
        <v>1245</v>
      </c>
      <c r="F451" s="209" t="str">
        <f t="shared" si="25"/>
        <v/>
      </c>
      <c r="G451" s="209" t="str">
        <f t="shared" si="26"/>
        <v/>
      </c>
    </row>
    <row r="452" spans="1:7" x14ac:dyDescent="0.35">
      <c r="A452" s="249" t="s">
        <v>1757</v>
      </c>
      <c r="B452" s="147" t="s">
        <v>736</v>
      </c>
      <c r="C452" s="210" t="s">
        <v>1245</v>
      </c>
      <c r="D452" s="213" t="s">
        <v>1245</v>
      </c>
      <c r="F452" s="209" t="str">
        <f t="shared" si="25"/>
        <v/>
      </c>
      <c r="G452" s="209" t="str">
        <f t="shared" si="26"/>
        <v/>
      </c>
    </row>
    <row r="453" spans="1:7" x14ac:dyDescent="0.35">
      <c r="A453" s="249" t="s">
        <v>1758</v>
      </c>
      <c r="B453" s="177" t="s">
        <v>148</v>
      </c>
      <c r="C453" s="210">
        <f>SUM(C445:C452)</f>
        <v>0</v>
      </c>
      <c r="D453" s="213">
        <f>SUM(D445:D452)</f>
        <v>0</v>
      </c>
      <c r="F453" s="181">
        <f>SUM(F445:F452)</f>
        <v>0</v>
      </c>
      <c r="G453" s="181">
        <f>SUM(G445:G452)</f>
        <v>0</v>
      </c>
    </row>
    <row r="454" spans="1:7" outlineLevel="1" x14ac:dyDescent="0.35">
      <c r="A454" s="249" t="s">
        <v>1759</v>
      </c>
      <c r="B454" s="164" t="s">
        <v>739</v>
      </c>
      <c r="C454" s="210"/>
      <c r="D454" s="213"/>
      <c r="F454" s="209" t="str">
        <f t="shared" si="25"/>
        <v/>
      </c>
      <c r="G454" s="209" t="str">
        <f t="shared" si="26"/>
        <v/>
      </c>
    </row>
    <row r="455" spans="1:7" outlineLevel="1" x14ac:dyDescent="0.35">
      <c r="A455" s="249" t="s">
        <v>1760</v>
      </c>
      <c r="B455" s="164" t="s">
        <v>741</v>
      </c>
      <c r="C455" s="210"/>
      <c r="D455" s="213"/>
      <c r="F455" s="209" t="str">
        <f t="shared" si="25"/>
        <v/>
      </c>
      <c r="G455" s="209" t="str">
        <f t="shared" si="26"/>
        <v/>
      </c>
    </row>
    <row r="456" spans="1:7" outlineLevel="1" x14ac:dyDescent="0.35">
      <c r="A456" s="249" t="s">
        <v>1761</v>
      </c>
      <c r="B456" s="164" t="s">
        <v>743</v>
      </c>
      <c r="C456" s="210"/>
      <c r="D456" s="213"/>
      <c r="F456" s="209" t="str">
        <f t="shared" si="25"/>
        <v/>
      </c>
      <c r="G456" s="209" t="str">
        <f t="shared" si="26"/>
        <v/>
      </c>
    </row>
    <row r="457" spans="1:7" outlineLevel="1" x14ac:dyDescent="0.35">
      <c r="A457" s="249" t="s">
        <v>1762</v>
      </c>
      <c r="B457" s="164" t="s">
        <v>745</v>
      </c>
      <c r="C457" s="210"/>
      <c r="D457" s="213"/>
      <c r="F457" s="209" t="str">
        <f t="shared" si="25"/>
        <v/>
      </c>
      <c r="G457" s="209" t="str">
        <f t="shared" si="26"/>
        <v/>
      </c>
    </row>
    <row r="458" spans="1:7" outlineLevel="1" x14ac:dyDescent="0.35">
      <c r="A458" s="249" t="s">
        <v>1763</v>
      </c>
      <c r="B458" s="164" t="s">
        <v>747</v>
      </c>
      <c r="C458" s="210"/>
      <c r="D458" s="213"/>
      <c r="F458" s="209" t="str">
        <f t="shared" si="25"/>
        <v/>
      </c>
      <c r="G458" s="209" t="str">
        <f t="shared" si="26"/>
        <v/>
      </c>
    </row>
    <row r="459" spans="1:7" outlineLevel="1" x14ac:dyDescent="0.35">
      <c r="A459" s="249" t="s">
        <v>1764</v>
      </c>
      <c r="B459" s="164" t="s">
        <v>749</v>
      </c>
      <c r="C459" s="210"/>
      <c r="D459" s="213"/>
      <c r="F459" s="209" t="str">
        <f t="shared" si="25"/>
        <v/>
      </c>
      <c r="G459" s="209" t="str">
        <f t="shared" si="26"/>
        <v/>
      </c>
    </row>
    <row r="460" spans="1:7" outlineLevel="1" x14ac:dyDescent="0.35">
      <c r="A460" s="249" t="s">
        <v>1765</v>
      </c>
      <c r="B460" s="164"/>
      <c r="F460" s="161"/>
      <c r="G460" s="161"/>
    </row>
    <row r="461" spans="1:7" outlineLevel="1" x14ac:dyDescent="0.35">
      <c r="A461" s="249" t="s">
        <v>1766</v>
      </c>
      <c r="B461" s="164"/>
      <c r="F461" s="161"/>
      <c r="G461" s="161"/>
    </row>
    <row r="462" spans="1:7" outlineLevel="1" x14ac:dyDescent="0.35">
      <c r="A462" s="249" t="s">
        <v>1767</v>
      </c>
      <c r="B462" s="164"/>
      <c r="F462" s="163"/>
      <c r="G462" s="163"/>
    </row>
    <row r="463" spans="1:7" ht="15" customHeight="1" x14ac:dyDescent="0.35">
      <c r="A463" s="158"/>
      <c r="B463" s="158" t="s">
        <v>1884</v>
      </c>
      <c r="C463" s="158" t="s">
        <v>686</v>
      </c>
      <c r="D463" s="158" t="s">
        <v>687</v>
      </c>
      <c r="E463" s="158"/>
      <c r="F463" s="158" t="s">
        <v>516</v>
      </c>
      <c r="G463" s="158" t="s">
        <v>688</v>
      </c>
    </row>
    <row r="464" spans="1:7" x14ac:dyDescent="0.35">
      <c r="A464" s="249" t="s">
        <v>1794</v>
      </c>
      <c r="B464" s="147" t="s">
        <v>719</v>
      </c>
      <c r="C464" s="181" t="s">
        <v>1245</v>
      </c>
      <c r="G464" s="147"/>
    </row>
    <row r="465" spans="1:7" x14ac:dyDescent="0.35">
      <c r="A465" s="249"/>
      <c r="G465" s="147"/>
    </row>
    <row r="466" spans="1:7" x14ac:dyDescent="0.35">
      <c r="A466" s="249"/>
      <c r="B466" s="168" t="s">
        <v>720</v>
      </c>
      <c r="G466" s="147"/>
    </row>
    <row r="467" spans="1:7" x14ac:dyDescent="0.35">
      <c r="A467" s="249" t="s">
        <v>1795</v>
      </c>
      <c r="B467" s="147" t="s">
        <v>722</v>
      </c>
      <c r="C467" s="210" t="s">
        <v>1245</v>
      </c>
      <c r="D467" s="213" t="s">
        <v>1245</v>
      </c>
      <c r="F467" s="209" t="str">
        <f>IF($C$475=0,"",IF(C467="[Mark as ND1 if not relevant]","",C467/$C$475))</f>
        <v/>
      </c>
      <c r="G467" s="209" t="str">
        <f>IF($D$475=0,"",IF(D467="[Mark as ND1 if not relevant]","",D467/$D$475))</f>
        <v/>
      </c>
    </row>
    <row r="468" spans="1:7" x14ac:dyDescent="0.35">
      <c r="A468" s="249" t="s">
        <v>1796</v>
      </c>
      <c r="B468" s="147" t="s">
        <v>724</v>
      </c>
      <c r="C468" s="210" t="s">
        <v>1245</v>
      </c>
      <c r="D468" s="213" t="s">
        <v>1245</v>
      </c>
      <c r="F468" s="209" t="str">
        <f t="shared" ref="F468:F474" si="27">IF($C$475=0,"",IF(C468="[Mark as ND1 if not relevant]","",C468/$C$475))</f>
        <v/>
      </c>
      <c r="G468" s="209" t="str">
        <f t="shared" ref="G468:G474" si="28">IF($D$475=0,"",IF(D468="[Mark as ND1 if not relevant]","",D468/$D$475))</f>
        <v/>
      </c>
    </row>
    <row r="469" spans="1:7" x14ac:dyDescent="0.35">
      <c r="A469" s="249" t="s">
        <v>1797</v>
      </c>
      <c r="B469" s="147" t="s">
        <v>726</v>
      </c>
      <c r="C469" s="210" t="s">
        <v>1245</v>
      </c>
      <c r="D469" s="213" t="s">
        <v>1245</v>
      </c>
      <c r="F469" s="209" t="str">
        <f t="shared" si="27"/>
        <v/>
      </c>
      <c r="G469" s="209" t="str">
        <f t="shared" si="28"/>
        <v/>
      </c>
    </row>
    <row r="470" spans="1:7" x14ac:dyDescent="0.35">
      <c r="A470" s="249" t="s">
        <v>1798</v>
      </c>
      <c r="B470" s="147" t="s">
        <v>728</v>
      </c>
      <c r="C470" s="210" t="s">
        <v>1245</v>
      </c>
      <c r="D470" s="213" t="s">
        <v>1245</v>
      </c>
      <c r="F470" s="209" t="str">
        <f t="shared" si="27"/>
        <v/>
      </c>
      <c r="G470" s="209" t="str">
        <f t="shared" si="28"/>
        <v/>
      </c>
    </row>
    <row r="471" spans="1:7" x14ac:dyDescent="0.35">
      <c r="A471" s="249" t="s">
        <v>1799</v>
      </c>
      <c r="B471" s="147" t="s">
        <v>730</v>
      </c>
      <c r="C471" s="210" t="s">
        <v>1245</v>
      </c>
      <c r="D471" s="213" t="s">
        <v>1245</v>
      </c>
      <c r="F471" s="209" t="str">
        <f t="shared" si="27"/>
        <v/>
      </c>
      <c r="G471" s="209" t="str">
        <f t="shared" si="28"/>
        <v/>
      </c>
    </row>
    <row r="472" spans="1:7" x14ac:dyDescent="0.35">
      <c r="A472" s="249" t="s">
        <v>1800</v>
      </c>
      <c r="B472" s="147" t="s">
        <v>732</v>
      </c>
      <c r="C472" s="210" t="s">
        <v>1245</v>
      </c>
      <c r="D472" s="213" t="s">
        <v>1245</v>
      </c>
      <c r="F472" s="209" t="str">
        <f t="shared" si="27"/>
        <v/>
      </c>
      <c r="G472" s="209" t="str">
        <f t="shared" si="28"/>
        <v/>
      </c>
    </row>
    <row r="473" spans="1:7" x14ac:dyDescent="0.35">
      <c r="A473" s="249" t="s">
        <v>1801</v>
      </c>
      <c r="B473" s="147" t="s">
        <v>734</v>
      </c>
      <c r="C473" s="210" t="s">
        <v>1245</v>
      </c>
      <c r="D473" s="213" t="s">
        <v>1245</v>
      </c>
      <c r="F473" s="209" t="str">
        <f t="shared" si="27"/>
        <v/>
      </c>
      <c r="G473" s="209" t="str">
        <f t="shared" si="28"/>
        <v/>
      </c>
    </row>
    <row r="474" spans="1:7" x14ac:dyDescent="0.35">
      <c r="A474" s="249" t="s">
        <v>1802</v>
      </c>
      <c r="B474" s="147" t="s">
        <v>736</v>
      </c>
      <c r="C474" s="210" t="s">
        <v>1245</v>
      </c>
      <c r="D474" s="213" t="s">
        <v>1245</v>
      </c>
      <c r="F474" s="209" t="str">
        <f t="shared" si="27"/>
        <v/>
      </c>
      <c r="G474" s="209" t="str">
        <f t="shared" si="28"/>
        <v/>
      </c>
    </row>
    <row r="475" spans="1:7" x14ac:dyDescent="0.35">
      <c r="A475" s="249" t="s">
        <v>1803</v>
      </c>
      <c r="B475" s="177" t="s">
        <v>148</v>
      </c>
      <c r="C475" s="210">
        <f>SUM(C467:C474)</f>
        <v>0</v>
      </c>
      <c r="D475" s="213">
        <f>SUM(D467:D474)</f>
        <v>0</v>
      </c>
      <c r="F475" s="181">
        <f>SUM(F467:F474)</f>
        <v>0</v>
      </c>
      <c r="G475" s="181">
        <f>SUM(G467:G474)</f>
        <v>0</v>
      </c>
    </row>
    <row r="476" spans="1:7" outlineLevel="1" x14ac:dyDescent="0.35">
      <c r="A476" s="249" t="s">
        <v>1804</v>
      </c>
      <c r="B476" s="164" t="s">
        <v>739</v>
      </c>
      <c r="C476" s="210"/>
      <c r="D476" s="213"/>
      <c r="F476" s="209" t="str">
        <f t="shared" ref="F476:F481" si="29">IF($C$475=0,"",IF(C476="[for completion]","",C476/$C$475))</f>
        <v/>
      </c>
      <c r="G476" s="209" t="str">
        <f t="shared" ref="G476:G481" si="30">IF($D$475=0,"",IF(D476="[for completion]","",D476/$D$475))</f>
        <v/>
      </c>
    </row>
    <row r="477" spans="1:7" outlineLevel="1" x14ac:dyDescent="0.35">
      <c r="A477" s="249" t="s">
        <v>1805</v>
      </c>
      <c r="B477" s="164" t="s">
        <v>741</v>
      </c>
      <c r="C477" s="210"/>
      <c r="D477" s="213"/>
      <c r="F477" s="209" t="str">
        <f t="shared" si="29"/>
        <v/>
      </c>
      <c r="G477" s="209" t="str">
        <f t="shared" si="30"/>
        <v/>
      </c>
    </row>
    <row r="478" spans="1:7" outlineLevel="1" x14ac:dyDescent="0.35">
      <c r="A478" s="249" t="s">
        <v>1806</v>
      </c>
      <c r="B478" s="164" t="s">
        <v>743</v>
      </c>
      <c r="C478" s="210"/>
      <c r="D478" s="213"/>
      <c r="F478" s="209" t="str">
        <f t="shared" si="29"/>
        <v/>
      </c>
      <c r="G478" s="209" t="str">
        <f t="shared" si="30"/>
        <v/>
      </c>
    </row>
    <row r="479" spans="1:7" outlineLevel="1" x14ac:dyDescent="0.35">
      <c r="A479" s="249" t="s">
        <v>1807</v>
      </c>
      <c r="B479" s="164" t="s">
        <v>745</v>
      </c>
      <c r="C479" s="210"/>
      <c r="D479" s="213"/>
      <c r="F479" s="209" t="str">
        <f t="shared" si="29"/>
        <v/>
      </c>
      <c r="G479" s="209" t="str">
        <f t="shared" si="30"/>
        <v/>
      </c>
    </row>
    <row r="480" spans="1:7" outlineLevel="1" x14ac:dyDescent="0.35">
      <c r="A480" s="249" t="s">
        <v>1808</v>
      </c>
      <c r="B480" s="164" t="s">
        <v>747</v>
      </c>
      <c r="C480" s="210"/>
      <c r="D480" s="213"/>
      <c r="F480" s="209" t="str">
        <f t="shared" si="29"/>
        <v/>
      </c>
      <c r="G480" s="209" t="str">
        <f t="shared" si="30"/>
        <v/>
      </c>
    </row>
    <row r="481" spans="1:7" outlineLevel="1" x14ac:dyDescent="0.35">
      <c r="A481" s="249" t="s">
        <v>1809</v>
      </c>
      <c r="B481" s="164" t="s">
        <v>749</v>
      </c>
      <c r="C481" s="210"/>
      <c r="D481" s="213"/>
      <c r="F481" s="209" t="str">
        <f t="shared" si="29"/>
        <v/>
      </c>
      <c r="G481" s="209" t="str">
        <f t="shared" si="30"/>
        <v/>
      </c>
    </row>
    <row r="482" spans="1:7" outlineLevel="1" x14ac:dyDescent="0.35">
      <c r="A482" s="249" t="s">
        <v>1810</v>
      </c>
      <c r="B482" s="164"/>
      <c r="F482" s="209"/>
      <c r="G482" s="209"/>
    </row>
    <row r="483" spans="1:7" outlineLevel="1" x14ac:dyDescent="0.35">
      <c r="A483" s="249" t="s">
        <v>1811</v>
      </c>
      <c r="B483" s="164"/>
      <c r="F483" s="209"/>
      <c r="G483" s="209"/>
    </row>
    <row r="484" spans="1:7" outlineLevel="1" x14ac:dyDescent="0.35">
      <c r="A484" s="249" t="s">
        <v>1812</v>
      </c>
      <c r="B484" s="164"/>
      <c r="F484" s="209"/>
      <c r="G484" s="181"/>
    </row>
    <row r="485" spans="1:7" ht="15" customHeight="1" x14ac:dyDescent="0.35">
      <c r="A485" s="158"/>
      <c r="B485" s="158" t="s">
        <v>1885</v>
      </c>
      <c r="C485" s="158" t="s">
        <v>806</v>
      </c>
      <c r="D485" s="158"/>
      <c r="E485" s="158"/>
      <c r="F485" s="158"/>
      <c r="G485" s="160"/>
    </row>
    <row r="486" spans="1:7" x14ac:dyDescent="0.35">
      <c r="A486" s="249" t="s">
        <v>1887</v>
      </c>
      <c r="B486" s="168" t="s">
        <v>807</v>
      </c>
      <c r="C486" s="181" t="s">
        <v>1245</v>
      </c>
      <c r="G486" s="147"/>
    </row>
    <row r="487" spans="1:7" x14ac:dyDescent="0.35">
      <c r="A487" s="249" t="s">
        <v>1888</v>
      </c>
      <c r="B487" s="168" t="s">
        <v>808</v>
      </c>
      <c r="C487" s="181" t="s">
        <v>1245</v>
      </c>
      <c r="G487" s="147"/>
    </row>
    <row r="488" spans="1:7" x14ac:dyDescent="0.35">
      <c r="A488" s="249" t="s">
        <v>1889</v>
      </c>
      <c r="B488" s="168" t="s">
        <v>809</v>
      </c>
      <c r="C488" s="181" t="s">
        <v>1245</v>
      </c>
      <c r="G488" s="147"/>
    </row>
    <row r="489" spans="1:7" x14ac:dyDescent="0.35">
      <c r="A489" s="249" t="s">
        <v>1890</v>
      </c>
      <c r="B489" s="168" t="s">
        <v>810</v>
      </c>
      <c r="C489" s="181" t="s">
        <v>1245</v>
      </c>
      <c r="G489" s="147"/>
    </row>
    <row r="490" spans="1:7" x14ac:dyDescent="0.35">
      <c r="A490" s="249" t="s">
        <v>1891</v>
      </c>
      <c r="B490" s="168" t="s">
        <v>811</v>
      </c>
      <c r="C490" s="181" t="s">
        <v>1245</v>
      </c>
      <c r="G490" s="147"/>
    </row>
    <row r="491" spans="1:7" x14ac:dyDescent="0.35">
      <c r="A491" s="249" t="s">
        <v>1892</v>
      </c>
      <c r="B491" s="168" t="s">
        <v>812</v>
      </c>
      <c r="C491" s="181" t="s">
        <v>1245</v>
      </c>
      <c r="G491" s="147"/>
    </row>
    <row r="492" spans="1:7" x14ac:dyDescent="0.35">
      <c r="A492" s="249" t="s">
        <v>1893</v>
      </c>
      <c r="B492" s="168" t="s">
        <v>813</v>
      </c>
      <c r="C492" s="181" t="s">
        <v>1245</v>
      </c>
      <c r="G492" s="147"/>
    </row>
    <row r="493" spans="1:7" s="234" customFormat="1" x14ac:dyDescent="0.35">
      <c r="A493" s="249" t="s">
        <v>1894</v>
      </c>
      <c r="B493" s="222" t="s">
        <v>1815</v>
      </c>
      <c r="C493" s="236" t="s">
        <v>1245</v>
      </c>
      <c r="D493" s="235"/>
      <c r="E493" s="235"/>
      <c r="F493" s="235"/>
      <c r="G493" s="235"/>
    </row>
    <row r="494" spans="1:7" s="234" customFormat="1" x14ac:dyDescent="0.35">
      <c r="A494" s="249" t="s">
        <v>1895</v>
      </c>
      <c r="B494" s="222" t="s">
        <v>1816</v>
      </c>
      <c r="C494" s="236" t="s">
        <v>1245</v>
      </c>
      <c r="D494" s="235"/>
      <c r="E494" s="235"/>
      <c r="F494" s="235"/>
      <c r="G494" s="235"/>
    </row>
    <row r="495" spans="1:7" s="234" customFormat="1" x14ac:dyDescent="0.35">
      <c r="A495" s="249" t="s">
        <v>1896</v>
      </c>
      <c r="B495" s="222" t="s">
        <v>1817</v>
      </c>
      <c r="C495" s="236" t="s">
        <v>1245</v>
      </c>
      <c r="D495" s="235"/>
      <c r="E495" s="235"/>
      <c r="F495" s="235"/>
      <c r="G495" s="235"/>
    </row>
    <row r="496" spans="1:7" x14ac:dyDescent="0.35">
      <c r="A496" s="249" t="s">
        <v>1897</v>
      </c>
      <c r="B496" s="222" t="s">
        <v>814</v>
      </c>
      <c r="C496" s="181" t="s">
        <v>1245</v>
      </c>
      <c r="G496" s="147"/>
    </row>
    <row r="497" spans="1:7" x14ac:dyDescent="0.35">
      <c r="A497" s="249" t="s">
        <v>1898</v>
      </c>
      <c r="B497" s="222" t="s">
        <v>815</v>
      </c>
      <c r="C497" s="181" t="s">
        <v>1245</v>
      </c>
      <c r="G497" s="147"/>
    </row>
    <row r="498" spans="1:7" x14ac:dyDescent="0.35">
      <c r="A498" s="249" t="s">
        <v>1899</v>
      </c>
      <c r="B498" s="222" t="s">
        <v>146</v>
      </c>
      <c r="C498" s="181" t="s">
        <v>1245</v>
      </c>
      <c r="G498" s="147"/>
    </row>
    <row r="499" spans="1:7" outlineLevel="1" x14ac:dyDescent="0.35">
      <c r="A499" s="249" t="s">
        <v>1900</v>
      </c>
      <c r="B499" s="221" t="s">
        <v>1818</v>
      </c>
      <c r="C499" s="181"/>
      <c r="G499" s="147"/>
    </row>
    <row r="500" spans="1:7" outlineLevel="1" x14ac:dyDescent="0.35">
      <c r="A500" s="249" t="s">
        <v>1901</v>
      </c>
      <c r="B500" s="221" t="s">
        <v>150</v>
      </c>
      <c r="C500" s="181"/>
      <c r="G500" s="147"/>
    </row>
    <row r="501" spans="1:7" outlineLevel="1" x14ac:dyDescent="0.35">
      <c r="A501" s="249" t="s">
        <v>1902</v>
      </c>
      <c r="B501" s="164" t="s">
        <v>150</v>
      </c>
      <c r="C501" s="181"/>
      <c r="G501" s="147"/>
    </row>
    <row r="502" spans="1:7" outlineLevel="1" x14ac:dyDescent="0.35">
      <c r="A502" s="249" t="s">
        <v>1903</v>
      </c>
      <c r="B502" s="164" t="s">
        <v>150</v>
      </c>
      <c r="C502" s="181"/>
      <c r="G502" s="147"/>
    </row>
    <row r="503" spans="1:7" outlineLevel="1" x14ac:dyDescent="0.35">
      <c r="A503" s="249" t="s">
        <v>1904</v>
      </c>
      <c r="B503" s="164" t="s">
        <v>150</v>
      </c>
      <c r="C503" s="181"/>
      <c r="G503" s="147"/>
    </row>
    <row r="504" spans="1:7" outlineLevel="1" x14ac:dyDescent="0.35">
      <c r="A504" s="249" t="s">
        <v>1905</v>
      </c>
      <c r="B504" s="164" t="s">
        <v>150</v>
      </c>
      <c r="C504" s="181"/>
      <c r="G504" s="147"/>
    </row>
    <row r="505" spans="1:7" outlineLevel="1" x14ac:dyDescent="0.35">
      <c r="A505" s="249" t="s">
        <v>1906</v>
      </c>
      <c r="B505" s="164" t="s">
        <v>150</v>
      </c>
      <c r="C505" s="181"/>
      <c r="G505" s="147"/>
    </row>
    <row r="506" spans="1:7" outlineLevel="1" x14ac:dyDescent="0.35">
      <c r="A506" s="249" t="s">
        <v>1907</v>
      </c>
      <c r="B506" s="164" t="s">
        <v>150</v>
      </c>
      <c r="C506" s="181"/>
      <c r="G506" s="147"/>
    </row>
    <row r="507" spans="1:7" outlineLevel="1" x14ac:dyDescent="0.35">
      <c r="A507" s="249" t="s">
        <v>1908</v>
      </c>
      <c r="B507" s="164" t="s">
        <v>150</v>
      </c>
      <c r="C507" s="181"/>
      <c r="G507" s="147"/>
    </row>
    <row r="508" spans="1:7" outlineLevel="1" x14ac:dyDescent="0.35">
      <c r="A508" s="249" t="s">
        <v>1909</v>
      </c>
      <c r="B508" s="164" t="s">
        <v>150</v>
      </c>
      <c r="C508" s="181"/>
      <c r="G508" s="147"/>
    </row>
    <row r="509" spans="1:7" outlineLevel="1" x14ac:dyDescent="0.35">
      <c r="A509" s="249" t="s">
        <v>1910</v>
      </c>
      <c r="B509" s="164" t="s">
        <v>150</v>
      </c>
      <c r="C509" s="181"/>
      <c r="G509" s="147"/>
    </row>
    <row r="510" spans="1:7" outlineLevel="1" x14ac:dyDescent="0.35">
      <c r="A510" s="249" t="s">
        <v>1911</v>
      </c>
      <c r="B510" s="164" t="s">
        <v>150</v>
      </c>
      <c r="C510" s="181"/>
    </row>
    <row r="511" spans="1:7" outlineLevel="1" x14ac:dyDescent="0.35">
      <c r="A511" s="249" t="s">
        <v>1912</v>
      </c>
      <c r="B511" s="164" t="s">
        <v>150</v>
      </c>
      <c r="C511" s="181"/>
    </row>
    <row r="512" spans="1:7" outlineLevel="1" x14ac:dyDescent="0.35">
      <c r="A512" s="249" t="s">
        <v>1913</v>
      </c>
      <c r="B512" s="164" t="s">
        <v>150</v>
      </c>
      <c r="C512" s="181"/>
    </row>
    <row r="513" spans="1:7" s="218" customFormat="1" x14ac:dyDescent="0.35">
      <c r="A513" s="194"/>
      <c r="B513" s="194" t="s">
        <v>1914</v>
      </c>
      <c r="C513" s="158" t="s">
        <v>113</v>
      </c>
      <c r="D513" s="158" t="s">
        <v>1696</v>
      </c>
      <c r="E513" s="158"/>
      <c r="F513" s="158" t="s">
        <v>516</v>
      </c>
      <c r="G513" s="158" t="s">
        <v>1698</v>
      </c>
    </row>
    <row r="514" spans="1:7" s="218" customFormat="1" x14ac:dyDescent="0.35">
      <c r="A514" s="249" t="s">
        <v>1980</v>
      </c>
      <c r="B514" s="250" t="s">
        <v>608</v>
      </c>
      <c r="C514" s="244" t="s">
        <v>1245</v>
      </c>
      <c r="D514" s="245" t="s">
        <v>1245</v>
      </c>
      <c r="E514" s="228"/>
      <c r="F514" s="229" t="str">
        <f>IF($C$532=0,"",IF(C514="[for completion]","",IF(C514="","",C514/$C$532)))</f>
        <v/>
      </c>
      <c r="G514" s="229" t="str">
        <f>IF($D$532=0,"",IF(D514="[for completion]","",IF(D514="","",D514/$D$532)))</f>
        <v/>
      </c>
    </row>
    <row r="515" spans="1:7" s="218" customFormat="1" x14ac:dyDescent="0.35">
      <c r="A515" s="249" t="s">
        <v>1981</v>
      </c>
      <c r="B515" s="227" t="s">
        <v>608</v>
      </c>
      <c r="C515" s="244" t="s">
        <v>1245</v>
      </c>
      <c r="D515" s="245" t="s">
        <v>1245</v>
      </c>
      <c r="E515" s="228"/>
      <c r="F515" s="229" t="str">
        <f t="shared" ref="F515:F531" si="31">IF($C$532=0,"",IF(C515="[for completion]","",IF(C515="","",C515/$C$532)))</f>
        <v/>
      </c>
      <c r="G515" s="229" t="str">
        <f t="shared" ref="G515:G531" si="32">IF($D$532=0,"",IF(D515="[for completion]","",IF(D515="","",D515/$D$532)))</f>
        <v/>
      </c>
    </row>
    <row r="516" spans="1:7" s="218" customFormat="1" x14ac:dyDescent="0.35">
      <c r="A516" s="249" t="s">
        <v>1982</v>
      </c>
      <c r="B516" s="227" t="s">
        <v>608</v>
      </c>
      <c r="C516" s="244" t="s">
        <v>1245</v>
      </c>
      <c r="D516" s="245" t="s">
        <v>1245</v>
      </c>
      <c r="E516" s="228"/>
      <c r="F516" s="229" t="str">
        <f t="shared" si="31"/>
        <v/>
      </c>
      <c r="G516" s="229" t="str">
        <f t="shared" si="32"/>
        <v/>
      </c>
    </row>
    <row r="517" spans="1:7" s="218" customFormat="1" x14ac:dyDescent="0.35">
      <c r="A517" s="249" t="s">
        <v>1983</v>
      </c>
      <c r="B517" s="227" t="s">
        <v>608</v>
      </c>
      <c r="C517" s="244" t="s">
        <v>1245</v>
      </c>
      <c r="D517" s="245" t="s">
        <v>1245</v>
      </c>
      <c r="E517" s="228"/>
      <c r="F517" s="229" t="str">
        <f t="shared" si="31"/>
        <v/>
      </c>
      <c r="G517" s="229" t="str">
        <f t="shared" si="32"/>
        <v/>
      </c>
    </row>
    <row r="518" spans="1:7" s="218" customFormat="1" x14ac:dyDescent="0.35">
      <c r="A518" s="249" t="s">
        <v>1984</v>
      </c>
      <c r="B518" s="240" t="s">
        <v>608</v>
      </c>
      <c r="C518" s="244" t="s">
        <v>1245</v>
      </c>
      <c r="D518" s="245" t="s">
        <v>1245</v>
      </c>
      <c r="E518" s="228"/>
      <c r="F518" s="229" t="str">
        <f t="shared" si="31"/>
        <v/>
      </c>
      <c r="G518" s="229" t="str">
        <f t="shared" si="32"/>
        <v/>
      </c>
    </row>
    <row r="519" spans="1:7" s="218" customFormat="1" x14ac:dyDescent="0.35">
      <c r="A519" s="249" t="s">
        <v>1985</v>
      </c>
      <c r="B519" s="227" t="s">
        <v>608</v>
      </c>
      <c r="C519" s="244" t="s">
        <v>1245</v>
      </c>
      <c r="D519" s="245" t="s">
        <v>1245</v>
      </c>
      <c r="E519" s="228"/>
      <c r="F519" s="229" t="str">
        <f t="shared" si="31"/>
        <v/>
      </c>
      <c r="G519" s="229" t="str">
        <f t="shared" si="32"/>
        <v/>
      </c>
    </row>
    <row r="520" spans="1:7" s="218" customFormat="1" x14ac:dyDescent="0.35">
      <c r="A520" s="249" t="s">
        <v>1986</v>
      </c>
      <c r="B520" s="227" t="s">
        <v>608</v>
      </c>
      <c r="C520" s="244" t="s">
        <v>1245</v>
      </c>
      <c r="D520" s="245" t="s">
        <v>1245</v>
      </c>
      <c r="E520" s="228"/>
      <c r="F520" s="229" t="str">
        <f t="shared" si="31"/>
        <v/>
      </c>
      <c r="G520" s="229" t="str">
        <f t="shared" si="32"/>
        <v/>
      </c>
    </row>
    <row r="521" spans="1:7" s="218" customFormat="1" x14ac:dyDescent="0.35">
      <c r="A521" s="249" t="s">
        <v>1987</v>
      </c>
      <c r="B521" s="227" t="s">
        <v>608</v>
      </c>
      <c r="C521" s="244" t="s">
        <v>1245</v>
      </c>
      <c r="D521" s="245" t="s">
        <v>1245</v>
      </c>
      <c r="E521" s="228"/>
      <c r="F521" s="229" t="str">
        <f t="shared" si="31"/>
        <v/>
      </c>
      <c r="G521" s="229" t="str">
        <f t="shared" si="32"/>
        <v/>
      </c>
    </row>
    <row r="522" spans="1:7" s="218" customFormat="1" x14ac:dyDescent="0.35">
      <c r="A522" s="249" t="s">
        <v>1988</v>
      </c>
      <c r="B522" s="227" t="s">
        <v>608</v>
      </c>
      <c r="C522" s="244" t="s">
        <v>1245</v>
      </c>
      <c r="D522" s="245" t="s">
        <v>1245</v>
      </c>
      <c r="E522" s="228"/>
      <c r="F522" s="229" t="str">
        <f t="shared" si="31"/>
        <v/>
      </c>
      <c r="G522" s="229" t="str">
        <f t="shared" si="32"/>
        <v/>
      </c>
    </row>
    <row r="523" spans="1:7" s="218" customFormat="1" x14ac:dyDescent="0.35">
      <c r="A523" s="249" t="s">
        <v>1989</v>
      </c>
      <c r="B523" s="240" t="s">
        <v>608</v>
      </c>
      <c r="C523" s="244" t="s">
        <v>1245</v>
      </c>
      <c r="D523" s="245" t="s">
        <v>1245</v>
      </c>
      <c r="E523" s="228"/>
      <c r="F523" s="229" t="str">
        <f t="shared" si="31"/>
        <v/>
      </c>
      <c r="G523" s="229" t="str">
        <f t="shared" si="32"/>
        <v/>
      </c>
    </row>
    <row r="524" spans="1:7" s="218" customFormat="1" x14ac:dyDescent="0.35">
      <c r="A524" s="249" t="s">
        <v>1990</v>
      </c>
      <c r="B524" s="227" t="s">
        <v>608</v>
      </c>
      <c r="C524" s="244" t="s">
        <v>1245</v>
      </c>
      <c r="D524" s="245" t="s">
        <v>1245</v>
      </c>
      <c r="E524" s="228"/>
      <c r="F524" s="229" t="str">
        <f t="shared" si="31"/>
        <v/>
      </c>
      <c r="G524" s="229" t="str">
        <f t="shared" si="32"/>
        <v/>
      </c>
    </row>
    <row r="525" spans="1:7" s="218" customFormat="1" x14ac:dyDescent="0.35">
      <c r="A525" s="249" t="s">
        <v>1991</v>
      </c>
      <c r="B525" s="227" t="s">
        <v>608</v>
      </c>
      <c r="C525" s="244" t="s">
        <v>1245</v>
      </c>
      <c r="D525" s="245" t="s">
        <v>1245</v>
      </c>
      <c r="E525" s="228"/>
      <c r="F525" s="229" t="str">
        <f t="shared" si="31"/>
        <v/>
      </c>
      <c r="G525" s="229" t="str">
        <f t="shared" si="32"/>
        <v/>
      </c>
    </row>
    <row r="526" spans="1:7" s="218" customFormat="1" x14ac:dyDescent="0.35">
      <c r="A526" s="249" t="s">
        <v>1992</v>
      </c>
      <c r="B526" s="227" t="s">
        <v>608</v>
      </c>
      <c r="C526" s="244" t="s">
        <v>1245</v>
      </c>
      <c r="D526" s="245" t="s">
        <v>1245</v>
      </c>
      <c r="E526" s="228"/>
      <c r="F526" s="229" t="str">
        <f t="shared" si="31"/>
        <v/>
      </c>
      <c r="G526" s="229" t="str">
        <f t="shared" si="32"/>
        <v/>
      </c>
    </row>
    <row r="527" spans="1:7" s="218" customFormat="1" x14ac:dyDescent="0.35">
      <c r="A527" s="249" t="s">
        <v>1993</v>
      </c>
      <c r="B527" s="227" t="s">
        <v>608</v>
      </c>
      <c r="C527" s="244" t="s">
        <v>1245</v>
      </c>
      <c r="D527" s="245" t="s">
        <v>1245</v>
      </c>
      <c r="E527" s="228"/>
      <c r="F527" s="229" t="str">
        <f t="shared" si="31"/>
        <v/>
      </c>
      <c r="G527" s="229" t="str">
        <f t="shared" si="32"/>
        <v/>
      </c>
    </row>
    <row r="528" spans="1:7" s="218" customFormat="1" x14ac:dyDescent="0.35">
      <c r="A528" s="249" t="s">
        <v>1994</v>
      </c>
      <c r="B528" s="227" t="s">
        <v>608</v>
      </c>
      <c r="C528" s="244" t="s">
        <v>1245</v>
      </c>
      <c r="D528" s="245" t="s">
        <v>1245</v>
      </c>
      <c r="E528" s="228"/>
      <c r="F528" s="229" t="str">
        <f t="shared" si="31"/>
        <v/>
      </c>
      <c r="G528" s="229" t="str">
        <f t="shared" si="32"/>
        <v/>
      </c>
    </row>
    <row r="529" spans="1:7" s="218" customFormat="1" x14ac:dyDescent="0.35">
      <c r="A529" s="249" t="s">
        <v>1995</v>
      </c>
      <c r="B529" s="227" t="s">
        <v>608</v>
      </c>
      <c r="C529" s="244" t="s">
        <v>1245</v>
      </c>
      <c r="D529" s="245" t="s">
        <v>1245</v>
      </c>
      <c r="E529" s="228"/>
      <c r="F529" s="229" t="str">
        <f t="shared" si="31"/>
        <v/>
      </c>
      <c r="G529" s="229" t="str">
        <f t="shared" si="32"/>
        <v/>
      </c>
    </row>
    <row r="530" spans="1:7" s="218" customFormat="1" x14ac:dyDescent="0.35">
      <c r="A530" s="249" t="s">
        <v>1996</v>
      </c>
      <c r="B530" s="227" t="s">
        <v>608</v>
      </c>
      <c r="C530" s="244" t="s">
        <v>1245</v>
      </c>
      <c r="D530" s="245" t="s">
        <v>1245</v>
      </c>
      <c r="E530" s="228"/>
      <c r="F530" s="229" t="str">
        <f t="shared" si="31"/>
        <v/>
      </c>
      <c r="G530" s="229" t="str">
        <f t="shared" si="32"/>
        <v/>
      </c>
    </row>
    <row r="531" spans="1:7" s="218" customFormat="1" x14ac:dyDescent="0.35">
      <c r="A531" s="249" t="s">
        <v>1997</v>
      </c>
      <c r="B531" s="227" t="s">
        <v>1738</v>
      </c>
      <c r="C531" s="244" t="s">
        <v>1245</v>
      </c>
      <c r="D531" s="245" t="s">
        <v>1245</v>
      </c>
      <c r="E531" s="228"/>
      <c r="F531" s="229" t="str">
        <f t="shared" si="31"/>
        <v/>
      </c>
      <c r="G531" s="229" t="str">
        <f t="shared" si="32"/>
        <v/>
      </c>
    </row>
    <row r="532" spans="1:7" s="218" customFormat="1" x14ac:dyDescent="0.35">
      <c r="A532" s="249" t="s">
        <v>1998</v>
      </c>
      <c r="B532" s="227" t="s">
        <v>148</v>
      </c>
      <c r="C532" s="244">
        <f>SUM(C514:C531)</f>
        <v>0</v>
      </c>
      <c r="D532" s="245">
        <f>SUM(D514:D531)</f>
        <v>0</v>
      </c>
      <c r="E532" s="228"/>
      <c r="F532" s="236">
        <f>SUM(F514:F531)</f>
        <v>0</v>
      </c>
      <c r="G532" s="236">
        <f>SUM(G514:G531)</f>
        <v>0</v>
      </c>
    </row>
    <row r="533" spans="1:7" s="218" customFormat="1" x14ac:dyDescent="0.35">
      <c r="A533" s="249" t="s">
        <v>1999</v>
      </c>
      <c r="B533" s="227"/>
      <c r="C533" s="226"/>
      <c r="D533" s="226"/>
      <c r="E533" s="228"/>
      <c r="F533" s="228"/>
      <c r="G533" s="228"/>
    </row>
    <row r="534" spans="1:7" s="218" customFormat="1" x14ac:dyDescent="0.35">
      <c r="A534" s="249" t="s">
        <v>2000</v>
      </c>
      <c r="B534" s="227"/>
      <c r="C534" s="226"/>
      <c r="D534" s="226"/>
      <c r="E534" s="228"/>
      <c r="F534" s="228"/>
      <c r="G534" s="228"/>
    </row>
    <row r="535" spans="1:7" s="218" customFormat="1" x14ac:dyDescent="0.35">
      <c r="A535" s="249" t="s">
        <v>2001</v>
      </c>
      <c r="B535" s="227"/>
      <c r="C535" s="226"/>
      <c r="D535" s="226"/>
      <c r="E535" s="228"/>
      <c r="F535" s="228"/>
      <c r="G535" s="228"/>
    </row>
    <row r="536" spans="1:7" s="230" customFormat="1" x14ac:dyDescent="0.35">
      <c r="A536" s="194"/>
      <c r="B536" s="194" t="s">
        <v>1915</v>
      </c>
      <c r="C536" s="158" t="s">
        <v>113</v>
      </c>
      <c r="D536" s="158" t="s">
        <v>1696</v>
      </c>
      <c r="E536" s="158"/>
      <c r="F536" s="158" t="s">
        <v>516</v>
      </c>
      <c r="G536" s="158" t="s">
        <v>1698</v>
      </c>
    </row>
    <row r="537" spans="1:7" s="230" customFormat="1" x14ac:dyDescent="0.35">
      <c r="A537" s="249" t="s">
        <v>2002</v>
      </c>
      <c r="B537" s="240" t="s">
        <v>608</v>
      </c>
      <c r="C537" s="244" t="s">
        <v>1245</v>
      </c>
      <c r="D537" s="245" t="s">
        <v>1245</v>
      </c>
      <c r="E537" s="241"/>
      <c r="F537" s="229" t="str">
        <f>IF($C$555=0,"",IF(C537="[for completion]","",IF(C537="","",C537/$C$555)))</f>
        <v/>
      </c>
      <c r="G537" s="229" t="str">
        <f>IF($D$555=0,"",IF(D537="[for completion]","",IF(D537="","",D537/$D$555)))</f>
        <v/>
      </c>
    </row>
    <row r="538" spans="1:7" s="230" customFormat="1" x14ac:dyDescent="0.35">
      <c r="A538" s="249" t="s">
        <v>2003</v>
      </c>
      <c r="B538" s="240" t="s">
        <v>608</v>
      </c>
      <c r="C538" s="244" t="s">
        <v>1245</v>
      </c>
      <c r="D538" s="245" t="s">
        <v>1245</v>
      </c>
      <c r="E538" s="241"/>
      <c r="F538" s="229" t="str">
        <f t="shared" ref="F538:F554" si="33">IF($C$555=0,"",IF(C538="[for completion]","",IF(C538="","",C538/$C$555)))</f>
        <v/>
      </c>
      <c r="G538" s="229" t="str">
        <f t="shared" ref="G538:G554" si="34">IF($D$555=0,"",IF(D538="[for completion]","",IF(D538="","",D538/$D$555)))</f>
        <v/>
      </c>
    </row>
    <row r="539" spans="1:7" s="230" customFormat="1" x14ac:dyDescent="0.35">
      <c r="A539" s="249" t="s">
        <v>2004</v>
      </c>
      <c r="B539" s="240" t="s">
        <v>608</v>
      </c>
      <c r="C539" s="244" t="s">
        <v>1245</v>
      </c>
      <c r="D539" s="245" t="s">
        <v>1245</v>
      </c>
      <c r="E539" s="241"/>
      <c r="F539" s="229" t="str">
        <f t="shared" si="33"/>
        <v/>
      </c>
      <c r="G539" s="229" t="str">
        <f t="shared" si="34"/>
        <v/>
      </c>
    </row>
    <row r="540" spans="1:7" s="230" customFormat="1" x14ac:dyDescent="0.35">
      <c r="A540" s="249" t="s">
        <v>2005</v>
      </c>
      <c r="B540" s="240" t="s">
        <v>608</v>
      </c>
      <c r="C540" s="244" t="s">
        <v>1245</v>
      </c>
      <c r="D540" s="245" t="s">
        <v>1245</v>
      </c>
      <c r="E540" s="241"/>
      <c r="F540" s="229" t="str">
        <f t="shared" si="33"/>
        <v/>
      </c>
      <c r="G540" s="229" t="str">
        <f t="shared" si="34"/>
        <v/>
      </c>
    </row>
    <row r="541" spans="1:7" s="230" customFormat="1" x14ac:dyDescent="0.35">
      <c r="A541" s="249" t="s">
        <v>2006</v>
      </c>
      <c r="B541" s="240" t="s">
        <v>608</v>
      </c>
      <c r="C541" s="244" t="s">
        <v>1245</v>
      </c>
      <c r="D541" s="245" t="s">
        <v>1245</v>
      </c>
      <c r="E541" s="241"/>
      <c r="F541" s="229" t="str">
        <f t="shared" si="33"/>
        <v/>
      </c>
      <c r="G541" s="229" t="str">
        <f t="shared" si="34"/>
        <v/>
      </c>
    </row>
    <row r="542" spans="1:7" s="230" customFormat="1" x14ac:dyDescent="0.35">
      <c r="A542" s="249" t="s">
        <v>2007</v>
      </c>
      <c r="B542" s="240" t="s">
        <v>608</v>
      </c>
      <c r="C542" s="244" t="s">
        <v>1245</v>
      </c>
      <c r="D542" s="245" t="s">
        <v>1245</v>
      </c>
      <c r="E542" s="241"/>
      <c r="F542" s="229" t="str">
        <f t="shared" si="33"/>
        <v/>
      </c>
      <c r="G542" s="229" t="str">
        <f t="shared" si="34"/>
        <v/>
      </c>
    </row>
    <row r="543" spans="1:7" s="230" customFormat="1" x14ac:dyDescent="0.35">
      <c r="A543" s="249" t="s">
        <v>2008</v>
      </c>
      <c r="B543" s="250" t="s">
        <v>608</v>
      </c>
      <c r="C543" s="244" t="s">
        <v>1245</v>
      </c>
      <c r="D543" s="245" t="s">
        <v>1245</v>
      </c>
      <c r="E543" s="241"/>
      <c r="F543" s="229" t="str">
        <f t="shared" si="33"/>
        <v/>
      </c>
      <c r="G543" s="229" t="str">
        <f t="shared" si="34"/>
        <v/>
      </c>
    </row>
    <row r="544" spans="1:7" s="230" customFormat="1" x14ac:dyDescent="0.35">
      <c r="A544" s="249" t="s">
        <v>2009</v>
      </c>
      <c r="B544" s="240" t="s">
        <v>608</v>
      </c>
      <c r="C544" s="244" t="s">
        <v>1245</v>
      </c>
      <c r="D544" s="245" t="s">
        <v>1245</v>
      </c>
      <c r="E544" s="241"/>
      <c r="F544" s="229" t="str">
        <f t="shared" si="33"/>
        <v/>
      </c>
      <c r="G544" s="229" t="str">
        <f t="shared" si="34"/>
        <v/>
      </c>
    </row>
    <row r="545" spans="1:7" s="230" customFormat="1" x14ac:dyDescent="0.35">
      <c r="A545" s="249" t="s">
        <v>2010</v>
      </c>
      <c r="B545" s="240" t="s">
        <v>608</v>
      </c>
      <c r="C545" s="244" t="s">
        <v>1245</v>
      </c>
      <c r="D545" s="245" t="s">
        <v>1245</v>
      </c>
      <c r="E545" s="241"/>
      <c r="F545" s="229" t="str">
        <f t="shared" si="33"/>
        <v/>
      </c>
      <c r="G545" s="229" t="str">
        <f t="shared" si="34"/>
        <v/>
      </c>
    </row>
    <row r="546" spans="1:7" s="230" customFormat="1" x14ac:dyDescent="0.35">
      <c r="A546" s="249" t="s">
        <v>2011</v>
      </c>
      <c r="B546" s="240" t="s">
        <v>608</v>
      </c>
      <c r="C546" s="244" t="s">
        <v>1245</v>
      </c>
      <c r="D546" s="245" t="s">
        <v>1245</v>
      </c>
      <c r="E546" s="241"/>
      <c r="F546" s="229" t="str">
        <f t="shared" si="33"/>
        <v/>
      </c>
      <c r="G546" s="229" t="str">
        <f t="shared" si="34"/>
        <v/>
      </c>
    </row>
    <row r="547" spans="1:7" s="230" customFormat="1" x14ac:dyDescent="0.35">
      <c r="A547" s="249" t="s">
        <v>2012</v>
      </c>
      <c r="B547" s="240" t="s">
        <v>608</v>
      </c>
      <c r="C547" s="244" t="s">
        <v>1245</v>
      </c>
      <c r="D547" s="245" t="s">
        <v>1245</v>
      </c>
      <c r="E547" s="241"/>
      <c r="F547" s="229" t="str">
        <f t="shared" si="33"/>
        <v/>
      </c>
      <c r="G547" s="229" t="str">
        <f t="shared" si="34"/>
        <v/>
      </c>
    </row>
    <row r="548" spans="1:7" s="230" customFormat="1" x14ac:dyDescent="0.35">
      <c r="A548" s="249" t="s">
        <v>2013</v>
      </c>
      <c r="B548" s="240" t="s">
        <v>608</v>
      </c>
      <c r="C548" s="244" t="s">
        <v>1245</v>
      </c>
      <c r="D548" s="245" t="s">
        <v>1245</v>
      </c>
      <c r="E548" s="241"/>
      <c r="F548" s="229" t="str">
        <f t="shared" si="33"/>
        <v/>
      </c>
      <c r="G548" s="229" t="str">
        <f t="shared" si="34"/>
        <v/>
      </c>
    </row>
    <row r="549" spans="1:7" s="230" customFormat="1" x14ac:dyDescent="0.35">
      <c r="A549" s="249" t="s">
        <v>2014</v>
      </c>
      <c r="B549" s="240" t="s">
        <v>608</v>
      </c>
      <c r="C549" s="244" t="s">
        <v>1245</v>
      </c>
      <c r="D549" s="245" t="s">
        <v>1245</v>
      </c>
      <c r="E549" s="241"/>
      <c r="F549" s="229" t="str">
        <f t="shared" si="33"/>
        <v/>
      </c>
      <c r="G549" s="229" t="str">
        <f t="shared" si="34"/>
        <v/>
      </c>
    </row>
    <row r="550" spans="1:7" s="230" customFormat="1" x14ac:dyDescent="0.35">
      <c r="A550" s="249" t="s">
        <v>2015</v>
      </c>
      <c r="B550" s="240" t="s">
        <v>608</v>
      </c>
      <c r="C550" s="244" t="s">
        <v>1245</v>
      </c>
      <c r="D550" s="245" t="s">
        <v>1245</v>
      </c>
      <c r="E550" s="241"/>
      <c r="F550" s="229" t="str">
        <f t="shared" si="33"/>
        <v/>
      </c>
      <c r="G550" s="229" t="str">
        <f t="shared" si="34"/>
        <v/>
      </c>
    </row>
    <row r="551" spans="1:7" s="230" customFormat="1" x14ac:dyDescent="0.35">
      <c r="A551" s="249" t="s">
        <v>2016</v>
      </c>
      <c r="B551" s="240" t="s">
        <v>608</v>
      </c>
      <c r="C551" s="244" t="s">
        <v>1245</v>
      </c>
      <c r="D551" s="245" t="s">
        <v>1245</v>
      </c>
      <c r="E551" s="241"/>
      <c r="F551" s="229" t="str">
        <f t="shared" si="33"/>
        <v/>
      </c>
      <c r="G551" s="229" t="str">
        <f t="shared" si="34"/>
        <v/>
      </c>
    </row>
    <row r="552" spans="1:7" s="230" customFormat="1" x14ac:dyDescent="0.35">
      <c r="A552" s="249" t="s">
        <v>2017</v>
      </c>
      <c r="B552" s="240" t="s">
        <v>608</v>
      </c>
      <c r="C552" s="244" t="s">
        <v>1245</v>
      </c>
      <c r="D552" s="245" t="s">
        <v>1245</v>
      </c>
      <c r="E552" s="241"/>
      <c r="F552" s="229" t="str">
        <f t="shared" si="33"/>
        <v/>
      </c>
      <c r="G552" s="229" t="str">
        <f t="shared" si="34"/>
        <v/>
      </c>
    </row>
    <row r="553" spans="1:7" s="230" customFormat="1" x14ac:dyDescent="0.35">
      <c r="A553" s="249" t="s">
        <v>2018</v>
      </c>
      <c r="B553" s="240" t="s">
        <v>608</v>
      </c>
      <c r="C553" s="244" t="s">
        <v>1245</v>
      </c>
      <c r="D553" s="245" t="s">
        <v>1245</v>
      </c>
      <c r="E553" s="241"/>
      <c r="F553" s="229" t="str">
        <f t="shared" si="33"/>
        <v/>
      </c>
      <c r="G553" s="229" t="str">
        <f t="shared" si="34"/>
        <v/>
      </c>
    </row>
    <row r="554" spans="1:7" s="230" customFormat="1" x14ac:dyDescent="0.35">
      <c r="A554" s="249" t="s">
        <v>2019</v>
      </c>
      <c r="B554" s="240" t="s">
        <v>1738</v>
      </c>
      <c r="C554" s="244" t="s">
        <v>1245</v>
      </c>
      <c r="D554" s="245" t="s">
        <v>1245</v>
      </c>
      <c r="E554" s="241"/>
      <c r="F554" s="229" t="str">
        <f t="shared" si="33"/>
        <v/>
      </c>
      <c r="G554" s="229" t="str">
        <f t="shared" si="34"/>
        <v/>
      </c>
    </row>
    <row r="555" spans="1:7" s="230" customFormat="1" x14ac:dyDescent="0.35">
      <c r="A555" s="249" t="s">
        <v>2020</v>
      </c>
      <c r="B555" s="240" t="s">
        <v>148</v>
      </c>
      <c r="C555" s="244">
        <f>SUM(C537:C554)</f>
        <v>0</v>
      </c>
      <c r="D555" s="245">
        <f>SUM(D537:D554)</f>
        <v>0</v>
      </c>
      <c r="E555" s="241"/>
      <c r="F555" s="236">
        <f>SUM(F537:F554)</f>
        <v>0</v>
      </c>
      <c r="G555" s="236">
        <f>SUM(G537:G554)</f>
        <v>0</v>
      </c>
    </row>
    <row r="556" spans="1:7" s="230" customFormat="1" x14ac:dyDescent="0.35">
      <c r="A556" s="249" t="s">
        <v>2021</v>
      </c>
      <c r="B556" s="240"/>
      <c r="C556" s="239"/>
      <c r="D556" s="239"/>
      <c r="E556" s="241"/>
      <c r="F556" s="241"/>
      <c r="G556" s="241"/>
    </row>
    <row r="557" spans="1:7" s="230" customFormat="1" x14ac:dyDescent="0.35">
      <c r="A557" s="249" t="s">
        <v>2022</v>
      </c>
      <c r="B557" s="240"/>
      <c r="C557" s="239"/>
      <c r="D557" s="239"/>
      <c r="E557" s="241"/>
      <c r="F557" s="241"/>
      <c r="G557" s="241"/>
    </row>
    <row r="558" spans="1:7" s="230" customFormat="1" x14ac:dyDescent="0.35">
      <c r="A558" s="249" t="s">
        <v>2023</v>
      </c>
      <c r="B558" s="240"/>
      <c r="C558" s="239"/>
      <c r="D558" s="239"/>
      <c r="E558" s="241"/>
      <c r="F558" s="241"/>
      <c r="G558" s="241"/>
    </row>
    <row r="559" spans="1:7" s="218" customFormat="1" x14ac:dyDescent="0.35">
      <c r="A559" s="194"/>
      <c r="B559" s="194" t="s">
        <v>1916</v>
      </c>
      <c r="C559" s="158" t="s">
        <v>113</v>
      </c>
      <c r="D559" s="158" t="s">
        <v>1696</v>
      </c>
      <c r="E559" s="158"/>
      <c r="F559" s="158" t="s">
        <v>516</v>
      </c>
      <c r="G559" s="158" t="s">
        <v>1698</v>
      </c>
    </row>
    <row r="560" spans="1:7" s="218" customFormat="1" x14ac:dyDescent="0.35">
      <c r="A560" s="249" t="s">
        <v>2024</v>
      </c>
      <c r="B560" s="255" t="s">
        <v>1686</v>
      </c>
      <c r="C560" s="244" t="s">
        <v>1245</v>
      </c>
      <c r="D560" s="245" t="s">
        <v>1245</v>
      </c>
      <c r="E560" s="228"/>
      <c r="F560" s="229" t="str">
        <f>IF($C$570=0,"",IF(C560="[for completion]","",IF(C560="","",C560/$C$570)))</f>
        <v/>
      </c>
      <c r="G560" s="229" t="str">
        <f>IF($D$570=0,"",IF(D560="[for completion]","",IF(D560="","",D560/$D$570)))</f>
        <v/>
      </c>
    </row>
    <row r="561" spans="1:7" s="218" customFormat="1" x14ac:dyDescent="0.35">
      <c r="A561" s="249" t="s">
        <v>2025</v>
      </c>
      <c r="B561" s="255" t="s">
        <v>1687</v>
      </c>
      <c r="C561" s="244" t="s">
        <v>1245</v>
      </c>
      <c r="D561" s="245" t="s">
        <v>1245</v>
      </c>
      <c r="E561" s="228"/>
      <c r="F561" s="229" t="str">
        <f t="shared" ref="F561:F569" si="35">IF($C$570=0,"",IF(C561="[for completion]","",IF(C561="","",C561/$C$570)))</f>
        <v/>
      </c>
      <c r="G561" s="229" t="str">
        <f t="shared" ref="G561:G569" si="36">IF($D$570=0,"",IF(D561="[for completion]","",IF(D561="","",D561/$D$570)))</f>
        <v/>
      </c>
    </row>
    <row r="562" spans="1:7" s="218" customFormat="1" x14ac:dyDescent="0.35">
      <c r="A562" s="249" t="s">
        <v>2026</v>
      </c>
      <c r="B562" s="255" t="s">
        <v>1859</v>
      </c>
      <c r="C562" s="244" t="s">
        <v>1245</v>
      </c>
      <c r="D562" s="245" t="s">
        <v>1245</v>
      </c>
      <c r="E562" s="228"/>
      <c r="F562" s="229" t="str">
        <f t="shared" si="35"/>
        <v/>
      </c>
      <c r="G562" s="229" t="str">
        <f t="shared" si="36"/>
        <v/>
      </c>
    </row>
    <row r="563" spans="1:7" s="218" customFormat="1" x14ac:dyDescent="0.35">
      <c r="A563" s="249" t="s">
        <v>2027</v>
      </c>
      <c r="B563" s="255" t="s">
        <v>1688</v>
      </c>
      <c r="C563" s="244" t="s">
        <v>1245</v>
      </c>
      <c r="D563" s="245" t="s">
        <v>1245</v>
      </c>
      <c r="E563" s="228"/>
      <c r="F563" s="229" t="str">
        <f t="shared" si="35"/>
        <v/>
      </c>
      <c r="G563" s="229" t="str">
        <f t="shared" si="36"/>
        <v/>
      </c>
    </row>
    <row r="564" spans="1:7" s="218" customFormat="1" x14ac:dyDescent="0.35">
      <c r="A564" s="249" t="s">
        <v>2028</v>
      </c>
      <c r="B564" s="255" t="s">
        <v>1689</v>
      </c>
      <c r="C564" s="244" t="s">
        <v>1245</v>
      </c>
      <c r="D564" s="245" t="s">
        <v>1245</v>
      </c>
      <c r="E564" s="228"/>
      <c r="F564" s="229" t="str">
        <f t="shared" si="35"/>
        <v/>
      </c>
      <c r="G564" s="229" t="str">
        <f t="shared" si="36"/>
        <v/>
      </c>
    </row>
    <row r="565" spans="1:7" s="218" customFormat="1" x14ac:dyDescent="0.35">
      <c r="A565" s="249" t="s">
        <v>2029</v>
      </c>
      <c r="B565" s="255" t="s">
        <v>1690</v>
      </c>
      <c r="C565" s="244" t="s">
        <v>1245</v>
      </c>
      <c r="D565" s="245" t="s">
        <v>1245</v>
      </c>
      <c r="E565" s="228"/>
      <c r="F565" s="229" t="str">
        <f t="shared" si="35"/>
        <v/>
      </c>
      <c r="G565" s="229" t="str">
        <f t="shared" si="36"/>
        <v/>
      </c>
    </row>
    <row r="566" spans="1:7" s="218" customFormat="1" x14ac:dyDescent="0.35">
      <c r="A566" s="249" t="s">
        <v>2030</v>
      </c>
      <c r="B566" s="255" t="s">
        <v>1691</v>
      </c>
      <c r="C566" s="244" t="s">
        <v>1245</v>
      </c>
      <c r="D566" s="245" t="s">
        <v>1245</v>
      </c>
      <c r="E566" s="228"/>
      <c r="F566" s="229" t="str">
        <f t="shared" si="35"/>
        <v/>
      </c>
      <c r="G566" s="229" t="str">
        <f t="shared" si="36"/>
        <v/>
      </c>
    </row>
    <row r="567" spans="1:7" s="218" customFormat="1" x14ac:dyDescent="0.35">
      <c r="A567" s="249" t="s">
        <v>2031</v>
      </c>
      <c r="B567" s="255" t="s">
        <v>1692</v>
      </c>
      <c r="C567" s="244" t="s">
        <v>1245</v>
      </c>
      <c r="D567" s="245" t="s">
        <v>1245</v>
      </c>
      <c r="E567" s="228"/>
      <c r="F567" s="229" t="str">
        <f t="shared" si="35"/>
        <v/>
      </c>
      <c r="G567" s="229" t="str">
        <f t="shared" si="36"/>
        <v/>
      </c>
    </row>
    <row r="568" spans="1:7" s="218" customFormat="1" x14ac:dyDescent="0.35">
      <c r="A568" s="249" t="s">
        <v>2032</v>
      </c>
      <c r="B568" s="255" t="s">
        <v>1693</v>
      </c>
      <c r="C568" s="244" t="s">
        <v>1245</v>
      </c>
      <c r="D568" s="245" t="s">
        <v>1245</v>
      </c>
      <c r="E568" s="228"/>
      <c r="F568" s="229" t="str">
        <f t="shared" si="35"/>
        <v/>
      </c>
      <c r="G568" s="229" t="str">
        <f t="shared" si="36"/>
        <v/>
      </c>
    </row>
    <row r="569" spans="1:7" s="218" customFormat="1" x14ac:dyDescent="0.35">
      <c r="A569" s="249" t="s">
        <v>2033</v>
      </c>
      <c r="B569" s="249" t="s">
        <v>1738</v>
      </c>
      <c r="C569" s="244" t="s">
        <v>1245</v>
      </c>
      <c r="D569" s="245" t="s">
        <v>1245</v>
      </c>
      <c r="E569" s="228"/>
      <c r="F569" s="229" t="str">
        <f t="shared" si="35"/>
        <v/>
      </c>
      <c r="G569" s="229" t="str">
        <f t="shared" si="36"/>
        <v/>
      </c>
    </row>
    <row r="570" spans="1:7" s="230" customFormat="1" x14ac:dyDescent="0.35">
      <c r="A570" s="249" t="s">
        <v>2034</v>
      </c>
      <c r="B570" s="255" t="s">
        <v>148</v>
      </c>
      <c r="C570" s="244">
        <f>SUM(C560:C568)</f>
        <v>0</v>
      </c>
      <c r="D570" s="245">
        <f>SUM(D560:D568)</f>
        <v>0</v>
      </c>
      <c r="E570" s="241"/>
      <c r="F570" s="236">
        <f>SUM(F560:F569)</f>
        <v>0</v>
      </c>
      <c r="G570" s="236">
        <f>SUM(G560:G569)</f>
        <v>0</v>
      </c>
    </row>
    <row r="571" spans="1:7" x14ac:dyDescent="0.35">
      <c r="A571" s="249" t="s">
        <v>2035</v>
      </c>
      <c r="B571" s="235"/>
    </row>
    <row r="572" spans="1:7" x14ac:dyDescent="0.35">
      <c r="A572" s="194"/>
      <c r="B572" s="194" t="s">
        <v>1917</v>
      </c>
      <c r="C572" s="158" t="s">
        <v>113</v>
      </c>
      <c r="D572" s="158" t="s">
        <v>1694</v>
      </c>
      <c r="E572" s="158"/>
      <c r="F572" s="158" t="s">
        <v>515</v>
      </c>
      <c r="G572" s="158" t="s">
        <v>1698</v>
      </c>
    </row>
    <row r="573" spans="1:7" x14ac:dyDescent="0.35">
      <c r="A573" s="249" t="s">
        <v>2036</v>
      </c>
      <c r="B573" s="240" t="s">
        <v>1819</v>
      </c>
      <c r="C573" s="244" t="s">
        <v>1245</v>
      </c>
      <c r="D573" s="245" t="s">
        <v>1245</v>
      </c>
      <c r="E573" s="241"/>
      <c r="F573" s="229" t="str">
        <f>IF($C$577=0,"",IF(C573="[for completion]","",IF(C573="","",C573/$C$577)))</f>
        <v/>
      </c>
      <c r="G573" s="229" t="str">
        <f>IF($D$577=0,"",IF(D573="[for completion]","",IF(D573="","",D573/$D$577)))</f>
        <v/>
      </c>
    </row>
    <row r="574" spans="1:7" x14ac:dyDescent="0.35">
      <c r="A574" s="249" t="s">
        <v>2037</v>
      </c>
      <c r="B574" s="237" t="s">
        <v>1820</v>
      </c>
      <c r="C574" s="244" t="s">
        <v>1245</v>
      </c>
      <c r="D574" s="245" t="s">
        <v>1245</v>
      </c>
      <c r="E574" s="241"/>
      <c r="F574" s="229" t="str">
        <f t="shared" ref="F574:F576" si="37">IF($C$577=0,"",IF(C574="[for completion]","",IF(C574="","",C574/$C$577)))</f>
        <v/>
      </c>
      <c r="G574" s="229" t="str">
        <f t="shared" ref="G574:G576" si="38">IF($D$577=0,"",IF(D574="[for completion]","",IF(D574="","",D574/$D$577)))</f>
        <v/>
      </c>
    </row>
    <row r="575" spans="1:7" x14ac:dyDescent="0.35">
      <c r="A575" s="249" t="s">
        <v>2038</v>
      </c>
      <c r="B575" s="240" t="s">
        <v>1695</v>
      </c>
      <c r="C575" s="244" t="s">
        <v>1245</v>
      </c>
      <c r="D575" s="245" t="s">
        <v>1245</v>
      </c>
      <c r="E575" s="241"/>
      <c r="F575" s="229" t="str">
        <f t="shared" si="37"/>
        <v/>
      </c>
      <c r="G575" s="229" t="str">
        <f t="shared" si="38"/>
        <v/>
      </c>
    </row>
    <row r="576" spans="1:7" x14ac:dyDescent="0.35">
      <c r="A576" s="249" t="s">
        <v>2039</v>
      </c>
      <c r="B576" s="239" t="s">
        <v>1738</v>
      </c>
      <c r="C576" s="244" t="s">
        <v>1245</v>
      </c>
      <c r="D576" s="245" t="s">
        <v>1245</v>
      </c>
      <c r="E576" s="241"/>
      <c r="F576" s="229" t="str">
        <f t="shared" si="37"/>
        <v/>
      </c>
      <c r="G576" s="229" t="str">
        <f t="shared" si="38"/>
        <v/>
      </c>
    </row>
    <row r="577" spans="1:7" x14ac:dyDescent="0.35">
      <c r="A577" s="249" t="s">
        <v>2040</v>
      </c>
      <c r="B577" s="240" t="s">
        <v>148</v>
      </c>
      <c r="C577" s="244">
        <f>SUM(C573:C576)</f>
        <v>0</v>
      </c>
      <c r="D577" s="245">
        <f>SUM(D573:D576)</f>
        <v>0</v>
      </c>
      <c r="E577" s="241"/>
      <c r="F577" s="236">
        <f>SUM(F573:F576)</f>
        <v>0</v>
      </c>
      <c r="G577" s="236">
        <f>SUM(G573:G576)</f>
        <v>0</v>
      </c>
    </row>
    <row r="578" spans="1:7" x14ac:dyDescent="0.35">
      <c r="A578" s="239"/>
      <c r="B578" s="239"/>
      <c r="C578" s="239"/>
      <c r="D578" s="239"/>
      <c r="E578" s="239"/>
      <c r="F578" s="239"/>
      <c r="G578" s="238"/>
    </row>
    <row r="579" spans="1:7" x14ac:dyDescent="0.35">
      <c r="A579" s="194"/>
      <c r="B579" s="194" t="s">
        <v>1886</v>
      </c>
      <c r="C579" s="158" t="s">
        <v>113</v>
      </c>
      <c r="D579" s="158" t="s">
        <v>1696</v>
      </c>
      <c r="E579" s="158"/>
      <c r="F579" s="158" t="s">
        <v>515</v>
      </c>
      <c r="G579" s="158" t="s">
        <v>1698</v>
      </c>
    </row>
    <row r="580" spans="1:7" x14ac:dyDescent="0.35">
      <c r="A580" s="249" t="s">
        <v>2042</v>
      </c>
      <c r="B580" s="255" t="s">
        <v>608</v>
      </c>
      <c r="C580" s="244" t="s">
        <v>1245</v>
      </c>
      <c r="D580" s="245" t="s">
        <v>1245</v>
      </c>
      <c r="E580" s="256"/>
      <c r="F580" s="259" t="str">
        <f>IF($C$598=0,"",IF(C580="[for completion]","",IF(C580="","",C580/$C$598)))</f>
        <v/>
      </c>
      <c r="G580" s="259" t="str">
        <f>IF($D$598=0,"",IF(D580="[for completion]","",IF(D580="","",D580/$D$598)))</f>
        <v/>
      </c>
    </row>
    <row r="581" spans="1:7" x14ac:dyDescent="0.35">
      <c r="A581" s="249" t="s">
        <v>2043</v>
      </c>
      <c r="B581" s="255" t="s">
        <v>608</v>
      </c>
      <c r="C581" s="244" t="s">
        <v>1245</v>
      </c>
      <c r="D581" s="245" t="s">
        <v>1245</v>
      </c>
      <c r="E581" s="256"/>
      <c r="F581" s="259" t="str">
        <f t="shared" ref="F581:F598" si="39">IF($C$598=0,"",IF(C581="[for completion]","",IF(C581="","",C581/$C$598)))</f>
        <v/>
      </c>
      <c r="G581" s="259" t="str">
        <f t="shared" ref="G581:G598" si="40">IF($D$598=0,"",IF(D581="[for completion]","",IF(D581="","",D581/$D$598)))</f>
        <v/>
      </c>
    </row>
    <row r="582" spans="1:7" x14ac:dyDescent="0.35">
      <c r="A582" s="249" t="s">
        <v>2044</v>
      </c>
      <c r="B582" s="255" t="s">
        <v>608</v>
      </c>
      <c r="C582" s="244" t="s">
        <v>1245</v>
      </c>
      <c r="D582" s="245" t="s">
        <v>1245</v>
      </c>
      <c r="E582" s="256"/>
      <c r="F582" s="259" t="str">
        <f t="shared" si="39"/>
        <v/>
      </c>
      <c r="G582" s="259" t="str">
        <f t="shared" si="40"/>
        <v/>
      </c>
    </row>
    <row r="583" spans="1:7" x14ac:dyDescent="0.35">
      <c r="A583" s="249" t="s">
        <v>2045</v>
      </c>
      <c r="B583" s="255" t="s">
        <v>608</v>
      </c>
      <c r="C583" s="244" t="s">
        <v>1245</v>
      </c>
      <c r="D583" s="245" t="s">
        <v>1245</v>
      </c>
      <c r="E583" s="256"/>
      <c r="F583" s="259" t="str">
        <f t="shared" si="39"/>
        <v/>
      </c>
      <c r="G583" s="259" t="str">
        <f t="shared" si="40"/>
        <v/>
      </c>
    </row>
    <row r="584" spans="1:7" x14ac:dyDescent="0.35">
      <c r="A584" s="249" t="s">
        <v>2046</v>
      </c>
      <c r="B584" s="255" t="s">
        <v>608</v>
      </c>
      <c r="C584" s="244" t="s">
        <v>1245</v>
      </c>
      <c r="D584" s="245" t="s">
        <v>1245</v>
      </c>
      <c r="E584" s="256"/>
      <c r="F584" s="259" t="str">
        <f t="shared" si="39"/>
        <v/>
      </c>
      <c r="G584" s="259" t="str">
        <f t="shared" si="40"/>
        <v/>
      </c>
    </row>
    <row r="585" spans="1:7" x14ac:dyDescent="0.35">
      <c r="A585" s="249" t="s">
        <v>2047</v>
      </c>
      <c r="B585" s="255" t="s">
        <v>608</v>
      </c>
      <c r="C585" s="244" t="s">
        <v>1245</v>
      </c>
      <c r="D585" s="245" t="s">
        <v>1245</v>
      </c>
      <c r="E585" s="256"/>
      <c r="F585" s="259" t="str">
        <f t="shared" si="39"/>
        <v/>
      </c>
      <c r="G585" s="259" t="str">
        <f t="shared" si="40"/>
        <v/>
      </c>
    </row>
    <row r="586" spans="1:7" x14ac:dyDescent="0.35">
      <c r="A586" s="249" t="s">
        <v>2048</v>
      </c>
      <c r="B586" s="255" t="s">
        <v>608</v>
      </c>
      <c r="C586" s="244" t="s">
        <v>1245</v>
      </c>
      <c r="D586" s="245" t="s">
        <v>1245</v>
      </c>
      <c r="E586" s="256"/>
      <c r="F586" s="259" t="str">
        <f t="shared" si="39"/>
        <v/>
      </c>
      <c r="G586" s="259" t="str">
        <f t="shared" si="40"/>
        <v/>
      </c>
    </row>
    <row r="587" spans="1:7" x14ac:dyDescent="0.35">
      <c r="A587" s="249" t="s">
        <v>2049</v>
      </c>
      <c r="B587" s="255" t="s">
        <v>608</v>
      </c>
      <c r="C587" s="244" t="s">
        <v>1245</v>
      </c>
      <c r="D587" s="245" t="s">
        <v>1245</v>
      </c>
      <c r="E587" s="256"/>
      <c r="F587" s="259" t="str">
        <f t="shared" si="39"/>
        <v/>
      </c>
      <c r="G587" s="259" t="str">
        <f t="shared" si="40"/>
        <v/>
      </c>
    </row>
    <row r="588" spans="1:7" x14ac:dyDescent="0.35">
      <c r="A588" s="249" t="s">
        <v>2050</v>
      </c>
      <c r="B588" s="255" t="s">
        <v>608</v>
      </c>
      <c r="C588" s="244" t="s">
        <v>1245</v>
      </c>
      <c r="D588" s="245" t="s">
        <v>1245</v>
      </c>
      <c r="E588" s="256"/>
      <c r="F588" s="259" t="str">
        <f t="shared" si="39"/>
        <v/>
      </c>
      <c r="G588" s="259" t="str">
        <f t="shared" si="40"/>
        <v/>
      </c>
    </row>
    <row r="589" spans="1:7" x14ac:dyDescent="0.35">
      <c r="A589" s="249" t="s">
        <v>2051</v>
      </c>
      <c r="B589" s="255" t="s">
        <v>608</v>
      </c>
      <c r="C589" s="244" t="s">
        <v>1245</v>
      </c>
      <c r="D589" s="245" t="s">
        <v>1245</v>
      </c>
      <c r="E589" s="256"/>
      <c r="F589" s="259" t="str">
        <f t="shared" si="39"/>
        <v/>
      </c>
      <c r="G589" s="259" t="str">
        <f t="shared" si="40"/>
        <v/>
      </c>
    </row>
    <row r="590" spans="1:7" x14ac:dyDescent="0.35">
      <c r="A590" s="249" t="s">
        <v>2052</v>
      </c>
      <c r="B590" s="255" t="s">
        <v>608</v>
      </c>
      <c r="C590" s="244" t="s">
        <v>1245</v>
      </c>
      <c r="D590" s="268" t="s">
        <v>1245</v>
      </c>
      <c r="E590" s="256"/>
      <c r="F590" s="259" t="str">
        <f t="shared" si="39"/>
        <v/>
      </c>
      <c r="G590" s="259" t="str">
        <f t="shared" si="40"/>
        <v/>
      </c>
    </row>
    <row r="591" spans="1:7" x14ac:dyDescent="0.35">
      <c r="A591" s="249" t="s">
        <v>2053</v>
      </c>
      <c r="B591" s="255" t="s">
        <v>608</v>
      </c>
      <c r="C591" s="244" t="s">
        <v>1245</v>
      </c>
      <c r="D591" s="245" t="s">
        <v>1245</v>
      </c>
      <c r="E591" s="256"/>
      <c r="F591" s="259" t="str">
        <f t="shared" si="39"/>
        <v/>
      </c>
      <c r="G591" s="259" t="str">
        <f t="shared" si="40"/>
        <v/>
      </c>
    </row>
    <row r="592" spans="1:7" x14ac:dyDescent="0.35">
      <c r="A592" s="249" t="s">
        <v>2054</v>
      </c>
      <c r="B592" s="255" t="s">
        <v>608</v>
      </c>
      <c r="C592" s="244" t="s">
        <v>1245</v>
      </c>
      <c r="D592" s="245" t="s">
        <v>1245</v>
      </c>
      <c r="E592" s="256"/>
      <c r="F592" s="259" t="str">
        <f t="shared" si="39"/>
        <v/>
      </c>
      <c r="G592" s="259" t="str">
        <f t="shared" si="40"/>
        <v/>
      </c>
    </row>
    <row r="593" spans="1:7" x14ac:dyDescent="0.35">
      <c r="A593" s="249" t="s">
        <v>2055</v>
      </c>
      <c r="B593" s="255" t="s">
        <v>608</v>
      </c>
      <c r="C593" s="244" t="s">
        <v>1245</v>
      </c>
      <c r="D593" s="245" t="s">
        <v>1245</v>
      </c>
      <c r="E593" s="256"/>
      <c r="F593" s="259" t="str">
        <f t="shared" si="39"/>
        <v/>
      </c>
      <c r="G593" s="259" t="str">
        <f t="shared" si="40"/>
        <v/>
      </c>
    </row>
    <row r="594" spans="1:7" x14ac:dyDescent="0.35">
      <c r="A594" s="249" t="s">
        <v>2056</v>
      </c>
      <c r="B594" s="255" t="s">
        <v>608</v>
      </c>
      <c r="C594" s="244" t="s">
        <v>1245</v>
      </c>
      <c r="D594" s="245" t="s">
        <v>1245</v>
      </c>
      <c r="E594" s="256"/>
      <c r="F594" s="259" t="str">
        <f t="shared" si="39"/>
        <v/>
      </c>
      <c r="G594" s="259" t="str">
        <f t="shared" si="40"/>
        <v/>
      </c>
    </row>
    <row r="595" spans="1:7" x14ac:dyDescent="0.35">
      <c r="A595" s="249" t="s">
        <v>2057</v>
      </c>
      <c r="B595" s="255" t="s">
        <v>608</v>
      </c>
      <c r="C595" s="244" t="s">
        <v>1245</v>
      </c>
      <c r="D595" s="245" t="s">
        <v>1245</v>
      </c>
      <c r="E595" s="256"/>
      <c r="F595" s="259" t="str">
        <f t="shared" si="39"/>
        <v/>
      </c>
      <c r="G595" s="259" t="str">
        <f t="shared" si="40"/>
        <v/>
      </c>
    </row>
    <row r="596" spans="1:7" x14ac:dyDescent="0.35">
      <c r="A596" s="249" t="s">
        <v>2058</v>
      </c>
      <c r="B596" s="255" t="s">
        <v>608</v>
      </c>
      <c r="C596" s="244" t="s">
        <v>1245</v>
      </c>
      <c r="D596" s="245" t="s">
        <v>1245</v>
      </c>
      <c r="E596" s="256"/>
      <c r="F596" s="259" t="str">
        <f t="shared" si="39"/>
        <v/>
      </c>
      <c r="G596" s="259" t="str">
        <f t="shared" si="40"/>
        <v/>
      </c>
    </row>
    <row r="597" spans="1:7" x14ac:dyDescent="0.35">
      <c r="A597" s="249" t="s">
        <v>2059</v>
      </c>
      <c r="B597" s="255" t="s">
        <v>1738</v>
      </c>
      <c r="C597" s="244" t="s">
        <v>1245</v>
      </c>
      <c r="D597" s="245" t="s">
        <v>1245</v>
      </c>
      <c r="E597" s="256"/>
      <c r="F597" s="259" t="str">
        <f t="shared" si="39"/>
        <v/>
      </c>
      <c r="G597" s="259" t="str">
        <f t="shared" si="40"/>
        <v/>
      </c>
    </row>
    <row r="598" spans="1:7" x14ac:dyDescent="0.35">
      <c r="A598" s="249" t="s">
        <v>2060</v>
      </c>
      <c r="B598" s="255" t="s">
        <v>148</v>
      </c>
      <c r="C598" s="244">
        <f>SUM(C580:C597)</f>
        <v>0</v>
      </c>
      <c r="D598" s="245">
        <f>SUM(D580:D597)</f>
        <v>0</v>
      </c>
      <c r="E598" s="256"/>
      <c r="F598" s="259" t="str">
        <f t="shared" si="39"/>
        <v/>
      </c>
      <c r="G598" s="259" t="str">
        <f t="shared" si="40"/>
        <v/>
      </c>
    </row>
  </sheetData>
  <sheetProtection algorithmName="SHA-512" hashValue="I+tYB8knGULvXm4O1KxErPirMUHQKInNGx1cj6u79Q+j3QwUO90VR0SGwccf52CtMES4eDzuczQ2iXH/HWKQng==" saltValue="8dEV/+RlTmeKWl+/O7FLT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8" scale="49" fitToHeight="6" orientation="landscape" r:id="rId1"/>
  <headerFooter>
    <oddHeader>&amp;R&amp;G&amp;L&amp;"Calibri"&amp;12&amp;K0000FFClassification: Limited&amp;1#</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C4" sqref="C4"/>
    </sheetView>
  </sheetViews>
  <sheetFormatPr defaultColWidth="8.81640625" defaultRowHeight="14.5" outlineLevelRow="1" x14ac:dyDescent="0.35"/>
  <cols>
    <col min="1" max="1" width="12.1796875" style="66" customWidth="1"/>
    <col min="2" max="2" width="60.7265625" style="66" customWidth="1"/>
    <col min="3" max="4" width="40.7265625" style="66" customWidth="1"/>
    <col min="5" max="5" width="7.26953125" style="66" customWidth="1"/>
    <col min="6" max="6" width="40.7265625" style="66" customWidth="1"/>
    <col min="7" max="7" width="40.7265625" style="64" customWidth="1"/>
    <col min="8" max="8" width="7.26953125" style="66" customWidth="1"/>
    <col min="9" max="9" width="71.81640625" style="66" customWidth="1"/>
    <col min="10" max="11" width="47.7265625" style="66" customWidth="1"/>
    <col min="12" max="12" width="7.26953125" style="66" customWidth="1"/>
    <col min="13" max="13" width="25.7265625" style="66" customWidth="1"/>
    <col min="14" max="14" width="25.7265625" style="64" customWidth="1"/>
    <col min="15" max="16384" width="8.81640625" style="96"/>
  </cols>
  <sheetData>
    <row r="1" spans="1:14" ht="31" x14ac:dyDescent="0.35">
      <c r="A1" s="186" t="s">
        <v>816</v>
      </c>
      <c r="B1" s="186"/>
      <c r="C1" s="64"/>
      <c r="D1" s="64"/>
      <c r="E1" s="64"/>
      <c r="F1" s="253" t="s">
        <v>1858</v>
      </c>
      <c r="H1" s="64"/>
      <c r="I1" s="63"/>
      <c r="J1" s="64"/>
      <c r="K1" s="64"/>
      <c r="L1" s="64"/>
      <c r="M1" s="64"/>
    </row>
    <row r="2" spans="1:14" ht="15" thickBot="1" x14ac:dyDescent="0.4">
      <c r="A2" s="64"/>
      <c r="B2" s="64"/>
      <c r="C2" s="64"/>
      <c r="D2" s="64"/>
      <c r="E2" s="64"/>
      <c r="F2" s="64"/>
      <c r="H2"/>
      <c r="L2" s="64"/>
      <c r="M2" s="64"/>
    </row>
    <row r="3" spans="1:14" ht="19" thickBot="1" x14ac:dyDescent="0.4">
      <c r="A3" s="67"/>
      <c r="B3" s="68" t="s">
        <v>71</v>
      </c>
      <c r="C3" s="69" t="s">
        <v>1599</v>
      </c>
      <c r="D3" s="67"/>
      <c r="E3" s="67"/>
      <c r="F3" s="67"/>
      <c r="G3" s="67"/>
      <c r="H3"/>
      <c r="L3" s="64"/>
      <c r="M3" s="64"/>
    </row>
    <row r="4" spans="1:14" ht="15" thickBot="1" x14ac:dyDescent="0.4">
      <c r="H4"/>
      <c r="L4" s="64"/>
      <c r="M4" s="64"/>
    </row>
    <row r="5" spans="1:14" ht="18.5" x14ac:dyDescent="0.35">
      <c r="B5" s="71" t="s">
        <v>817</v>
      </c>
      <c r="C5" s="70"/>
      <c r="E5" s="72"/>
      <c r="F5" s="72"/>
      <c r="H5"/>
      <c r="L5" s="64"/>
      <c r="M5" s="64"/>
    </row>
    <row r="6" spans="1:14" ht="15" thickBot="1" x14ac:dyDescent="0.4">
      <c r="B6" s="75" t="s">
        <v>818</v>
      </c>
      <c r="H6"/>
      <c r="L6" s="64"/>
      <c r="M6" s="64"/>
    </row>
    <row r="7" spans="1:14" s="117" customFormat="1" x14ac:dyDescent="0.35">
      <c r="A7" s="66"/>
      <c r="B7" s="90"/>
      <c r="C7" s="66"/>
      <c r="D7" s="66"/>
      <c r="E7" s="66"/>
      <c r="F7" s="66"/>
      <c r="G7" s="64"/>
      <c r="H7"/>
      <c r="I7" s="66"/>
      <c r="J7" s="66"/>
      <c r="K7" s="66"/>
      <c r="L7" s="64"/>
      <c r="M7" s="64"/>
      <c r="N7" s="64"/>
    </row>
    <row r="8" spans="1:14" ht="37" x14ac:dyDescent="0.35">
      <c r="A8" s="77" t="s">
        <v>81</v>
      </c>
      <c r="B8" s="77" t="s">
        <v>818</v>
      </c>
      <c r="C8" s="78"/>
      <c r="D8" s="78"/>
      <c r="E8" s="78"/>
      <c r="F8" s="78"/>
      <c r="G8" s="79"/>
      <c r="H8"/>
      <c r="I8" s="83"/>
      <c r="J8" s="72"/>
      <c r="K8" s="72"/>
      <c r="L8" s="72"/>
      <c r="M8" s="72"/>
    </row>
    <row r="9" spans="1:14" ht="15" customHeight="1" x14ac:dyDescent="0.35">
      <c r="A9" s="85"/>
      <c r="B9" s="86" t="s">
        <v>819</v>
      </c>
      <c r="C9" s="85"/>
      <c r="D9" s="85"/>
      <c r="E9" s="85"/>
      <c r="F9" s="88"/>
      <c r="G9" s="88"/>
      <c r="H9"/>
      <c r="I9" s="83"/>
      <c r="J9" s="80"/>
      <c r="K9" s="80"/>
      <c r="L9" s="80"/>
      <c r="M9" s="99"/>
      <c r="N9" s="99"/>
    </row>
    <row r="10" spans="1:14" x14ac:dyDescent="0.35">
      <c r="A10" s="66" t="s">
        <v>820</v>
      </c>
      <c r="B10" s="66" t="s">
        <v>821</v>
      </c>
      <c r="C10" s="190" t="s">
        <v>83</v>
      </c>
      <c r="E10" s="83"/>
      <c r="F10" s="83"/>
      <c r="H10"/>
      <c r="I10" s="83"/>
      <c r="L10" s="83"/>
      <c r="M10" s="83"/>
    </row>
    <row r="11" spans="1:14" outlineLevel="1" x14ac:dyDescent="0.35">
      <c r="A11" s="66" t="s">
        <v>822</v>
      </c>
      <c r="B11" s="95" t="s">
        <v>509</v>
      </c>
      <c r="C11" s="190"/>
      <c r="E11" s="83"/>
      <c r="F11" s="83"/>
      <c r="H11"/>
      <c r="I11" s="83"/>
      <c r="L11" s="83"/>
      <c r="M11" s="83"/>
    </row>
    <row r="12" spans="1:14" outlineLevel="1" x14ac:dyDescent="0.35">
      <c r="A12" s="66" t="s">
        <v>823</v>
      </c>
      <c r="B12" s="95" t="s">
        <v>511</v>
      </c>
      <c r="C12" s="190"/>
      <c r="E12" s="83"/>
      <c r="F12" s="83"/>
      <c r="H12"/>
      <c r="I12" s="83"/>
      <c r="L12" s="83"/>
      <c r="M12" s="83"/>
    </row>
    <row r="13" spans="1:14" outlineLevel="1" x14ac:dyDescent="0.35">
      <c r="A13" s="66" t="s">
        <v>824</v>
      </c>
      <c r="E13" s="83"/>
      <c r="F13" s="83"/>
      <c r="H13"/>
      <c r="I13" s="83"/>
      <c r="L13" s="83"/>
      <c r="M13" s="83"/>
    </row>
    <row r="14" spans="1:14" outlineLevel="1" x14ac:dyDescent="0.35">
      <c r="A14" s="66" t="s">
        <v>825</v>
      </c>
      <c r="E14" s="83"/>
      <c r="F14" s="83"/>
      <c r="H14"/>
      <c r="I14" s="83"/>
      <c r="L14" s="83"/>
      <c r="M14" s="83"/>
    </row>
    <row r="15" spans="1:14" outlineLevel="1" x14ac:dyDescent="0.35">
      <c r="A15" s="66" t="s">
        <v>826</v>
      </c>
      <c r="E15" s="83"/>
      <c r="F15" s="83"/>
      <c r="H15"/>
      <c r="I15" s="83"/>
      <c r="L15" s="83"/>
      <c r="M15" s="83"/>
    </row>
    <row r="16" spans="1:14" outlineLevel="1" x14ac:dyDescent="0.35">
      <c r="A16" s="66" t="s">
        <v>827</v>
      </c>
      <c r="E16" s="83"/>
      <c r="F16" s="83"/>
      <c r="H16"/>
      <c r="I16" s="83"/>
      <c r="L16" s="83"/>
      <c r="M16" s="83"/>
    </row>
    <row r="17" spans="1:14" outlineLevel="1" x14ac:dyDescent="0.35">
      <c r="A17" s="66" t="s">
        <v>828</v>
      </c>
      <c r="E17" s="83"/>
      <c r="F17" s="83"/>
      <c r="H17"/>
      <c r="I17" s="83"/>
      <c r="L17" s="83"/>
      <c r="M17" s="83"/>
    </row>
    <row r="18" spans="1:14" x14ac:dyDescent="0.35">
      <c r="A18" s="85"/>
      <c r="B18" s="85" t="s">
        <v>829</v>
      </c>
      <c r="C18" s="85" t="s">
        <v>686</v>
      </c>
      <c r="D18" s="85" t="s">
        <v>830</v>
      </c>
      <c r="E18" s="85"/>
      <c r="F18" s="85" t="s">
        <v>831</v>
      </c>
      <c r="G18" s="85" t="s">
        <v>832</v>
      </c>
      <c r="H18"/>
      <c r="I18" s="116"/>
      <c r="J18" s="80"/>
      <c r="K18" s="80"/>
      <c r="L18" s="72"/>
      <c r="M18" s="80"/>
      <c r="N18" s="80"/>
    </row>
    <row r="19" spans="1:14" x14ac:dyDescent="0.35">
      <c r="A19" s="66" t="s">
        <v>833</v>
      </c>
      <c r="B19" s="66" t="s">
        <v>834</v>
      </c>
      <c r="C19" s="189" t="s">
        <v>83</v>
      </c>
      <c r="D19" s="80"/>
      <c r="E19" s="80"/>
      <c r="F19" s="99"/>
      <c r="G19" s="99"/>
      <c r="H19"/>
      <c r="I19" s="83"/>
      <c r="L19" s="80"/>
      <c r="M19" s="99"/>
      <c r="N19" s="99"/>
    </row>
    <row r="20" spans="1:14" x14ac:dyDescent="0.35">
      <c r="A20" s="80"/>
      <c r="B20" s="116"/>
      <c r="C20" s="80"/>
      <c r="D20" s="80"/>
      <c r="E20" s="80"/>
      <c r="F20" s="99"/>
      <c r="G20" s="99"/>
      <c r="H20"/>
      <c r="I20" s="116"/>
      <c r="J20" s="80"/>
      <c r="K20" s="80"/>
      <c r="L20" s="80"/>
      <c r="M20" s="99"/>
      <c r="N20" s="99"/>
    </row>
    <row r="21" spans="1:14" x14ac:dyDescent="0.35">
      <c r="B21" s="66" t="s">
        <v>691</v>
      </c>
      <c r="C21" s="80"/>
      <c r="D21" s="80"/>
      <c r="E21" s="80"/>
      <c r="F21" s="99"/>
      <c r="G21" s="99"/>
      <c r="H21"/>
      <c r="I21" s="83"/>
      <c r="J21" s="80"/>
      <c r="K21" s="80"/>
      <c r="L21" s="80"/>
      <c r="M21" s="99"/>
      <c r="N21" s="99"/>
    </row>
    <row r="22" spans="1:14" x14ac:dyDescent="0.35">
      <c r="A22" s="66" t="s">
        <v>835</v>
      </c>
      <c r="B22" s="83" t="s">
        <v>608</v>
      </c>
      <c r="C22" s="189" t="s">
        <v>83</v>
      </c>
      <c r="D22" s="190" t="s">
        <v>83</v>
      </c>
      <c r="E22" s="83"/>
      <c r="F22" s="201" t="str">
        <f>IF($C$37=0,"",IF(C22="[for completion]","",C22/$C$37))</f>
        <v/>
      </c>
      <c r="G22" s="201" t="str">
        <f>IF($D$37=0,"",IF(D22="[for completion]","",D22/$D$37))</f>
        <v/>
      </c>
      <c r="H22"/>
      <c r="I22" s="83"/>
      <c r="L22" s="83"/>
      <c r="M22" s="92"/>
      <c r="N22" s="92"/>
    </row>
    <row r="23" spans="1:14" x14ac:dyDescent="0.35">
      <c r="A23" s="66" t="s">
        <v>836</v>
      </c>
      <c r="B23" s="83" t="s">
        <v>608</v>
      </c>
      <c r="C23" s="189" t="s">
        <v>83</v>
      </c>
      <c r="D23" s="190" t="s">
        <v>83</v>
      </c>
      <c r="E23" s="83"/>
      <c r="F23" s="201" t="str">
        <f t="shared" ref="F23:F36" si="0">IF($C$37=0,"",IF(C23="[for completion]","",C23/$C$37))</f>
        <v/>
      </c>
      <c r="G23" s="201" t="str">
        <f t="shared" ref="G23:G36" si="1">IF($D$37=0,"",IF(D23="[for completion]","",D23/$D$37))</f>
        <v/>
      </c>
      <c r="H23"/>
      <c r="I23" s="83"/>
      <c r="L23" s="83"/>
      <c r="M23" s="92"/>
      <c r="N23" s="92"/>
    </row>
    <row r="24" spans="1:14" x14ac:dyDescent="0.35">
      <c r="A24" s="66" t="s">
        <v>837</v>
      </c>
      <c r="B24" s="83" t="s">
        <v>608</v>
      </c>
      <c r="C24" s="189" t="s">
        <v>83</v>
      </c>
      <c r="D24" s="190" t="s">
        <v>83</v>
      </c>
      <c r="F24" s="201" t="str">
        <f t="shared" si="0"/>
        <v/>
      </c>
      <c r="G24" s="201" t="str">
        <f t="shared" si="1"/>
        <v/>
      </c>
      <c r="H24"/>
      <c r="I24" s="83"/>
      <c r="M24" s="92"/>
      <c r="N24" s="92"/>
    </row>
    <row r="25" spans="1:14" x14ac:dyDescent="0.35">
      <c r="A25" s="66" t="s">
        <v>838</v>
      </c>
      <c r="B25" s="83" t="s">
        <v>608</v>
      </c>
      <c r="C25" s="189" t="s">
        <v>83</v>
      </c>
      <c r="D25" s="190" t="s">
        <v>83</v>
      </c>
      <c r="E25" s="103"/>
      <c r="F25" s="201" t="str">
        <f t="shared" si="0"/>
        <v/>
      </c>
      <c r="G25" s="201" t="str">
        <f t="shared" si="1"/>
        <v/>
      </c>
      <c r="H25"/>
      <c r="I25" s="83"/>
      <c r="L25" s="103"/>
      <c r="M25" s="92"/>
      <c r="N25" s="92"/>
    </row>
    <row r="26" spans="1:14" x14ac:dyDescent="0.35">
      <c r="A26" s="66" t="s">
        <v>839</v>
      </c>
      <c r="B26" s="83" t="s">
        <v>608</v>
      </c>
      <c r="C26" s="189" t="s">
        <v>83</v>
      </c>
      <c r="D26" s="190" t="s">
        <v>83</v>
      </c>
      <c r="E26" s="103"/>
      <c r="F26" s="201" t="str">
        <f t="shared" si="0"/>
        <v/>
      </c>
      <c r="G26" s="201" t="str">
        <f t="shared" si="1"/>
        <v/>
      </c>
      <c r="H26"/>
      <c r="I26" s="83"/>
      <c r="L26" s="103"/>
      <c r="M26" s="92"/>
      <c r="N26" s="92"/>
    </row>
    <row r="27" spans="1:14" x14ac:dyDescent="0.35">
      <c r="A27" s="66" t="s">
        <v>840</v>
      </c>
      <c r="B27" s="83" t="s">
        <v>608</v>
      </c>
      <c r="C27" s="189" t="s">
        <v>83</v>
      </c>
      <c r="D27" s="190" t="s">
        <v>83</v>
      </c>
      <c r="E27" s="103"/>
      <c r="F27" s="201" t="str">
        <f t="shared" si="0"/>
        <v/>
      </c>
      <c r="G27" s="201" t="str">
        <f t="shared" si="1"/>
        <v/>
      </c>
      <c r="H27"/>
      <c r="I27" s="83"/>
      <c r="L27" s="103"/>
      <c r="M27" s="92"/>
      <c r="N27" s="92"/>
    </row>
    <row r="28" spans="1:14" x14ac:dyDescent="0.35">
      <c r="A28" s="66" t="s">
        <v>841</v>
      </c>
      <c r="B28" s="83" t="s">
        <v>608</v>
      </c>
      <c r="C28" s="189" t="s">
        <v>83</v>
      </c>
      <c r="D28" s="190" t="s">
        <v>83</v>
      </c>
      <c r="E28" s="103"/>
      <c r="F28" s="201" t="str">
        <f t="shared" si="0"/>
        <v/>
      </c>
      <c r="G28" s="201" t="str">
        <f t="shared" si="1"/>
        <v/>
      </c>
      <c r="H28"/>
      <c r="I28" s="83"/>
      <c r="L28" s="103"/>
      <c r="M28" s="92"/>
      <c r="N28" s="92"/>
    </row>
    <row r="29" spans="1:14" x14ac:dyDescent="0.35">
      <c r="A29" s="66" t="s">
        <v>842</v>
      </c>
      <c r="B29" s="83" t="s">
        <v>608</v>
      </c>
      <c r="C29" s="189" t="s">
        <v>83</v>
      </c>
      <c r="D29" s="190" t="s">
        <v>83</v>
      </c>
      <c r="E29" s="103"/>
      <c r="F29" s="201" t="str">
        <f t="shared" si="0"/>
        <v/>
      </c>
      <c r="G29" s="201" t="str">
        <f t="shared" si="1"/>
        <v/>
      </c>
      <c r="H29"/>
      <c r="I29" s="83"/>
      <c r="L29" s="103"/>
      <c r="M29" s="92"/>
      <c r="N29" s="92"/>
    </row>
    <row r="30" spans="1:14" x14ac:dyDescent="0.35">
      <c r="A30" s="66" t="s">
        <v>843</v>
      </c>
      <c r="B30" s="83" t="s">
        <v>608</v>
      </c>
      <c r="C30" s="189" t="s">
        <v>83</v>
      </c>
      <c r="D30" s="190" t="s">
        <v>83</v>
      </c>
      <c r="E30" s="103"/>
      <c r="F30" s="201" t="str">
        <f t="shared" si="0"/>
        <v/>
      </c>
      <c r="G30" s="201" t="str">
        <f t="shared" si="1"/>
        <v/>
      </c>
      <c r="H30"/>
      <c r="I30" s="83"/>
      <c r="L30" s="103"/>
      <c r="M30" s="92"/>
      <c r="N30" s="92"/>
    </row>
    <row r="31" spans="1:14" x14ac:dyDescent="0.35">
      <c r="A31" s="66" t="s">
        <v>844</v>
      </c>
      <c r="B31" s="83" t="s">
        <v>608</v>
      </c>
      <c r="C31" s="189" t="s">
        <v>83</v>
      </c>
      <c r="D31" s="190" t="s">
        <v>83</v>
      </c>
      <c r="E31" s="103"/>
      <c r="F31" s="201" t="str">
        <f t="shared" si="0"/>
        <v/>
      </c>
      <c r="G31" s="201" t="str">
        <f t="shared" si="1"/>
        <v/>
      </c>
      <c r="H31"/>
      <c r="I31" s="83"/>
      <c r="L31" s="103"/>
      <c r="M31" s="92"/>
      <c r="N31" s="92"/>
    </row>
    <row r="32" spans="1:14" x14ac:dyDescent="0.35">
      <c r="A32" s="66" t="s">
        <v>845</v>
      </c>
      <c r="B32" s="83" t="s">
        <v>608</v>
      </c>
      <c r="C32" s="189" t="s">
        <v>83</v>
      </c>
      <c r="D32" s="190" t="s">
        <v>83</v>
      </c>
      <c r="E32" s="103"/>
      <c r="F32" s="201" t="str">
        <f t="shared" si="0"/>
        <v/>
      </c>
      <c r="G32" s="201" t="str">
        <f t="shared" si="1"/>
        <v/>
      </c>
      <c r="H32"/>
      <c r="I32" s="83"/>
      <c r="L32" s="103"/>
      <c r="M32" s="92"/>
      <c r="N32" s="92"/>
    </row>
    <row r="33" spans="1:14" x14ac:dyDescent="0.35">
      <c r="A33" s="66" t="s">
        <v>846</v>
      </c>
      <c r="B33" s="83" t="s">
        <v>608</v>
      </c>
      <c r="C33" s="189" t="s">
        <v>83</v>
      </c>
      <c r="D33" s="190" t="s">
        <v>83</v>
      </c>
      <c r="E33" s="103"/>
      <c r="F33" s="201" t="str">
        <f t="shared" si="0"/>
        <v/>
      </c>
      <c r="G33" s="201" t="str">
        <f t="shared" si="1"/>
        <v/>
      </c>
      <c r="H33"/>
      <c r="I33" s="83"/>
      <c r="L33" s="103"/>
      <c r="M33" s="92"/>
      <c r="N33" s="92"/>
    </row>
    <row r="34" spans="1:14" x14ac:dyDescent="0.35">
      <c r="A34" s="66" t="s">
        <v>847</v>
      </c>
      <c r="B34" s="83" t="s">
        <v>608</v>
      </c>
      <c r="C34" s="189" t="s">
        <v>83</v>
      </c>
      <c r="D34" s="190" t="s">
        <v>83</v>
      </c>
      <c r="E34" s="103"/>
      <c r="F34" s="201" t="str">
        <f t="shared" si="0"/>
        <v/>
      </c>
      <c r="G34" s="201" t="str">
        <f t="shared" si="1"/>
        <v/>
      </c>
      <c r="H34"/>
      <c r="I34" s="83"/>
      <c r="L34" s="103"/>
      <c r="M34" s="92"/>
      <c r="N34" s="92"/>
    </row>
    <row r="35" spans="1:14" x14ac:dyDescent="0.35">
      <c r="A35" s="66" t="s">
        <v>848</v>
      </c>
      <c r="B35" s="83" t="s">
        <v>608</v>
      </c>
      <c r="C35" s="189" t="s">
        <v>83</v>
      </c>
      <c r="D35" s="190" t="s">
        <v>83</v>
      </c>
      <c r="E35" s="103"/>
      <c r="F35" s="201" t="str">
        <f t="shared" si="0"/>
        <v/>
      </c>
      <c r="G35" s="201" t="str">
        <f t="shared" si="1"/>
        <v/>
      </c>
      <c r="H35"/>
      <c r="I35" s="83"/>
      <c r="L35" s="103"/>
      <c r="M35" s="92"/>
      <c r="N35" s="92"/>
    </row>
    <row r="36" spans="1:14" x14ac:dyDescent="0.35">
      <c r="A36" s="66" t="s">
        <v>849</v>
      </c>
      <c r="B36" s="83" t="s">
        <v>608</v>
      </c>
      <c r="C36" s="189" t="s">
        <v>83</v>
      </c>
      <c r="D36" s="190" t="s">
        <v>83</v>
      </c>
      <c r="E36" s="103"/>
      <c r="F36" s="201" t="str">
        <f t="shared" si="0"/>
        <v/>
      </c>
      <c r="G36" s="201" t="str">
        <f t="shared" si="1"/>
        <v/>
      </c>
      <c r="H36"/>
      <c r="I36" s="83"/>
      <c r="L36" s="103"/>
      <c r="M36" s="92"/>
      <c r="N36" s="92"/>
    </row>
    <row r="37" spans="1:14" x14ac:dyDescent="0.35">
      <c r="A37" s="66" t="s">
        <v>850</v>
      </c>
      <c r="B37" s="93" t="s">
        <v>148</v>
      </c>
      <c r="C37" s="191">
        <f>SUM(C22:C36)</f>
        <v>0</v>
      </c>
      <c r="D37" s="91">
        <f>SUM(D22:D36)</f>
        <v>0</v>
      </c>
      <c r="E37" s="103"/>
      <c r="F37" s="202">
        <f>SUM(F22:F36)</f>
        <v>0</v>
      </c>
      <c r="G37" s="202">
        <f>SUM(G22:G36)</f>
        <v>0</v>
      </c>
      <c r="H37"/>
      <c r="I37" s="93"/>
      <c r="J37" s="83"/>
      <c r="K37" s="83"/>
      <c r="L37" s="103"/>
      <c r="M37" s="94"/>
      <c r="N37" s="94"/>
    </row>
    <row r="38" spans="1:14" x14ac:dyDescent="0.35">
      <c r="A38" s="85"/>
      <c r="B38" s="86" t="s">
        <v>851</v>
      </c>
      <c r="C38" s="85" t="s">
        <v>113</v>
      </c>
      <c r="D38" s="85"/>
      <c r="E38" s="87"/>
      <c r="F38" s="85" t="s">
        <v>831</v>
      </c>
      <c r="G38" s="85"/>
      <c r="H38"/>
      <c r="I38" s="116"/>
      <c r="J38" s="80"/>
      <c r="K38" s="80"/>
      <c r="L38" s="72"/>
      <c r="M38" s="80"/>
      <c r="N38" s="80"/>
    </row>
    <row r="39" spans="1:14" x14ac:dyDescent="0.35">
      <c r="A39" s="66" t="s">
        <v>852</v>
      </c>
      <c r="B39" s="83" t="s">
        <v>853</v>
      </c>
      <c r="C39" s="189" t="s">
        <v>83</v>
      </c>
      <c r="E39" s="118"/>
      <c r="F39" s="201" t="str">
        <f>IF($C$42=0,"",IF(C39="[for completion]","",C39/$C$42))</f>
        <v/>
      </c>
      <c r="G39" s="91"/>
      <c r="H39"/>
      <c r="I39" s="83"/>
      <c r="L39" s="118"/>
      <c r="M39" s="92"/>
      <c r="N39" s="91"/>
    </row>
    <row r="40" spans="1:14" x14ac:dyDescent="0.35">
      <c r="A40" s="66" t="s">
        <v>854</v>
      </c>
      <c r="B40" s="83" t="s">
        <v>855</v>
      </c>
      <c r="C40" s="189" t="s">
        <v>83</v>
      </c>
      <c r="E40" s="118"/>
      <c r="F40" s="201" t="str">
        <f>IF($C$42=0,"",IF(C40="[for completion]","",C40/$C$42))</f>
        <v/>
      </c>
      <c r="G40" s="91"/>
      <c r="H40"/>
      <c r="I40" s="83"/>
      <c r="L40" s="118"/>
      <c r="M40" s="92"/>
      <c r="N40" s="91"/>
    </row>
    <row r="41" spans="1:14" x14ac:dyDescent="0.35">
      <c r="A41" s="66" t="s">
        <v>856</v>
      </c>
      <c r="B41" s="83" t="s">
        <v>146</v>
      </c>
      <c r="C41" s="189" t="s">
        <v>83</v>
      </c>
      <c r="E41" s="103"/>
      <c r="F41" s="201" t="str">
        <f>IF($C$42=0,"",IF(C41="[for completion]","",C41/$C$42))</f>
        <v/>
      </c>
      <c r="G41" s="91"/>
      <c r="H41"/>
      <c r="I41" s="83"/>
      <c r="L41" s="103"/>
      <c r="M41" s="92"/>
      <c r="N41" s="91"/>
    </row>
    <row r="42" spans="1:14" x14ac:dyDescent="0.35">
      <c r="A42" s="66" t="s">
        <v>857</v>
      </c>
      <c r="B42" s="93" t="s">
        <v>148</v>
      </c>
      <c r="C42" s="191">
        <f>SUM(C39:C41)</f>
        <v>0</v>
      </c>
      <c r="D42" s="83"/>
      <c r="E42" s="103"/>
      <c r="F42" s="202">
        <f>SUM(F39:F41)</f>
        <v>0</v>
      </c>
      <c r="G42" s="91"/>
      <c r="H42"/>
      <c r="I42" s="83"/>
      <c r="L42" s="103"/>
      <c r="M42" s="92"/>
      <c r="N42" s="91"/>
    </row>
    <row r="43" spans="1:14" outlineLevel="1" x14ac:dyDescent="0.35">
      <c r="A43" s="66" t="s">
        <v>858</v>
      </c>
      <c r="B43" s="93"/>
      <c r="C43" s="83"/>
      <c r="D43" s="83"/>
      <c r="E43" s="103"/>
      <c r="F43" s="94"/>
      <c r="G43" s="91"/>
      <c r="H43"/>
      <c r="I43" s="83"/>
      <c r="L43" s="103"/>
      <c r="M43" s="92"/>
      <c r="N43" s="91"/>
    </row>
    <row r="44" spans="1:14" outlineLevel="1" x14ac:dyDescent="0.35">
      <c r="A44" s="66" t="s">
        <v>859</v>
      </c>
      <c r="B44" s="93"/>
      <c r="C44" s="83"/>
      <c r="D44" s="83"/>
      <c r="E44" s="103"/>
      <c r="F44" s="94"/>
      <c r="G44" s="91"/>
      <c r="H44"/>
      <c r="I44" s="83"/>
      <c r="L44" s="103"/>
      <c r="M44" s="92"/>
      <c r="N44" s="91"/>
    </row>
    <row r="45" spans="1:14" outlineLevel="1" x14ac:dyDescent="0.35">
      <c r="A45" s="66" t="s">
        <v>860</v>
      </c>
      <c r="B45" s="83"/>
      <c r="E45" s="103"/>
      <c r="F45" s="92"/>
      <c r="G45" s="91"/>
      <c r="H45"/>
      <c r="I45" s="83"/>
      <c r="L45" s="103"/>
      <c r="M45" s="92"/>
      <c r="N45" s="91"/>
    </row>
    <row r="46" spans="1:14" outlineLevel="1" x14ac:dyDescent="0.35">
      <c r="A46" s="66" t="s">
        <v>861</v>
      </c>
      <c r="B46" s="83"/>
      <c r="E46" s="103"/>
      <c r="F46" s="92"/>
      <c r="G46" s="91"/>
      <c r="H46"/>
      <c r="I46" s="83"/>
      <c r="L46" s="103"/>
      <c r="M46" s="92"/>
      <c r="N46" s="91"/>
    </row>
    <row r="47" spans="1:14" outlineLevel="1" x14ac:dyDescent="0.35">
      <c r="A47" s="66" t="s">
        <v>862</v>
      </c>
      <c r="B47" s="83"/>
      <c r="E47" s="103"/>
      <c r="F47" s="92"/>
      <c r="G47" s="91"/>
      <c r="H47"/>
      <c r="I47" s="83"/>
      <c r="L47" s="103"/>
      <c r="M47" s="92"/>
      <c r="N47" s="91"/>
    </row>
    <row r="48" spans="1:14" ht="15" customHeight="1" x14ac:dyDescent="0.35">
      <c r="A48" s="85"/>
      <c r="B48" s="86" t="s">
        <v>525</v>
      </c>
      <c r="C48" s="85" t="s">
        <v>831</v>
      </c>
      <c r="D48" s="85"/>
      <c r="E48" s="87"/>
      <c r="F48" s="88"/>
      <c r="G48" s="88"/>
      <c r="H48"/>
      <c r="I48" s="116"/>
      <c r="J48" s="80"/>
      <c r="K48" s="80"/>
      <c r="L48" s="72"/>
      <c r="M48" s="99"/>
      <c r="N48" s="99"/>
    </row>
    <row r="49" spans="1:14" x14ac:dyDescent="0.35">
      <c r="A49" s="66" t="s">
        <v>863</v>
      </c>
      <c r="B49" s="115" t="s">
        <v>527</v>
      </c>
      <c r="C49" s="183">
        <f>SUM(C50:C76)</f>
        <v>0</v>
      </c>
      <c r="G49" s="66"/>
      <c r="H49"/>
      <c r="I49" s="72"/>
      <c r="N49" s="66"/>
    </row>
    <row r="50" spans="1:14" x14ac:dyDescent="0.35">
      <c r="A50" s="66" t="s">
        <v>864</v>
      </c>
      <c r="B50" s="66" t="s">
        <v>529</v>
      </c>
      <c r="C50" s="183" t="s">
        <v>83</v>
      </c>
      <c r="G50" s="66"/>
      <c r="H50"/>
      <c r="N50" s="66"/>
    </row>
    <row r="51" spans="1:14" x14ac:dyDescent="0.35">
      <c r="A51" s="66" t="s">
        <v>865</v>
      </c>
      <c r="B51" s="66" t="s">
        <v>531</v>
      </c>
      <c r="C51" s="183" t="s">
        <v>83</v>
      </c>
      <c r="G51" s="66"/>
      <c r="H51"/>
      <c r="N51" s="66"/>
    </row>
    <row r="52" spans="1:14" x14ac:dyDescent="0.35">
      <c r="A52" s="66" t="s">
        <v>866</v>
      </c>
      <c r="B52" s="66" t="s">
        <v>533</v>
      </c>
      <c r="C52" s="183" t="s">
        <v>83</v>
      </c>
      <c r="G52" s="66"/>
      <c r="H52"/>
      <c r="N52" s="66"/>
    </row>
    <row r="53" spans="1:14" x14ac:dyDescent="0.35">
      <c r="A53" s="66" t="s">
        <v>867</v>
      </c>
      <c r="B53" s="66" t="s">
        <v>535</v>
      </c>
      <c r="C53" s="183" t="s">
        <v>83</v>
      </c>
      <c r="G53" s="66"/>
      <c r="H53"/>
      <c r="N53" s="66"/>
    </row>
    <row r="54" spans="1:14" x14ac:dyDescent="0.35">
      <c r="A54" s="66" t="s">
        <v>868</v>
      </c>
      <c r="B54" s="66" t="s">
        <v>537</v>
      </c>
      <c r="C54" s="183" t="s">
        <v>83</v>
      </c>
      <c r="G54" s="66"/>
      <c r="H54"/>
      <c r="N54" s="66"/>
    </row>
    <row r="55" spans="1:14" x14ac:dyDescent="0.35">
      <c r="A55" s="66" t="s">
        <v>869</v>
      </c>
      <c r="B55" s="66" t="s">
        <v>1849</v>
      </c>
      <c r="C55" s="183" t="s">
        <v>83</v>
      </c>
      <c r="G55" s="66"/>
      <c r="H55"/>
      <c r="N55" s="66"/>
    </row>
    <row r="56" spans="1:14" x14ac:dyDescent="0.35">
      <c r="A56" s="66" t="s">
        <v>870</v>
      </c>
      <c r="B56" s="66" t="s">
        <v>540</v>
      </c>
      <c r="C56" s="183" t="s">
        <v>83</v>
      </c>
      <c r="G56" s="66"/>
      <c r="H56"/>
      <c r="N56" s="66"/>
    </row>
    <row r="57" spans="1:14" x14ac:dyDescent="0.35">
      <c r="A57" s="66" t="s">
        <v>871</v>
      </c>
      <c r="B57" s="66" t="s">
        <v>542</v>
      </c>
      <c r="C57" s="183" t="s">
        <v>83</v>
      </c>
      <c r="G57" s="66"/>
      <c r="H57"/>
      <c r="N57" s="66"/>
    </row>
    <row r="58" spans="1:14" x14ac:dyDescent="0.35">
      <c r="A58" s="66" t="s">
        <v>872</v>
      </c>
      <c r="B58" s="66" t="s">
        <v>544</v>
      </c>
      <c r="C58" s="183" t="s">
        <v>83</v>
      </c>
      <c r="G58" s="66"/>
      <c r="H58"/>
      <c r="N58" s="66"/>
    </row>
    <row r="59" spans="1:14" x14ac:dyDescent="0.35">
      <c r="A59" s="66" t="s">
        <v>873</v>
      </c>
      <c r="B59" s="66" t="s">
        <v>546</v>
      </c>
      <c r="C59" s="183" t="s">
        <v>83</v>
      </c>
      <c r="G59" s="66"/>
      <c r="H59"/>
      <c r="N59" s="66"/>
    </row>
    <row r="60" spans="1:14" x14ac:dyDescent="0.35">
      <c r="A60" s="66" t="s">
        <v>874</v>
      </c>
      <c r="B60" s="66" t="s">
        <v>548</v>
      </c>
      <c r="C60" s="183" t="s">
        <v>83</v>
      </c>
      <c r="G60" s="66"/>
      <c r="H60"/>
      <c r="N60" s="66"/>
    </row>
    <row r="61" spans="1:14" x14ac:dyDescent="0.35">
      <c r="A61" s="66" t="s">
        <v>875</v>
      </c>
      <c r="B61" s="66" t="s">
        <v>550</v>
      </c>
      <c r="C61" s="183" t="s">
        <v>83</v>
      </c>
      <c r="G61" s="66"/>
      <c r="H61"/>
      <c r="N61" s="66"/>
    </row>
    <row r="62" spans="1:14" x14ac:dyDescent="0.35">
      <c r="A62" s="66" t="s">
        <v>876</v>
      </c>
      <c r="B62" s="66" t="s">
        <v>552</v>
      </c>
      <c r="C62" s="183" t="s">
        <v>83</v>
      </c>
      <c r="G62" s="66"/>
      <c r="H62"/>
      <c r="N62" s="66"/>
    </row>
    <row r="63" spans="1:14" x14ac:dyDescent="0.35">
      <c r="A63" s="66" t="s">
        <v>877</v>
      </c>
      <c r="B63" s="66" t="s">
        <v>554</v>
      </c>
      <c r="C63" s="183" t="s">
        <v>83</v>
      </c>
      <c r="G63" s="66"/>
      <c r="H63"/>
      <c r="N63" s="66"/>
    </row>
    <row r="64" spans="1:14" x14ac:dyDescent="0.35">
      <c r="A64" s="66" t="s">
        <v>878</v>
      </c>
      <c r="B64" s="66" t="s">
        <v>556</v>
      </c>
      <c r="C64" s="183" t="s">
        <v>83</v>
      </c>
      <c r="G64" s="66"/>
      <c r="H64"/>
      <c r="N64" s="66"/>
    </row>
    <row r="65" spans="1:14" x14ac:dyDescent="0.35">
      <c r="A65" s="66" t="s">
        <v>879</v>
      </c>
      <c r="B65" s="66" t="s">
        <v>3</v>
      </c>
      <c r="C65" s="183" t="s">
        <v>83</v>
      </c>
      <c r="G65" s="66"/>
      <c r="H65"/>
      <c r="N65" s="66"/>
    </row>
    <row r="66" spans="1:14" x14ac:dyDescent="0.35">
      <c r="A66" s="66" t="s">
        <v>880</v>
      </c>
      <c r="B66" s="66" t="s">
        <v>559</v>
      </c>
      <c r="C66" s="183" t="s">
        <v>83</v>
      </c>
      <c r="G66" s="66"/>
      <c r="H66"/>
      <c r="N66" s="66"/>
    </row>
    <row r="67" spans="1:14" x14ac:dyDescent="0.35">
      <c r="A67" s="66" t="s">
        <v>881</v>
      </c>
      <c r="B67" s="66" t="s">
        <v>561</v>
      </c>
      <c r="C67" s="183" t="s">
        <v>83</v>
      </c>
      <c r="G67" s="66"/>
      <c r="H67"/>
      <c r="N67" s="66"/>
    </row>
    <row r="68" spans="1:14" x14ac:dyDescent="0.35">
      <c r="A68" s="66" t="s">
        <v>882</v>
      </c>
      <c r="B68" s="66" t="s">
        <v>563</v>
      </c>
      <c r="C68" s="183" t="s">
        <v>83</v>
      </c>
      <c r="G68" s="66"/>
      <c r="H68"/>
      <c r="N68" s="66"/>
    </row>
    <row r="69" spans="1:14" x14ac:dyDescent="0.35">
      <c r="A69" s="242" t="s">
        <v>883</v>
      </c>
      <c r="B69" s="66" t="s">
        <v>565</v>
      </c>
      <c r="C69" s="183" t="s">
        <v>83</v>
      </c>
      <c r="G69" s="66"/>
      <c r="H69"/>
      <c r="N69" s="66"/>
    </row>
    <row r="70" spans="1:14" x14ac:dyDescent="0.35">
      <c r="A70" s="242" t="s">
        <v>884</v>
      </c>
      <c r="B70" s="66" t="s">
        <v>567</v>
      </c>
      <c r="C70" s="183" t="s">
        <v>83</v>
      </c>
      <c r="G70" s="66"/>
      <c r="H70"/>
      <c r="N70" s="66"/>
    </row>
    <row r="71" spans="1:14" x14ac:dyDescent="0.35">
      <c r="A71" s="242" t="s">
        <v>885</v>
      </c>
      <c r="B71" s="66" t="s">
        <v>569</v>
      </c>
      <c r="C71" s="183" t="s">
        <v>83</v>
      </c>
      <c r="G71" s="66"/>
      <c r="H71"/>
      <c r="N71" s="66"/>
    </row>
    <row r="72" spans="1:14" x14ac:dyDescent="0.35">
      <c r="A72" s="242" t="s">
        <v>886</v>
      </c>
      <c r="B72" s="66" t="s">
        <v>571</v>
      </c>
      <c r="C72" s="183" t="s">
        <v>83</v>
      </c>
      <c r="G72" s="66"/>
      <c r="H72"/>
      <c r="N72" s="66"/>
    </row>
    <row r="73" spans="1:14" x14ac:dyDescent="0.35">
      <c r="A73" s="242" t="s">
        <v>887</v>
      </c>
      <c r="B73" s="66" t="s">
        <v>573</v>
      </c>
      <c r="C73" s="183" t="s">
        <v>83</v>
      </c>
      <c r="G73" s="66"/>
      <c r="H73"/>
      <c r="N73" s="66"/>
    </row>
    <row r="74" spans="1:14" x14ac:dyDescent="0.35">
      <c r="A74" s="242" t="s">
        <v>888</v>
      </c>
      <c r="B74" s="66" t="s">
        <v>575</v>
      </c>
      <c r="C74" s="183" t="s">
        <v>83</v>
      </c>
      <c r="G74" s="66"/>
      <c r="H74"/>
      <c r="N74" s="66"/>
    </row>
    <row r="75" spans="1:14" x14ac:dyDescent="0.35">
      <c r="A75" s="242" t="s">
        <v>889</v>
      </c>
      <c r="B75" s="66" t="s">
        <v>577</v>
      </c>
      <c r="C75" s="183" t="s">
        <v>83</v>
      </c>
      <c r="G75" s="66"/>
      <c r="H75"/>
      <c r="N75" s="66"/>
    </row>
    <row r="76" spans="1:14" x14ac:dyDescent="0.35">
      <c r="A76" s="242" t="s">
        <v>890</v>
      </c>
      <c r="B76" s="66" t="s">
        <v>6</v>
      </c>
      <c r="C76" s="183" t="s">
        <v>83</v>
      </c>
      <c r="G76" s="66"/>
      <c r="H76"/>
      <c r="N76" s="66"/>
    </row>
    <row r="77" spans="1:14" x14ac:dyDescent="0.35">
      <c r="A77" s="242" t="s">
        <v>891</v>
      </c>
      <c r="B77" s="115" t="s">
        <v>318</v>
      </c>
      <c r="C77" s="183">
        <f>SUM(C78:C80)</f>
        <v>0</v>
      </c>
      <c r="G77" s="66"/>
      <c r="H77"/>
      <c r="I77" s="72"/>
      <c r="N77" s="66"/>
    </row>
    <row r="78" spans="1:14" x14ac:dyDescent="0.35">
      <c r="A78" s="242" t="s">
        <v>892</v>
      </c>
      <c r="B78" s="66" t="s">
        <v>583</v>
      </c>
      <c r="C78" s="183" t="s">
        <v>83</v>
      </c>
      <c r="G78" s="66"/>
      <c r="H78"/>
      <c r="N78" s="66"/>
    </row>
    <row r="79" spans="1:14" x14ac:dyDescent="0.35">
      <c r="A79" s="242" t="s">
        <v>893</v>
      </c>
      <c r="B79" s="66" t="s">
        <v>585</v>
      </c>
      <c r="C79" s="183" t="s">
        <v>83</v>
      </c>
      <c r="G79" s="66"/>
      <c r="H79"/>
      <c r="N79" s="66"/>
    </row>
    <row r="80" spans="1:14" x14ac:dyDescent="0.35">
      <c r="A80" s="242" t="s">
        <v>894</v>
      </c>
      <c r="B80" s="66" t="s">
        <v>2</v>
      </c>
      <c r="C80" s="183" t="s">
        <v>83</v>
      </c>
      <c r="G80" s="66"/>
      <c r="H80"/>
      <c r="N80" s="66"/>
    </row>
    <row r="81" spans="1:14" x14ac:dyDescent="0.35">
      <c r="A81" s="242" t="s">
        <v>895</v>
      </c>
      <c r="B81" s="115" t="s">
        <v>146</v>
      </c>
      <c r="C81" s="183">
        <f>SUM(C82:C92)</f>
        <v>0</v>
      </c>
      <c r="G81" s="66"/>
      <c r="H81"/>
      <c r="I81" s="72"/>
      <c r="N81" s="66"/>
    </row>
    <row r="82" spans="1:14" x14ac:dyDescent="0.35">
      <c r="A82" s="242" t="s">
        <v>896</v>
      </c>
      <c r="B82" s="83" t="s">
        <v>320</v>
      </c>
      <c r="C82" s="183" t="s">
        <v>83</v>
      </c>
      <c r="G82" s="66"/>
      <c r="H82"/>
      <c r="I82" s="83"/>
      <c r="N82" s="66"/>
    </row>
    <row r="83" spans="1:14" x14ac:dyDescent="0.35">
      <c r="A83" s="242" t="s">
        <v>897</v>
      </c>
      <c r="B83" s="242" t="s">
        <v>580</v>
      </c>
      <c r="C83" s="183" t="s">
        <v>83</v>
      </c>
      <c r="D83" s="242"/>
      <c r="E83" s="242"/>
      <c r="F83" s="242"/>
      <c r="G83" s="242"/>
      <c r="H83" s="230"/>
      <c r="I83" s="232"/>
      <c r="J83" s="242"/>
      <c r="K83" s="242"/>
      <c r="L83" s="242"/>
      <c r="M83" s="242"/>
      <c r="N83" s="242"/>
    </row>
    <row r="84" spans="1:14" x14ac:dyDescent="0.35">
      <c r="A84" s="242" t="s">
        <v>898</v>
      </c>
      <c r="B84" s="83" t="s">
        <v>322</v>
      </c>
      <c r="C84" s="183" t="s">
        <v>83</v>
      </c>
      <c r="G84" s="66"/>
      <c r="H84"/>
      <c r="I84" s="83"/>
      <c r="N84" s="66"/>
    </row>
    <row r="85" spans="1:14" x14ac:dyDescent="0.35">
      <c r="A85" s="242" t="s">
        <v>899</v>
      </c>
      <c r="B85" s="83" t="s">
        <v>324</v>
      </c>
      <c r="C85" s="183" t="s">
        <v>83</v>
      </c>
      <c r="G85" s="66"/>
      <c r="H85"/>
      <c r="I85" s="83"/>
      <c r="N85" s="66"/>
    </row>
    <row r="86" spans="1:14" x14ac:dyDescent="0.35">
      <c r="A86" s="242" t="s">
        <v>900</v>
      </c>
      <c r="B86" s="83" t="s">
        <v>12</v>
      </c>
      <c r="C86" s="183" t="s">
        <v>83</v>
      </c>
      <c r="G86" s="66"/>
      <c r="H86"/>
      <c r="I86" s="83"/>
      <c r="N86" s="66"/>
    </row>
    <row r="87" spans="1:14" x14ac:dyDescent="0.35">
      <c r="A87" s="242" t="s">
        <v>901</v>
      </c>
      <c r="B87" s="83" t="s">
        <v>327</v>
      </c>
      <c r="C87" s="183" t="s">
        <v>83</v>
      </c>
      <c r="G87" s="66"/>
      <c r="H87"/>
      <c r="I87" s="83"/>
      <c r="N87" s="66"/>
    </row>
    <row r="88" spans="1:14" x14ac:dyDescent="0.35">
      <c r="A88" s="242" t="s">
        <v>902</v>
      </c>
      <c r="B88" s="83" t="s">
        <v>329</v>
      </c>
      <c r="C88" s="183" t="s">
        <v>83</v>
      </c>
      <c r="G88" s="66"/>
      <c r="H88"/>
      <c r="I88" s="83"/>
      <c r="N88" s="66"/>
    </row>
    <row r="89" spans="1:14" x14ac:dyDescent="0.35">
      <c r="A89" s="242" t="s">
        <v>903</v>
      </c>
      <c r="B89" s="83" t="s">
        <v>331</v>
      </c>
      <c r="C89" s="183" t="s">
        <v>83</v>
      </c>
      <c r="G89" s="66"/>
      <c r="H89"/>
      <c r="I89" s="83"/>
      <c r="N89" s="66"/>
    </row>
    <row r="90" spans="1:14" x14ac:dyDescent="0.35">
      <c r="A90" s="242" t="s">
        <v>904</v>
      </c>
      <c r="B90" s="83" t="s">
        <v>333</v>
      </c>
      <c r="C90" s="183" t="s">
        <v>83</v>
      </c>
      <c r="G90" s="66"/>
      <c r="H90"/>
      <c r="I90" s="83"/>
      <c r="N90" s="66"/>
    </row>
    <row r="91" spans="1:14" x14ac:dyDescent="0.35">
      <c r="A91" s="242" t="s">
        <v>905</v>
      </c>
      <c r="B91" s="83" t="s">
        <v>335</v>
      </c>
      <c r="C91" s="183" t="s">
        <v>83</v>
      </c>
      <c r="G91" s="66"/>
      <c r="H91"/>
      <c r="I91" s="83"/>
      <c r="N91" s="66"/>
    </row>
    <row r="92" spans="1:14" x14ac:dyDescent="0.35">
      <c r="A92" s="242" t="s">
        <v>906</v>
      </c>
      <c r="B92" s="83" t="s">
        <v>146</v>
      </c>
      <c r="C92" s="183" t="s">
        <v>83</v>
      </c>
      <c r="G92" s="66"/>
      <c r="H92"/>
      <c r="I92" s="83"/>
      <c r="N92" s="66"/>
    </row>
    <row r="93" spans="1:14" outlineLevel="1" x14ac:dyDescent="0.35">
      <c r="A93" s="66" t="s">
        <v>907</v>
      </c>
      <c r="B93" s="95" t="s">
        <v>150</v>
      </c>
      <c r="C93" s="183"/>
      <c r="G93" s="66"/>
      <c r="H93"/>
      <c r="I93" s="83"/>
      <c r="N93" s="66"/>
    </row>
    <row r="94" spans="1:14" outlineLevel="1" x14ac:dyDescent="0.35">
      <c r="A94" s="66" t="s">
        <v>908</v>
      </c>
      <c r="B94" s="95" t="s">
        <v>150</v>
      </c>
      <c r="C94" s="183"/>
      <c r="G94" s="66"/>
      <c r="H94"/>
      <c r="I94" s="83"/>
      <c r="N94" s="66"/>
    </row>
    <row r="95" spans="1:14" outlineLevel="1" x14ac:dyDescent="0.35">
      <c r="A95" s="66" t="s">
        <v>909</v>
      </c>
      <c r="B95" s="95" t="s">
        <v>150</v>
      </c>
      <c r="C95" s="183"/>
      <c r="G95" s="66"/>
      <c r="H95"/>
      <c r="I95" s="83"/>
      <c r="N95" s="66"/>
    </row>
    <row r="96" spans="1:14" outlineLevel="1" x14ac:dyDescent="0.35">
      <c r="A96" s="66" t="s">
        <v>910</v>
      </c>
      <c r="B96" s="95" t="s">
        <v>150</v>
      </c>
      <c r="C96" s="183"/>
      <c r="G96" s="66"/>
      <c r="H96"/>
      <c r="I96" s="83"/>
      <c r="N96" s="66"/>
    </row>
    <row r="97" spans="1:14" outlineLevel="1" x14ac:dyDescent="0.35">
      <c r="A97" s="66" t="s">
        <v>911</v>
      </c>
      <c r="B97" s="95" t="s">
        <v>150</v>
      </c>
      <c r="C97" s="183"/>
      <c r="G97" s="66"/>
      <c r="H97"/>
      <c r="I97" s="83"/>
      <c r="N97" s="66"/>
    </row>
    <row r="98" spans="1:14" outlineLevel="1" x14ac:dyDescent="0.35">
      <c r="A98" s="66" t="s">
        <v>912</v>
      </c>
      <c r="B98" s="95" t="s">
        <v>150</v>
      </c>
      <c r="C98" s="183"/>
      <c r="G98" s="66"/>
      <c r="H98"/>
      <c r="I98" s="83"/>
      <c r="N98" s="66"/>
    </row>
    <row r="99" spans="1:14" outlineLevel="1" x14ac:dyDescent="0.35">
      <c r="A99" s="66" t="s">
        <v>913</v>
      </c>
      <c r="B99" s="95" t="s">
        <v>150</v>
      </c>
      <c r="C99" s="183"/>
      <c r="G99" s="66"/>
      <c r="H99"/>
      <c r="I99" s="83"/>
      <c r="N99" s="66"/>
    </row>
    <row r="100" spans="1:14" outlineLevel="1" x14ac:dyDescent="0.35">
      <c r="A100" s="66" t="s">
        <v>914</v>
      </c>
      <c r="B100" s="95" t="s">
        <v>150</v>
      </c>
      <c r="C100" s="183"/>
      <c r="G100" s="66"/>
      <c r="H100"/>
      <c r="I100" s="83"/>
      <c r="N100" s="66"/>
    </row>
    <row r="101" spans="1:14" outlineLevel="1" x14ac:dyDescent="0.35">
      <c r="A101" s="66" t="s">
        <v>915</v>
      </c>
      <c r="B101" s="95" t="s">
        <v>150</v>
      </c>
      <c r="C101" s="183"/>
      <c r="G101" s="66"/>
      <c r="H101"/>
      <c r="I101" s="83"/>
      <c r="N101" s="66"/>
    </row>
    <row r="102" spans="1:14" outlineLevel="1" x14ac:dyDescent="0.35">
      <c r="A102" s="66" t="s">
        <v>916</v>
      </c>
      <c r="B102" s="95" t="s">
        <v>150</v>
      </c>
      <c r="C102" s="183"/>
      <c r="G102" s="66"/>
      <c r="H102"/>
      <c r="I102" s="83"/>
      <c r="N102" s="66"/>
    </row>
    <row r="103" spans="1:14" ht="15" customHeight="1" x14ac:dyDescent="0.35">
      <c r="A103" s="85"/>
      <c r="B103" s="195" t="s">
        <v>1604</v>
      </c>
      <c r="C103" s="184" t="s">
        <v>831</v>
      </c>
      <c r="D103" s="85"/>
      <c r="E103" s="87"/>
      <c r="F103" s="85"/>
      <c r="G103" s="88"/>
      <c r="H103"/>
      <c r="I103" s="116"/>
      <c r="J103" s="80"/>
      <c r="K103" s="80"/>
      <c r="L103" s="72"/>
      <c r="M103" s="80"/>
      <c r="N103" s="99"/>
    </row>
    <row r="104" spans="1:14" x14ac:dyDescent="0.35">
      <c r="A104" s="66" t="s">
        <v>917</v>
      </c>
      <c r="B104" s="83" t="s">
        <v>608</v>
      </c>
      <c r="C104" s="183" t="s">
        <v>83</v>
      </c>
      <c r="G104" s="66"/>
      <c r="H104"/>
      <c r="I104" s="83"/>
      <c r="N104" s="66"/>
    </row>
    <row r="105" spans="1:14" x14ac:dyDescent="0.35">
      <c r="A105" s="66" t="s">
        <v>918</v>
      </c>
      <c r="B105" s="83" t="s">
        <v>608</v>
      </c>
      <c r="C105" s="183" t="s">
        <v>83</v>
      </c>
      <c r="G105" s="66"/>
      <c r="H105"/>
      <c r="I105" s="83"/>
      <c r="N105" s="66"/>
    </row>
    <row r="106" spans="1:14" x14ac:dyDescent="0.35">
      <c r="A106" s="66" t="s">
        <v>919</v>
      </c>
      <c r="B106" s="83" t="s">
        <v>608</v>
      </c>
      <c r="C106" s="183" t="s">
        <v>83</v>
      </c>
      <c r="G106" s="66"/>
      <c r="H106"/>
      <c r="I106" s="83"/>
      <c r="N106" s="66"/>
    </row>
    <row r="107" spans="1:14" x14ac:dyDescent="0.35">
      <c r="A107" s="66" t="s">
        <v>920</v>
      </c>
      <c r="B107" s="83" t="s">
        <v>608</v>
      </c>
      <c r="C107" s="183" t="s">
        <v>83</v>
      </c>
      <c r="G107" s="66"/>
      <c r="H107"/>
      <c r="I107" s="83"/>
      <c r="N107" s="66"/>
    </row>
    <row r="108" spans="1:14" x14ac:dyDescent="0.35">
      <c r="A108" s="66" t="s">
        <v>921</v>
      </c>
      <c r="B108" s="83" t="s">
        <v>608</v>
      </c>
      <c r="C108" s="183" t="s">
        <v>83</v>
      </c>
      <c r="G108" s="66"/>
      <c r="H108"/>
      <c r="I108" s="83"/>
      <c r="N108" s="66"/>
    </row>
    <row r="109" spans="1:14" x14ac:dyDescent="0.35">
      <c r="A109" s="66" t="s">
        <v>922</v>
      </c>
      <c r="B109" s="83" t="s">
        <v>608</v>
      </c>
      <c r="C109" s="183" t="s">
        <v>83</v>
      </c>
      <c r="G109" s="66"/>
      <c r="H109"/>
      <c r="I109" s="83"/>
      <c r="N109" s="66"/>
    </row>
    <row r="110" spans="1:14" x14ac:dyDescent="0.35">
      <c r="A110" s="66" t="s">
        <v>923</v>
      </c>
      <c r="B110" s="83" t="s">
        <v>608</v>
      </c>
      <c r="C110" s="183" t="s">
        <v>83</v>
      </c>
      <c r="G110" s="66"/>
      <c r="H110"/>
      <c r="I110" s="83"/>
      <c r="N110" s="66"/>
    </row>
    <row r="111" spans="1:14" x14ac:dyDescent="0.35">
      <c r="A111" s="66" t="s">
        <v>924</v>
      </c>
      <c r="B111" s="83" t="s">
        <v>608</v>
      </c>
      <c r="C111" s="183" t="s">
        <v>83</v>
      </c>
      <c r="G111" s="66"/>
      <c r="H111"/>
      <c r="I111" s="83"/>
      <c r="N111" s="66"/>
    </row>
    <row r="112" spans="1:14" x14ac:dyDescent="0.35">
      <c r="A112" s="66" t="s">
        <v>925</v>
      </c>
      <c r="B112" s="83" t="s">
        <v>608</v>
      </c>
      <c r="C112" s="183" t="s">
        <v>83</v>
      </c>
      <c r="G112" s="66"/>
      <c r="H112"/>
      <c r="I112" s="83"/>
      <c r="N112" s="66"/>
    </row>
    <row r="113" spans="1:14" x14ac:dyDescent="0.35">
      <c r="A113" s="66" t="s">
        <v>926</v>
      </c>
      <c r="B113" s="83" t="s">
        <v>608</v>
      </c>
      <c r="C113" s="183" t="s">
        <v>83</v>
      </c>
      <c r="G113" s="66"/>
      <c r="H113"/>
      <c r="I113" s="83"/>
      <c r="N113" s="66"/>
    </row>
    <row r="114" spans="1:14" x14ac:dyDescent="0.35">
      <c r="A114" s="66" t="s">
        <v>927</v>
      </c>
      <c r="B114" s="83" t="s">
        <v>608</v>
      </c>
      <c r="C114" s="183" t="s">
        <v>83</v>
      </c>
      <c r="G114" s="66"/>
      <c r="H114"/>
      <c r="I114" s="83"/>
      <c r="N114" s="66"/>
    </row>
    <row r="115" spans="1:14" x14ac:dyDescent="0.35">
      <c r="A115" s="66" t="s">
        <v>928</v>
      </c>
      <c r="B115" s="83" t="s">
        <v>608</v>
      </c>
      <c r="C115" s="183" t="s">
        <v>83</v>
      </c>
      <c r="G115" s="66"/>
      <c r="H115"/>
      <c r="I115" s="83"/>
      <c r="N115" s="66"/>
    </row>
    <row r="116" spans="1:14" x14ac:dyDescent="0.35">
      <c r="A116" s="66" t="s">
        <v>929</v>
      </c>
      <c r="B116" s="83" t="s">
        <v>608</v>
      </c>
      <c r="C116" s="183" t="s">
        <v>83</v>
      </c>
      <c r="G116" s="66"/>
      <c r="H116"/>
      <c r="I116" s="83"/>
      <c r="N116" s="66"/>
    </row>
    <row r="117" spans="1:14" x14ac:dyDescent="0.35">
      <c r="A117" s="66" t="s">
        <v>930</v>
      </c>
      <c r="B117" s="83" t="s">
        <v>608</v>
      </c>
      <c r="C117" s="183" t="s">
        <v>83</v>
      </c>
      <c r="G117" s="66"/>
      <c r="H117"/>
      <c r="I117" s="83"/>
      <c r="N117" s="66"/>
    </row>
    <row r="118" spans="1:14" x14ac:dyDescent="0.35">
      <c r="A118" s="66" t="s">
        <v>931</v>
      </c>
      <c r="B118" s="83" t="s">
        <v>608</v>
      </c>
      <c r="C118" s="183" t="s">
        <v>83</v>
      </c>
      <c r="G118" s="66"/>
      <c r="H118"/>
      <c r="I118" s="83"/>
      <c r="N118" s="66"/>
    </row>
    <row r="119" spans="1:14" x14ac:dyDescent="0.35">
      <c r="A119" s="66" t="s">
        <v>932</v>
      </c>
      <c r="B119" s="83" t="s">
        <v>608</v>
      </c>
      <c r="C119" s="183" t="s">
        <v>83</v>
      </c>
      <c r="G119" s="66"/>
      <c r="H119"/>
      <c r="I119" s="83"/>
      <c r="N119" s="66"/>
    </row>
    <row r="120" spans="1:14" x14ac:dyDescent="0.35">
      <c r="A120" s="66" t="s">
        <v>933</v>
      </c>
      <c r="B120" s="83" t="s">
        <v>608</v>
      </c>
      <c r="C120" s="183" t="s">
        <v>83</v>
      </c>
      <c r="G120" s="66"/>
      <c r="H120"/>
      <c r="I120" s="83"/>
      <c r="N120" s="66"/>
    </row>
    <row r="121" spans="1:14" x14ac:dyDescent="0.35">
      <c r="A121" s="66" t="s">
        <v>934</v>
      </c>
      <c r="B121" s="83" t="s">
        <v>608</v>
      </c>
      <c r="C121" s="183" t="s">
        <v>83</v>
      </c>
      <c r="G121" s="66"/>
      <c r="H121"/>
      <c r="I121" s="83"/>
      <c r="N121" s="66"/>
    </row>
    <row r="122" spans="1:14" x14ac:dyDescent="0.35">
      <c r="A122" s="66" t="s">
        <v>935</v>
      </c>
      <c r="B122" s="83" t="s">
        <v>608</v>
      </c>
      <c r="C122" s="183" t="s">
        <v>83</v>
      </c>
      <c r="G122" s="66"/>
      <c r="H122"/>
      <c r="I122" s="83"/>
      <c r="N122" s="66"/>
    </row>
    <row r="123" spans="1:14" x14ac:dyDescent="0.35">
      <c r="A123" s="66" t="s">
        <v>936</v>
      </c>
      <c r="B123" s="83" t="s">
        <v>608</v>
      </c>
      <c r="C123" s="183" t="s">
        <v>83</v>
      </c>
      <c r="G123" s="66"/>
      <c r="H123"/>
      <c r="I123" s="83"/>
      <c r="N123" s="66"/>
    </row>
    <row r="124" spans="1:14" x14ac:dyDescent="0.35">
      <c r="A124" s="66" t="s">
        <v>937</v>
      </c>
      <c r="B124" s="83" t="s">
        <v>608</v>
      </c>
      <c r="C124" s="183" t="s">
        <v>83</v>
      </c>
      <c r="G124" s="66"/>
      <c r="H124"/>
      <c r="I124" s="83"/>
      <c r="N124" s="66"/>
    </row>
    <row r="125" spans="1:14" x14ac:dyDescent="0.35">
      <c r="A125" s="66" t="s">
        <v>938</v>
      </c>
      <c r="B125" s="83" t="s">
        <v>608</v>
      </c>
      <c r="C125" s="183" t="s">
        <v>83</v>
      </c>
      <c r="G125" s="66"/>
      <c r="H125"/>
      <c r="I125" s="83"/>
      <c r="N125" s="66"/>
    </row>
    <row r="126" spans="1:14" x14ac:dyDescent="0.35">
      <c r="A126" s="66" t="s">
        <v>939</v>
      </c>
      <c r="B126" s="83" t="s">
        <v>608</v>
      </c>
      <c r="C126" s="183" t="s">
        <v>83</v>
      </c>
      <c r="G126" s="66"/>
      <c r="H126"/>
      <c r="I126" s="83"/>
      <c r="N126" s="66"/>
    </row>
    <row r="127" spans="1:14" x14ac:dyDescent="0.35">
      <c r="A127" s="66" t="s">
        <v>940</v>
      </c>
      <c r="B127" s="83" t="s">
        <v>608</v>
      </c>
      <c r="C127" s="183" t="s">
        <v>83</v>
      </c>
      <c r="G127" s="66"/>
      <c r="H127"/>
      <c r="I127" s="83"/>
      <c r="N127" s="66"/>
    </row>
    <row r="128" spans="1:14" x14ac:dyDescent="0.35">
      <c r="A128" s="66" t="s">
        <v>941</v>
      </c>
      <c r="B128" s="83" t="s">
        <v>608</v>
      </c>
      <c r="C128" s="66" t="s">
        <v>83</v>
      </c>
      <c r="G128" s="66"/>
      <c r="H128"/>
      <c r="I128" s="83"/>
      <c r="N128" s="66"/>
    </row>
    <row r="129" spans="1:14" x14ac:dyDescent="0.35">
      <c r="A129" s="85"/>
      <c r="B129" s="86" t="s">
        <v>639</v>
      </c>
      <c r="C129" s="85" t="s">
        <v>831</v>
      </c>
      <c r="D129" s="85"/>
      <c r="E129" s="85"/>
      <c r="F129" s="88"/>
      <c r="G129" s="88"/>
      <c r="H129"/>
      <c r="I129" s="116"/>
      <c r="J129" s="80"/>
      <c r="K129" s="80"/>
      <c r="L129" s="80"/>
      <c r="M129" s="99"/>
      <c r="N129" s="99"/>
    </row>
    <row r="130" spans="1:14" x14ac:dyDescent="0.35">
      <c r="A130" s="66" t="s">
        <v>942</v>
      </c>
      <c r="B130" s="66" t="s">
        <v>641</v>
      </c>
      <c r="C130" s="183" t="s">
        <v>83</v>
      </c>
      <c r="D130"/>
      <c r="E130"/>
      <c r="F130"/>
      <c r="G130"/>
      <c r="H130"/>
      <c r="K130" s="108"/>
      <c r="L130" s="108"/>
      <c r="M130" s="108"/>
      <c r="N130" s="108"/>
    </row>
    <row r="131" spans="1:14" x14ac:dyDescent="0.35">
      <c r="A131" s="66" t="s">
        <v>943</v>
      </c>
      <c r="B131" s="66" t="s">
        <v>643</v>
      </c>
      <c r="C131" s="183" t="s">
        <v>83</v>
      </c>
      <c r="D131"/>
      <c r="E131"/>
      <c r="F131"/>
      <c r="G131"/>
      <c r="H131"/>
      <c r="K131" s="108"/>
      <c r="L131" s="108"/>
      <c r="M131" s="108"/>
      <c r="N131" s="108"/>
    </row>
    <row r="132" spans="1:14" x14ac:dyDescent="0.35">
      <c r="A132" s="66" t="s">
        <v>944</v>
      </c>
      <c r="B132" s="66" t="s">
        <v>146</v>
      </c>
      <c r="C132" s="183" t="s">
        <v>83</v>
      </c>
      <c r="D132"/>
      <c r="E132"/>
      <c r="F132"/>
      <c r="G132"/>
      <c r="H132"/>
      <c r="K132" s="108"/>
      <c r="L132" s="108"/>
      <c r="M132" s="108"/>
      <c r="N132" s="108"/>
    </row>
    <row r="133" spans="1:14" outlineLevel="1" x14ac:dyDescent="0.35">
      <c r="A133" s="66" t="s">
        <v>945</v>
      </c>
      <c r="C133" s="183"/>
      <c r="D133"/>
      <c r="E133"/>
      <c r="F133"/>
      <c r="G133"/>
      <c r="H133"/>
      <c r="K133" s="108"/>
      <c r="L133" s="108"/>
      <c r="M133" s="108"/>
      <c r="N133" s="108"/>
    </row>
    <row r="134" spans="1:14" outlineLevel="1" x14ac:dyDescent="0.35">
      <c r="A134" s="66" t="s">
        <v>946</v>
      </c>
      <c r="C134" s="183"/>
      <c r="D134"/>
      <c r="E134"/>
      <c r="F134"/>
      <c r="G134"/>
      <c r="H134"/>
      <c r="K134" s="108"/>
      <c r="L134" s="108"/>
      <c r="M134" s="108"/>
      <c r="N134" s="108"/>
    </row>
    <row r="135" spans="1:14" outlineLevel="1" x14ac:dyDescent="0.35">
      <c r="A135" s="66" t="s">
        <v>947</v>
      </c>
      <c r="C135" s="183"/>
      <c r="D135"/>
      <c r="E135"/>
      <c r="F135"/>
      <c r="G135"/>
      <c r="H135"/>
      <c r="K135" s="108"/>
      <c r="L135" s="108"/>
      <c r="M135" s="108"/>
      <c r="N135" s="108"/>
    </row>
    <row r="136" spans="1:14" outlineLevel="1" x14ac:dyDescent="0.35">
      <c r="A136" s="66" t="s">
        <v>948</v>
      </c>
      <c r="C136" s="183"/>
      <c r="D136"/>
      <c r="E136"/>
      <c r="F136"/>
      <c r="G136"/>
      <c r="H136"/>
      <c r="K136" s="108"/>
      <c r="L136" s="108"/>
      <c r="M136" s="108"/>
      <c r="N136" s="108"/>
    </row>
    <row r="137" spans="1:14" x14ac:dyDescent="0.35">
      <c r="A137" s="85"/>
      <c r="B137" s="86" t="s">
        <v>651</v>
      </c>
      <c r="C137" s="85" t="s">
        <v>831</v>
      </c>
      <c r="D137" s="85"/>
      <c r="E137" s="85"/>
      <c r="F137" s="88"/>
      <c r="G137" s="88"/>
      <c r="H137"/>
      <c r="I137" s="116"/>
      <c r="J137" s="80"/>
      <c r="K137" s="80"/>
      <c r="L137" s="80"/>
      <c r="M137" s="99"/>
      <c r="N137" s="99"/>
    </row>
    <row r="138" spans="1:14" x14ac:dyDescent="0.35">
      <c r="A138" s="66" t="s">
        <v>949</v>
      </c>
      <c r="B138" s="66" t="s">
        <v>653</v>
      </c>
      <c r="C138" s="183" t="s">
        <v>83</v>
      </c>
      <c r="D138" s="118"/>
      <c r="E138" s="118"/>
      <c r="F138" s="103"/>
      <c r="G138" s="91"/>
      <c r="H138"/>
      <c r="K138" s="118"/>
      <c r="L138" s="118"/>
      <c r="M138" s="103"/>
      <c r="N138" s="91"/>
    </row>
    <row r="139" spans="1:14" x14ac:dyDescent="0.35">
      <c r="A139" s="66" t="s">
        <v>950</v>
      </c>
      <c r="B139" s="66" t="s">
        <v>655</v>
      </c>
      <c r="C139" s="183" t="s">
        <v>83</v>
      </c>
      <c r="D139" s="118"/>
      <c r="E139" s="118"/>
      <c r="F139" s="103"/>
      <c r="G139" s="91"/>
      <c r="H139"/>
      <c r="K139" s="118"/>
      <c r="L139" s="118"/>
      <c r="M139" s="103"/>
      <c r="N139" s="91"/>
    </row>
    <row r="140" spans="1:14" x14ac:dyDescent="0.35">
      <c r="A140" s="66" t="s">
        <v>951</v>
      </c>
      <c r="B140" s="66" t="s">
        <v>146</v>
      </c>
      <c r="C140" s="183" t="s">
        <v>83</v>
      </c>
      <c r="D140" s="118"/>
      <c r="E140" s="118"/>
      <c r="F140" s="103"/>
      <c r="G140" s="91"/>
      <c r="H140"/>
      <c r="K140" s="118"/>
      <c r="L140" s="118"/>
      <c r="M140" s="103"/>
      <c r="N140" s="91"/>
    </row>
    <row r="141" spans="1:14" outlineLevel="1" x14ac:dyDescent="0.35">
      <c r="A141" s="66" t="s">
        <v>952</v>
      </c>
      <c r="C141" s="183"/>
      <c r="D141" s="118"/>
      <c r="E141" s="118"/>
      <c r="F141" s="103"/>
      <c r="G141" s="91"/>
      <c r="H141"/>
      <c r="K141" s="118"/>
      <c r="L141" s="118"/>
      <c r="M141" s="103"/>
      <c r="N141" s="91"/>
    </row>
    <row r="142" spans="1:14" outlineLevel="1" x14ac:dyDescent="0.35">
      <c r="A142" s="66" t="s">
        <v>953</v>
      </c>
      <c r="C142" s="183"/>
      <c r="D142" s="118"/>
      <c r="E142" s="118"/>
      <c r="F142" s="103"/>
      <c r="G142" s="91"/>
      <c r="H142"/>
      <c r="K142" s="118"/>
      <c r="L142" s="118"/>
      <c r="M142" s="103"/>
      <c r="N142" s="91"/>
    </row>
    <row r="143" spans="1:14" outlineLevel="1" x14ac:dyDescent="0.35">
      <c r="A143" s="66" t="s">
        <v>954</v>
      </c>
      <c r="C143" s="183"/>
      <c r="D143" s="118"/>
      <c r="E143" s="118"/>
      <c r="F143" s="103"/>
      <c r="G143" s="91"/>
      <c r="H143"/>
      <c r="K143" s="118"/>
      <c r="L143" s="118"/>
      <c r="M143" s="103"/>
      <c r="N143" s="91"/>
    </row>
    <row r="144" spans="1:14" outlineLevel="1" x14ac:dyDescent="0.35">
      <c r="A144" s="66" t="s">
        <v>955</v>
      </c>
      <c r="C144" s="183"/>
      <c r="D144" s="118"/>
      <c r="E144" s="118"/>
      <c r="F144" s="103"/>
      <c r="G144" s="91"/>
      <c r="H144"/>
      <c r="K144" s="118"/>
      <c r="L144" s="118"/>
      <c r="M144" s="103"/>
      <c r="N144" s="91"/>
    </row>
    <row r="145" spans="1:14" outlineLevel="1" x14ac:dyDescent="0.35">
      <c r="A145" s="66" t="s">
        <v>956</v>
      </c>
      <c r="C145" s="183"/>
      <c r="D145" s="118"/>
      <c r="E145" s="118"/>
      <c r="F145" s="103"/>
      <c r="G145" s="91"/>
      <c r="H145"/>
      <c r="K145" s="118"/>
      <c r="L145" s="118"/>
      <c r="M145" s="103"/>
      <c r="N145" s="91"/>
    </row>
    <row r="146" spans="1:14" outlineLevel="1" x14ac:dyDescent="0.35">
      <c r="A146" s="66" t="s">
        <v>957</v>
      </c>
      <c r="C146" s="183"/>
      <c r="D146" s="118"/>
      <c r="E146" s="118"/>
      <c r="F146" s="103"/>
      <c r="G146" s="91"/>
      <c r="H146"/>
      <c r="K146" s="118"/>
      <c r="L146" s="118"/>
      <c r="M146" s="103"/>
      <c r="N146" s="91"/>
    </row>
    <row r="147" spans="1:14" x14ac:dyDescent="0.35">
      <c r="A147" s="85"/>
      <c r="B147" s="86" t="s">
        <v>958</v>
      </c>
      <c r="C147" s="85" t="s">
        <v>113</v>
      </c>
      <c r="D147" s="85"/>
      <c r="E147" s="85"/>
      <c r="F147" s="85" t="s">
        <v>831</v>
      </c>
      <c r="G147" s="88"/>
      <c r="H147"/>
      <c r="I147" s="116"/>
      <c r="J147" s="80"/>
      <c r="K147" s="80"/>
      <c r="L147" s="80"/>
      <c r="M147" s="80"/>
      <c r="N147" s="99"/>
    </row>
    <row r="148" spans="1:14" x14ac:dyDescent="0.35">
      <c r="A148" s="66" t="s">
        <v>959</v>
      </c>
      <c r="B148" s="83" t="s">
        <v>960</v>
      </c>
      <c r="C148" s="189" t="s">
        <v>83</v>
      </c>
      <c r="D148" s="118"/>
      <c r="E148" s="118"/>
      <c r="F148" s="201" t="str">
        <f>IF($C$152=0,"",IF(C148="[for completion]","",C148/$C$152))</f>
        <v/>
      </c>
      <c r="G148" s="91"/>
      <c r="H148"/>
      <c r="I148" s="83"/>
      <c r="K148" s="118"/>
      <c r="L148" s="118"/>
      <c r="M148" s="92"/>
      <c r="N148" s="91"/>
    </row>
    <row r="149" spans="1:14" x14ac:dyDescent="0.35">
      <c r="A149" s="66" t="s">
        <v>961</v>
      </c>
      <c r="B149" s="83" t="s">
        <v>962</v>
      </c>
      <c r="C149" s="189" t="s">
        <v>83</v>
      </c>
      <c r="D149" s="118"/>
      <c r="E149" s="118"/>
      <c r="F149" s="201" t="str">
        <f>IF($C$152=0,"",IF(C149="[for completion]","",C149/$C$152))</f>
        <v/>
      </c>
      <c r="G149" s="91"/>
      <c r="H149"/>
      <c r="I149" s="83"/>
      <c r="K149" s="118"/>
      <c r="L149" s="118"/>
      <c r="M149" s="92"/>
      <c r="N149" s="91"/>
    </row>
    <row r="150" spans="1:14" x14ac:dyDescent="0.35">
      <c r="A150" s="66" t="s">
        <v>963</v>
      </c>
      <c r="B150" s="83" t="s">
        <v>964</v>
      </c>
      <c r="C150" s="189" t="s">
        <v>83</v>
      </c>
      <c r="D150" s="118"/>
      <c r="E150" s="118"/>
      <c r="F150" s="201" t="str">
        <f>IF($C$152=0,"",IF(C150="[for completion]","",C150/$C$152))</f>
        <v/>
      </c>
      <c r="G150" s="91"/>
      <c r="H150"/>
      <c r="I150" s="83"/>
      <c r="K150" s="118"/>
      <c r="L150" s="118"/>
      <c r="M150" s="92"/>
      <c r="N150" s="91"/>
    </row>
    <row r="151" spans="1:14" ht="15" customHeight="1" x14ac:dyDescent="0.35">
      <c r="A151" s="66" t="s">
        <v>965</v>
      </c>
      <c r="B151" s="83" t="s">
        <v>966</v>
      </c>
      <c r="C151" s="189" t="s">
        <v>83</v>
      </c>
      <c r="D151" s="118"/>
      <c r="E151" s="118"/>
      <c r="F151" s="201" t="str">
        <f>IF($C$152=0,"",IF(C151="[for completion]","",C151/$C$152))</f>
        <v/>
      </c>
      <c r="G151" s="91"/>
      <c r="H151"/>
      <c r="I151" s="83"/>
      <c r="K151" s="118"/>
      <c r="L151" s="118"/>
      <c r="M151" s="92"/>
      <c r="N151" s="91"/>
    </row>
    <row r="152" spans="1:14" ht="15" customHeight="1" x14ac:dyDescent="0.35">
      <c r="A152" s="66" t="s">
        <v>967</v>
      </c>
      <c r="B152" s="93" t="s">
        <v>148</v>
      </c>
      <c r="C152" s="191">
        <f>SUM(C148:C151)</f>
        <v>0</v>
      </c>
      <c r="D152" s="118"/>
      <c r="E152" s="118"/>
      <c r="F152" s="183">
        <f>SUM(F148:F151)</f>
        <v>0</v>
      </c>
      <c r="G152" s="91"/>
      <c r="H152"/>
      <c r="I152" s="83"/>
      <c r="K152" s="118"/>
      <c r="L152" s="118"/>
      <c r="M152" s="92"/>
      <c r="N152" s="91"/>
    </row>
    <row r="153" spans="1:14" ht="15" customHeight="1" outlineLevel="1" x14ac:dyDescent="0.35">
      <c r="A153" s="66" t="s">
        <v>968</v>
      </c>
      <c r="B153" s="95" t="s">
        <v>969</v>
      </c>
      <c r="D153" s="118"/>
      <c r="E153" s="118"/>
      <c r="F153" s="201" t="str">
        <f>IF($C$152=0,"",IF(C153="[for completion]","",C153/$C$152))</f>
        <v/>
      </c>
      <c r="G153" s="91"/>
      <c r="H153"/>
      <c r="I153" s="83"/>
      <c r="K153" s="118"/>
      <c r="L153" s="118"/>
      <c r="M153" s="92"/>
      <c r="N153" s="91"/>
    </row>
    <row r="154" spans="1:14" ht="15" customHeight="1" outlineLevel="1" x14ac:dyDescent="0.35">
      <c r="A154" s="66" t="s">
        <v>970</v>
      </c>
      <c r="B154" s="95" t="s">
        <v>971</v>
      </c>
      <c r="D154" s="118"/>
      <c r="E154" s="118"/>
      <c r="F154" s="201" t="str">
        <f t="shared" ref="F154:F159" si="2">IF($C$152=0,"",IF(C154="[for completion]","",C154/$C$152))</f>
        <v/>
      </c>
      <c r="G154" s="91"/>
      <c r="H154"/>
      <c r="I154" s="83"/>
      <c r="K154" s="118"/>
      <c r="L154" s="118"/>
      <c r="M154" s="92"/>
      <c r="N154" s="91"/>
    </row>
    <row r="155" spans="1:14" ht="15" customHeight="1" outlineLevel="1" x14ac:dyDescent="0.35">
      <c r="A155" s="66" t="s">
        <v>972</v>
      </c>
      <c r="B155" s="95" t="s">
        <v>973</v>
      </c>
      <c r="D155" s="118"/>
      <c r="E155" s="118"/>
      <c r="F155" s="201" t="str">
        <f t="shared" si="2"/>
        <v/>
      </c>
      <c r="G155" s="91"/>
      <c r="H155"/>
      <c r="I155" s="83"/>
      <c r="K155" s="118"/>
      <c r="L155" s="118"/>
      <c r="M155" s="92"/>
      <c r="N155" s="91"/>
    </row>
    <row r="156" spans="1:14" ht="15" customHeight="1" outlineLevel="1" x14ac:dyDescent="0.35">
      <c r="A156" s="66" t="s">
        <v>974</v>
      </c>
      <c r="B156" s="95" t="s">
        <v>975</v>
      </c>
      <c r="D156" s="118"/>
      <c r="E156" s="118"/>
      <c r="F156" s="201" t="str">
        <f t="shared" si="2"/>
        <v/>
      </c>
      <c r="G156" s="91"/>
      <c r="H156"/>
      <c r="I156" s="83"/>
      <c r="K156" s="118"/>
      <c r="L156" s="118"/>
      <c r="M156" s="92"/>
      <c r="N156" s="91"/>
    </row>
    <row r="157" spans="1:14" ht="15" customHeight="1" outlineLevel="1" x14ac:dyDescent="0.35">
      <c r="A157" s="66" t="s">
        <v>976</v>
      </c>
      <c r="B157" s="95" t="s">
        <v>977</v>
      </c>
      <c r="D157" s="118"/>
      <c r="E157" s="118"/>
      <c r="F157" s="201" t="str">
        <f t="shared" si="2"/>
        <v/>
      </c>
      <c r="G157" s="91"/>
      <c r="H157"/>
      <c r="I157" s="83"/>
      <c r="K157" s="118"/>
      <c r="L157" s="118"/>
      <c r="M157" s="92"/>
      <c r="N157" s="91"/>
    </row>
    <row r="158" spans="1:14" ht="15" customHeight="1" outlineLevel="1" x14ac:dyDescent="0.35">
      <c r="A158" s="66" t="s">
        <v>978</v>
      </c>
      <c r="B158" s="95" t="s">
        <v>979</v>
      </c>
      <c r="D158" s="118"/>
      <c r="E158" s="118"/>
      <c r="F158" s="201" t="str">
        <f t="shared" si="2"/>
        <v/>
      </c>
      <c r="G158" s="91"/>
      <c r="H158"/>
      <c r="I158" s="83"/>
      <c r="K158" s="118"/>
      <c r="L158" s="118"/>
      <c r="M158" s="92"/>
      <c r="N158" s="91"/>
    </row>
    <row r="159" spans="1:14" ht="15" customHeight="1" outlineLevel="1" x14ac:dyDescent="0.35">
      <c r="A159" s="66" t="s">
        <v>980</v>
      </c>
      <c r="B159" s="95" t="s">
        <v>981</v>
      </c>
      <c r="D159" s="118"/>
      <c r="E159" s="118"/>
      <c r="F159" s="201" t="str">
        <f t="shared" si="2"/>
        <v/>
      </c>
      <c r="G159" s="91"/>
      <c r="H159"/>
      <c r="I159" s="83"/>
      <c r="K159" s="118"/>
      <c r="L159" s="118"/>
      <c r="M159" s="92"/>
      <c r="N159" s="91"/>
    </row>
    <row r="160" spans="1:14" ht="15" customHeight="1" outlineLevel="1" x14ac:dyDescent="0.35">
      <c r="A160" s="66" t="s">
        <v>982</v>
      </c>
      <c r="B160" s="95"/>
      <c r="D160" s="118"/>
      <c r="E160" s="118"/>
      <c r="F160" s="92"/>
      <c r="G160" s="91"/>
      <c r="H160"/>
      <c r="I160" s="83"/>
      <c r="K160" s="118"/>
      <c r="L160" s="118"/>
      <c r="M160" s="92"/>
      <c r="N160" s="91"/>
    </row>
    <row r="161" spans="1:14" ht="15" customHeight="1" outlineLevel="1" x14ac:dyDescent="0.35">
      <c r="A161" s="66" t="s">
        <v>983</v>
      </c>
      <c r="B161" s="95"/>
      <c r="D161" s="118"/>
      <c r="E161" s="118"/>
      <c r="F161" s="92"/>
      <c r="G161" s="91"/>
      <c r="H161"/>
      <c r="I161" s="83"/>
      <c r="K161" s="118"/>
      <c r="L161" s="118"/>
      <c r="M161" s="92"/>
      <c r="N161" s="91"/>
    </row>
    <row r="162" spans="1:14" ht="15" customHeight="1" outlineLevel="1" x14ac:dyDescent="0.35">
      <c r="A162" s="66" t="s">
        <v>984</v>
      </c>
      <c r="B162" s="95"/>
      <c r="D162" s="118"/>
      <c r="E162" s="118"/>
      <c r="F162" s="92"/>
      <c r="G162" s="91"/>
      <c r="H162"/>
      <c r="I162" s="83"/>
      <c r="K162" s="118"/>
      <c r="L162" s="118"/>
      <c r="M162" s="92"/>
      <c r="N162" s="91"/>
    </row>
    <row r="163" spans="1:14" ht="15" customHeight="1" outlineLevel="1" x14ac:dyDescent="0.35">
      <c r="A163" s="66" t="s">
        <v>985</v>
      </c>
      <c r="B163" s="95"/>
      <c r="D163" s="118"/>
      <c r="E163" s="118"/>
      <c r="F163" s="92"/>
      <c r="G163" s="91"/>
      <c r="H163"/>
      <c r="I163" s="83"/>
      <c r="K163" s="118"/>
      <c r="L163" s="118"/>
      <c r="M163" s="92"/>
      <c r="N163" s="91"/>
    </row>
    <row r="164" spans="1:14" ht="15" customHeight="1" outlineLevel="1" x14ac:dyDescent="0.35">
      <c r="A164" s="66" t="s">
        <v>986</v>
      </c>
      <c r="B164" s="83"/>
      <c r="D164" s="118"/>
      <c r="E164" s="118"/>
      <c r="F164" s="92"/>
      <c r="G164" s="91"/>
      <c r="H164"/>
      <c r="I164" s="83"/>
      <c r="K164" s="118"/>
      <c r="L164" s="118"/>
      <c r="M164" s="92"/>
      <c r="N164" s="91"/>
    </row>
    <row r="165" spans="1:14" outlineLevel="1" x14ac:dyDescent="0.35">
      <c r="A165" s="66" t="s">
        <v>987</v>
      </c>
      <c r="B165" s="96"/>
      <c r="C165" s="96"/>
      <c r="D165" s="96"/>
      <c r="E165" s="96"/>
      <c r="F165" s="92"/>
      <c r="G165" s="91"/>
      <c r="H165"/>
      <c r="I165" s="93"/>
      <c r="J165" s="83"/>
      <c r="K165" s="118"/>
      <c r="L165" s="118"/>
      <c r="M165" s="103"/>
      <c r="N165" s="91"/>
    </row>
    <row r="166" spans="1:14" ht="15" customHeight="1" x14ac:dyDescent="0.35">
      <c r="A166" s="85"/>
      <c r="B166" s="86" t="s">
        <v>988</v>
      </c>
      <c r="C166" s="85"/>
      <c r="D166" s="85"/>
      <c r="E166" s="85"/>
      <c r="F166" s="88"/>
      <c r="G166" s="88"/>
      <c r="H166"/>
      <c r="I166" s="116"/>
      <c r="J166" s="80"/>
      <c r="K166" s="80"/>
      <c r="L166" s="80"/>
      <c r="M166" s="99"/>
      <c r="N166" s="99"/>
    </row>
    <row r="167" spans="1:14" x14ac:dyDescent="0.35">
      <c r="A167" s="66" t="s">
        <v>989</v>
      </c>
      <c r="B167" s="66" t="s">
        <v>680</v>
      </c>
      <c r="C167" s="183" t="s">
        <v>83</v>
      </c>
      <c r="D167"/>
      <c r="E167" s="64"/>
      <c r="F167" s="64"/>
      <c r="G167"/>
      <c r="H167"/>
      <c r="K167" s="108"/>
      <c r="L167" s="64"/>
      <c r="M167" s="64"/>
      <c r="N167" s="108"/>
    </row>
    <row r="168" spans="1:14" outlineLevel="1" x14ac:dyDescent="0.35">
      <c r="A168" s="66" t="s">
        <v>990</v>
      </c>
      <c r="D168"/>
      <c r="E168" s="64"/>
      <c r="F168" s="64"/>
      <c r="G168"/>
      <c r="H168"/>
      <c r="K168" s="108"/>
      <c r="L168" s="64"/>
      <c r="M168" s="64"/>
      <c r="N168" s="108"/>
    </row>
    <row r="169" spans="1:14" outlineLevel="1" x14ac:dyDescent="0.35">
      <c r="A169" s="66" t="s">
        <v>991</v>
      </c>
      <c r="D169"/>
      <c r="E169" s="64"/>
      <c r="F169" s="64"/>
      <c r="G169"/>
      <c r="H169"/>
      <c r="K169" s="108"/>
      <c r="L169" s="64"/>
      <c r="M169" s="64"/>
      <c r="N169" s="108"/>
    </row>
    <row r="170" spans="1:14" outlineLevel="1" x14ac:dyDescent="0.35">
      <c r="A170" s="66" t="s">
        <v>992</v>
      </c>
      <c r="D170"/>
      <c r="E170" s="64"/>
      <c r="F170" s="64"/>
      <c r="G170"/>
      <c r="H170"/>
      <c r="K170" s="108"/>
      <c r="L170" s="64"/>
      <c r="M170" s="64"/>
      <c r="N170" s="108"/>
    </row>
    <row r="171" spans="1:14" outlineLevel="1" x14ac:dyDescent="0.35">
      <c r="A171" s="66" t="s">
        <v>993</v>
      </c>
      <c r="D171"/>
      <c r="E171" s="64"/>
      <c r="F171" s="64"/>
      <c r="G171"/>
      <c r="H171"/>
      <c r="K171" s="108"/>
      <c r="L171" s="64"/>
      <c r="M171" s="64"/>
      <c r="N171" s="108"/>
    </row>
    <row r="172" spans="1:14" x14ac:dyDescent="0.35">
      <c r="A172" s="85"/>
      <c r="B172" s="86" t="s">
        <v>994</v>
      </c>
      <c r="C172" s="85" t="s">
        <v>831</v>
      </c>
      <c r="D172" s="85"/>
      <c r="E172" s="85"/>
      <c r="F172" s="88"/>
      <c r="G172" s="88"/>
      <c r="H172"/>
      <c r="I172" s="116"/>
      <c r="J172" s="80"/>
      <c r="K172" s="80"/>
      <c r="L172" s="80"/>
      <c r="M172" s="99"/>
      <c r="N172" s="99"/>
    </row>
    <row r="173" spans="1:14" ht="15" customHeight="1" x14ac:dyDescent="0.35">
      <c r="A173" s="66" t="s">
        <v>995</v>
      </c>
      <c r="B173" s="66" t="s">
        <v>996</v>
      </c>
      <c r="C173" s="183" t="s">
        <v>83</v>
      </c>
      <c r="D173"/>
      <c r="E173"/>
      <c r="F173"/>
      <c r="G173"/>
      <c r="H173"/>
      <c r="K173" s="108"/>
      <c r="L173" s="108"/>
      <c r="M173" s="108"/>
      <c r="N173" s="108"/>
    </row>
    <row r="174" spans="1:14" outlineLevel="1" x14ac:dyDescent="0.35">
      <c r="A174" s="66" t="s">
        <v>997</v>
      </c>
      <c r="D174"/>
      <c r="E174"/>
      <c r="F174"/>
      <c r="G174"/>
      <c r="H174"/>
      <c r="K174" s="108"/>
      <c r="L174" s="108"/>
      <c r="M174" s="108"/>
      <c r="N174" s="108"/>
    </row>
    <row r="175" spans="1:14" outlineLevel="1" x14ac:dyDescent="0.35">
      <c r="A175" s="66" t="s">
        <v>998</v>
      </c>
      <c r="D175"/>
      <c r="E175"/>
      <c r="F175"/>
      <c r="G175"/>
      <c r="H175"/>
      <c r="K175" s="108"/>
      <c r="L175" s="108"/>
      <c r="M175" s="108"/>
      <c r="N175" s="108"/>
    </row>
    <row r="176" spans="1:14" outlineLevel="1" x14ac:dyDescent="0.35">
      <c r="A176" s="66" t="s">
        <v>999</v>
      </c>
      <c r="D176"/>
      <c r="E176"/>
      <c r="F176"/>
      <c r="G176"/>
      <c r="H176"/>
      <c r="K176" s="108"/>
      <c r="L176" s="108"/>
      <c r="M176" s="108"/>
      <c r="N176" s="108"/>
    </row>
    <row r="177" spans="1:14" outlineLevel="1" x14ac:dyDescent="0.35">
      <c r="A177" s="66" t="s">
        <v>1000</v>
      </c>
      <c r="D177"/>
      <c r="E177"/>
      <c r="F177"/>
      <c r="G177"/>
      <c r="H177"/>
      <c r="K177" s="108"/>
      <c r="L177" s="108"/>
      <c r="M177" s="108"/>
      <c r="N177" s="108"/>
    </row>
    <row r="178" spans="1:14" outlineLevel="1" x14ac:dyDescent="0.35">
      <c r="A178" s="66" t="s">
        <v>1001</v>
      </c>
    </row>
    <row r="179" spans="1:14" outlineLevel="1" x14ac:dyDescent="0.35">
      <c r="A179" s="66" t="s">
        <v>1002</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&amp;R&amp;G&amp;L&amp;"Calibri"&amp;12&amp;K0000FFClassification: Limited&amp;1#</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F1" sqref="F1"/>
    </sheetView>
  </sheetViews>
  <sheetFormatPr defaultColWidth="8.81640625" defaultRowHeight="14.5" outlineLevelRow="1" x14ac:dyDescent="0.35"/>
  <cols>
    <col min="1" max="1" width="10.7265625" style="66" customWidth="1"/>
    <col min="2" max="2" width="60.7265625" style="66" customWidth="1"/>
    <col min="3" max="4" width="40.7265625" style="66" customWidth="1"/>
    <col min="5" max="5" width="6.7265625" style="66" customWidth="1"/>
    <col min="6" max="6" width="40.7265625" style="66" customWidth="1"/>
    <col min="7" max="7" width="40.7265625" style="64" customWidth="1"/>
    <col min="8" max="16384" width="8.81640625" style="96"/>
  </cols>
  <sheetData>
    <row r="1" spans="1:7" ht="31" x14ac:dyDescent="0.35">
      <c r="A1" s="186" t="s">
        <v>1003</v>
      </c>
      <c r="B1" s="186"/>
      <c r="C1" s="64"/>
      <c r="D1" s="64"/>
      <c r="E1" s="64"/>
      <c r="F1" s="253" t="s">
        <v>1858</v>
      </c>
    </row>
    <row r="2" spans="1:7" ht="15" thickBot="1" x14ac:dyDescent="0.4">
      <c r="A2" s="64"/>
      <c r="B2" s="64"/>
      <c r="C2" s="64"/>
      <c r="D2" s="64"/>
      <c r="E2" s="64"/>
      <c r="F2" s="64"/>
    </row>
    <row r="3" spans="1:7" ht="19" thickBot="1" x14ac:dyDescent="0.4">
      <c r="A3" s="67"/>
      <c r="B3" s="68" t="s">
        <v>71</v>
      </c>
      <c r="C3" s="69" t="s">
        <v>72</v>
      </c>
      <c r="D3" s="67"/>
      <c r="E3" s="67"/>
      <c r="F3" s="67"/>
      <c r="G3" s="67"/>
    </row>
    <row r="4" spans="1:7" ht="15" thickBot="1" x14ac:dyDescent="0.4"/>
    <row r="5" spans="1:7" ht="19" thickBot="1" x14ac:dyDescent="0.4">
      <c r="A5" s="70"/>
      <c r="B5" s="119" t="s">
        <v>1004</v>
      </c>
      <c r="C5" s="70"/>
      <c r="E5" s="72"/>
      <c r="F5" s="72"/>
    </row>
    <row r="6" spans="1:7" ht="15" thickBot="1" x14ac:dyDescent="0.4">
      <c r="B6" s="120" t="s">
        <v>1005</v>
      </c>
    </row>
    <row r="7" spans="1:7" x14ac:dyDescent="0.35">
      <c r="B7" s="76"/>
    </row>
    <row r="8" spans="1:7" ht="37" x14ac:dyDescent="0.35">
      <c r="A8" s="77" t="s">
        <v>81</v>
      </c>
      <c r="B8" s="77" t="s">
        <v>1005</v>
      </c>
      <c r="C8" s="78"/>
      <c r="D8" s="78"/>
      <c r="E8" s="78"/>
      <c r="F8" s="78"/>
      <c r="G8" s="79"/>
    </row>
    <row r="9" spans="1:7" ht="15" customHeight="1" x14ac:dyDescent="0.35">
      <c r="A9" s="85"/>
      <c r="B9" s="86" t="s">
        <v>819</v>
      </c>
      <c r="C9" s="85" t="s">
        <v>1006</v>
      </c>
      <c r="D9" s="85"/>
      <c r="E9" s="87"/>
      <c r="F9" s="85"/>
      <c r="G9" s="88"/>
    </row>
    <row r="10" spans="1:7" x14ac:dyDescent="0.35">
      <c r="A10" s="66" t="s">
        <v>1007</v>
      </c>
      <c r="B10" s="66" t="s">
        <v>1008</v>
      </c>
      <c r="C10" s="190" t="s">
        <v>83</v>
      </c>
    </row>
    <row r="11" spans="1:7" outlineLevel="1" x14ac:dyDescent="0.35">
      <c r="A11" s="66" t="s">
        <v>1009</v>
      </c>
      <c r="B11" s="81" t="s">
        <v>509</v>
      </c>
      <c r="C11" s="190"/>
    </row>
    <row r="12" spans="1:7" outlineLevel="1" x14ac:dyDescent="0.35">
      <c r="A12" s="66" t="s">
        <v>1010</v>
      </c>
      <c r="B12" s="81" t="s">
        <v>511</v>
      </c>
      <c r="C12" s="190"/>
    </row>
    <row r="13" spans="1:7" outlineLevel="1" x14ac:dyDescent="0.35">
      <c r="A13" s="66" t="s">
        <v>1011</v>
      </c>
      <c r="B13" s="81"/>
    </row>
    <row r="14" spans="1:7" outlineLevel="1" x14ac:dyDescent="0.35">
      <c r="A14" s="66" t="s">
        <v>1012</v>
      </c>
      <c r="B14" s="81"/>
    </row>
    <row r="15" spans="1:7" outlineLevel="1" x14ac:dyDescent="0.35">
      <c r="A15" s="66" t="s">
        <v>1013</v>
      </c>
      <c r="B15" s="81"/>
    </row>
    <row r="16" spans="1:7" outlineLevel="1" x14ac:dyDescent="0.35">
      <c r="A16" s="66" t="s">
        <v>1014</v>
      </c>
      <c r="B16" s="81"/>
    </row>
    <row r="17" spans="1:7" ht="15" customHeight="1" x14ac:dyDescent="0.35">
      <c r="A17" s="85"/>
      <c r="B17" s="86" t="s">
        <v>1015</v>
      </c>
      <c r="C17" s="85" t="s">
        <v>1016</v>
      </c>
      <c r="D17" s="85"/>
      <c r="E17" s="87"/>
      <c r="F17" s="88"/>
      <c r="G17" s="88"/>
    </row>
    <row r="18" spans="1:7" x14ac:dyDescent="0.35">
      <c r="A18" s="66" t="s">
        <v>1017</v>
      </c>
      <c r="B18" s="66" t="s">
        <v>518</v>
      </c>
      <c r="C18" s="183" t="s">
        <v>83</v>
      </c>
    </row>
    <row r="19" spans="1:7" outlineLevel="1" x14ac:dyDescent="0.35">
      <c r="A19" s="66" t="s">
        <v>1018</v>
      </c>
      <c r="C19" s="183"/>
    </row>
    <row r="20" spans="1:7" outlineLevel="1" x14ac:dyDescent="0.35">
      <c r="A20" s="66" t="s">
        <v>1019</v>
      </c>
      <c r="C20" s="183"/>
    </row>
    <row r="21" spans="1:7" outlineLevel="1" x14ac:dyDescent="0.35">
      <c r="A21" s="66" t="s">
        <v>1020</v>
      </c>
      <c r="C21" s="183"/>
    </row>
    <row r="22" spans="1:7" outlineLevel="1" x14ac:dyDescent="0.35">
      <c r="A22" s="66" t="s">
        <v>1021</v>
      </c>
      <c r="C22" s="183"/>
    </row>
    <row r="23" spans="1:7" outlineLevel="1" x14ac:dyDescent="0.35">
      <c r="A23" s="66" t="s">
        <v>1022</v>
      </c>
      <c r="C23" s="183"/>
    </row>
    <row r="24" spans="1:7" outlineLevel="1" x14ac:dyDescent="0.35">
      <c r="A24" s="66" t="s">
        <v>1023</v>
      </c>
      <c r="C24" s="183"/>
    </row>
    <row r="25" spans="1:7" ht="15" customHeight="1" x14ac:dyDescent="0.35">
      <c r="A25" s="85"/>
      <c r="B25" s="86" t="s">
        <v>1024</v>
      </c>
      <c r="C25" s="85" t="s">
        <v>1016</v>
      </c>
      <c r="D25" s="85"/>
      <c r="E25" s="87"/>
      <c r="F25" s="88"/>
      <c r="G25" s="88"/>
    </row>
    <row r="26" spans="1:7" x14ac:dyDescent="0.35">
      <c r="A26" s="66" t="s">
        <v>1025</v>
      </c>
      <c r="B26" s="115" t="s">
        <v>527</v>
      </c>
      <c r="C26" s="183">
        <f>SUM(C27:C53)</f>
        <v>0</v>
      </c>
      <c r="D26" s="115"/>
      <c r="F26" s="115"/>
      <c r="G26" s="66"/>
    </row>
    <row r="27" spans="1:7" x14ac:dyDescent="0.35">
      <c r="A27" s="66" t="s">
        <v>1026</v>
      </c>
      <c r="B27" s="66" t="s">
        <v>529</v>
      </c>
      <c r="C27" s="183" t="s">
        <v>83</v>
      </c>
      <c r="D27" s="115"/>
      <c r="F27" s="115"/>
      <c r="G27" s="66"/>
    </row>
    <row r="28" spans="1:7" x14ac:dyDescent="0.35">
      <c r="A28" s="66" t="s">
        <v>1027</v>
      </c>
      <c r="B28" s="66" t="s">
        <v>531</v>
      </c>
      <c r="C28" s="183" t="s">
        <v>83</v>
      </c>
      <c r="D28" s="115"/>
      <c r="F28" s="115"/>
      <c r="G28" s="66"/>
    </row>
    <row r="29" spans="1:7" x14ac:dyDescent="0.35">
      <c r="A29" s="66" t="s">
        <v>1028</v>
      </c>
      <c r="B29" s="66" t="s">
        <v>533</v>
      </c>
      <c r="C29" s="183" t="s">
        <v>83</v>
      </c>
      <c r="D29" s="115"/>
      <c r="F29" s="115"/>
      <c r="G29" s="66"/>
    </row>
    <row r="30" spans="1:7" x14ac:dyDescent="0.35">
      <c r="A30" s="66" t="s">
        <v>1029</v>
      </c>
      <c r="B30" s="66" t="s">
        <v>535</v>
      </c>
      <c r="C30" s="183" t="s">
        <v>83</v>
      </c>
      <c r="D30" s="115"/>
      <c r="F30" s="115"/>
      <c r="G30" s="66"/>
    </row>
    <row r="31" spans="1:7" x14ac:dyDescent="0.35">
      <c r="A31" s="66" t="s">
        <v>1030</v>
      </c>
      <c r="B31" s="66" t="s">
        <v>537</v>
      </c>
      <c r="C31" s="183" t="s">
        <v>83</v>
      </c>
      <c r="D31" s="115"/>
      <c r="F31" s="115"/>
      <c r="G31" s="66"/>
    </row>
    <row r="32" spans="1:7" x14ac:dyDescent="0.35">
      <c r="A32" s="66" t="s">
        <v>1031</v>
      </c>
      <c r="B32" s="66" t="s">
        <v>1849</v>
      </c>
      <c r="C32" s="183" t="s">
        <v>83</v>
      </c>
      <c r="D32" s="115"/>
      <c r="F32" s="115"/>
      <c r="G32" s="66"/>
    </row>
    <row r="33" spans="1:7" x14ac:dyDescent="0.35">
      <c r="A33" s="66" t="s">
        <v>1032</v>
      </c>
      <c r="B33" s="66" t="s">
        <v>540</v>
      </c>
      <c r="C33" s="183" t="s">
        <v>83</v>
      </c>
      <c r="D33" s="115"/>
      <c r="F33" s="115"/>
      <c r="G33" s="66"/>
    </row>
    <row r="34" spans="1:7" x14ac:dyDescent="0.35">
      <c r="A34" s="66" t="s">
        <v>1033</v>
      </c>
      <c r="B34" s="66" t="s">
        <v>542</v>
      </c>
      <c r="C34" s="183" t="s">
        <v>83</v>
      </c>
      <c r="D34" s="115"/>
      <c r="F34" s="115"/>
      <c r="G34" s="66"/>
    </row>
    <row r="35" spans="1:7" x14ac:dyDescent="0.35">
      <c r="A35" s="66" t="s">
        <v>1034</v>
      </c>
      <c r="B35" s="66" t="s">
        <v>544</v>
      </c>
      <c r="C35" s="183" t="s">
        <v>83</v>
      </c>
      <c r="D35" s="115"/>
      <c r="F35" s="115"/>
      <c r="G35" s="66"/>
    </row>
    <row r="36" spans="1:7" x14ac:dyDescent="0.35">
      <c r="A36" s="66" t="s">
        <v>1035</v>
      </c>
      <c r="B36" s="66" t="s">
        <v>546</v>
      </c>
      <c r="C36" s="183" t="s">
        <v>83</v>
      </c>
      <c r="D36" s="115"/>
      <c r="F36" s="115"/>
      <c r="G36" s="66"/>
    </row>
    <row r="37" spans="1:7" x14ac:dyDescent="0.35">
      <c r="A37" s="66" t="s">
        <v>1036</v>
      </c>
      <c r="B37" s="66" t="s">
        <v>548</v>
      </c>
      <c r="C37" s="183" t="s">
        <v>83</v>
      </c>
      <c r="D37" s="115"/>
      <c r="F37" s="115"/>
      <c r="G37" s="66"/>
    </row>
    <row r="38" spans="1:7" x14ac:dyDescent="0.35">
      <c r="A38" s="66" t="s">
        <v>1037</v>
      </c>
      <c r="B38" s="66" t="s">
        <v>550</v>
      </c>
      <c r="C38" s="183" t="s">
        <v>83</v>
      </c>
      <c r="D38" s="115"/>
      <c r="F38" s="115"/>
      <c r="G38" s="66"/>
    </row>
    <row r="39" spans="1:7" x14ac:dyDescent="0.35">
      <c r="A39" s="66" t="s">
        <v>1038</v>
      </c>
      <c r="B39" s="66" t="s">
        <v>552</v>
      </c>
      <c r="C39" s="183" t="s">
        <v>83</v>
      </c>
      <c r="D39" s="115"/>
      <c r="F39" s="115"/>
      <c r="G39" s="66"/>
    </row>
    <row r="40" spans="1:7" x14ac:dyDescent="0.35">
      <c r="A40" s="66" t="s">
        <v>1039</v>
      </c>
      <c r="B40" s="66" t="s">
        <v>554</v>
      </c>
      <c r="C40" s="183" t="s">
        <v>83</v>
      </c>
      <c r="D40" s="115"/>
      <c r="F40" s="115"/>
      <c r="G40" s="66"/>
    </row>
    <row r="41" spans="1:7" x14ac:dyDescent="0.35">
      <c r="A41" s="66" t="s">
        <v>1040</v>
      </c>
      <c r="B41" s="66" t="s">
        <v>556</v>
      </c>
      <c r="C41" s="183" t="s">
        <v>83</v>
      </c>
      <c r="D41" s="115"/>
      <c r="F41" s="115"/>
      <c r="G41" s="66"/>
    </row>
    <row r="42" spans="1:7" x14ac:dyDescent="0.35">
      <c r="A42" s="66" t="s">
        <v>1041</v>
      </c>
      <c r="B42" s="66" t="s">
        <v>3</v>
      </c>
      <c r="C42" s="183" t="s">
        <v>83</v>
      </c>
      <c r="D42" s="115"/>
      <c r="F42" s="115"/>
      <c r="G42" s="66"/>
    </row>
    <row r="43" spans="1:7" x14ac:dyDescent="0.35">
      <c r="A43" s="66" t="s">
        <v>1042</v>
      </c>
      <c r="B43" s="66" t="s">
        <v>559</v>
      </c>
      <c r="C43" s="183" t="s">
        <v>83</v>
      </c>
      <c r="D43" s="115"/>
      <c r="F43" s="115"/>
      <c r="G43" s="66"/>
    </row>
    <row r="44" spans="1:7" x14ac:dyDescent="0.35">
      <c r="A44" s="66" t="s">
        <v>1043</v>
      </c>
      <c r="B44" s="66" t="s">
        <v>561</v>
      </c>
      <c r="C44" s="183" t="s">
        <v>83</v>
      </c>
      <c r="D44" s="115"/>
      <c r="F44" s="115"/>
      <c r="G44" s="66"/>
    </row>
    <row r="45" spans="1:7" x14ac:dyDescent="0.35">
      <c r="A45" s="66" t="s">
        <v>1044</v>
      </c>
      <c r="B45" s="66" t="s">
        <v>563</v>
      </c>
      <c r="C45" s="183" t="s">
        <v>83</v>
      </c>
      <c r="D45" s="115"/>
      <c r="F45" s="115"/>
      <c r="G45" s="66"/>
    </row>
    <row r="46" spans="1:7" x14ac:dyDescent="0.35">
      <c r="A46" s="66" t="s">
        <v>1045</v>
      </c>
      <c r="B46" s="66" t="s">
        <v>565</v>
      </c>
      <c r="C46" s="183" t="s">
        <v>83</v>
      </c>
      <c r="D46" s="115"/>
      <c r="F46" s="115"/>
      <c r="G46" s="66"/>
    </row>
    <row r="47" spans="1:7" x14ac:dyDescent="0.35">
      <c r="A47" s="66" t="s">
        <v>1046</v>
      </c>
      <c r="B47" s="66" t="s">
        <v>567</v>
      </c>
      <c r="C47" s="183" t="s">
        <v>83</v>
      </c>
      <c r="D47" s="115"/>
      <c r="F47" s="115"/>
      <c r="G47" s="66"/>
    </row>
    <row r="48" spans="1:7" x14ac:dyDescent="0.35">
      <c r="A48" s="66" t="s">
        <v>1047</v>
      </c>
      <c r="B48" s="66" t="s">
        <v>569</v>
      </c>
      <c r="C48" s="183" t="s">
        <v>83</v>
      </c>
      <c r="D48" s="115"/>
      <c r="F48" s="115"/>
      <c r="G48" s="66"/>
    </row>
    <row r="49" spans="1:7" x14ac:dyDescent="0.35">
      <c r="A49" s="66" t="s">
        <v>1048</v>
      </c>
      <c r="B49" s="66" t="s">
        <v>571</v>
      </c>
      <c r="C49" s="183" t="s">
        <v>83</v>
      </c>
      <c r="D49" s="115"/>
      <c r="F49" s="115"/>
      <c r="G49" s="66"/>
    </row>
    <row r="50" spans="1:7" x14ac:dyDescent="0.35">
      <c r="A50" s="66" t="s">
        <v>1049</v>
      </c>
      <c r="B50" s="66" t="s">
        <v>573</v>
      </c>
      <c r="C50" s="183" t="s">
        <v>83</v>
      </c>
      <c r="D50" s="115"/>
      <c r="F50" s="115"/>
      <c r="G50" s="66"/>
    </row>
    <row r="51" spans="1:7" x14ac:dyDescent="0.35">
      <c r="A51" s="66" t="s">
        <v>1050</v>
      </c>
      <c r="B51" s="66" t="s">
        <v>575</v>
      </c>
      <c r="C51" s="183" t="s">
        <v>83</v>
      </c>
      <c r="D51" s="115"/>
      <c r="F51" s="115"/>
      <c r="G51" s="66"/>
    </row>
    <row r="52" spans="1:7" x14ac:dyDescent="0.35">
      <c r="A52" s="66" t="s">
        <v>1051</v>
      </c>
      <c r="B52" s="66" t="s">
        <v>577</v>
      </c>
      <c r="C52" s="183" t="s">
        <v>83</v>
      </c>
      <c r="D52" s="115"/>
      <c r="F52" s="115"/>
      <c r="G52" s="66"/>
    </row>
    <row r="53" spans="1:7" x14ac:dyDescent="0.35">
      <c r="A53" s="66" t="s">
        <v>1052</v>
      </c>
      <c r="B53" s="66" t="s">
        <v>6</v>
      </c>
      <c r="C53" s="183" t="s">
        <v>83</v>
      </c>
      <c r="D53" s="115"/>
      <c r="F53" s="115"/>
      <c r="G53" s="66"/>
    </row>
    <row r="54" spans="1:7" x14ac:dyDescent="0.35">
      <c r="A54" s="242" t="s">
        <v>1053</v>
      </c>
      <c r="B54" s="115" t="s">
        <v>318</v>
      </c>
      <c r="C54" s="185">
        <f>SUM(C55:C57)</f>
        <v>0</v>
      </c>
      <c r="D54" s="115"/>
      <c r="F54" s="115"/>
      <c r="G54" s="66"/>
    </row>
    <row r="55" spans="1:7" x14ac:dyDescent="0.35">
      <c r="A55" s="242" t="s">
        <v>1054</v>
      </c>
      <c r="B55" s="66" t="s">
        <v>583</v>
      </c>
      <c r="C55" s="183" t="s">
        <v>83</v>
      </c>
      <c r="D55" s="115"/>
      <c r="F55" s="115"/>
      <c r="G55" s="66"/>
    </row>
    <row r="56" spans="1:7" x14ac:dyDescent="0.35">
      <c r="A56" s="242" t="s">
        <v>1055</v>
      </c>
      <c r="B56" s="66" t="s">
        <v>585</v>
      </c>
      <c r="C56" s="183" t="s">
        <v>83</v>
      </c>
      <c r="D56" s="115"/>
      <c r="F56" s="115"/>
      <c r="G56" s="66"/>
    </row>
    <row r="57" spans="1:7" x14ac:dyDescent="0.35">
      <c r="A57" s="242" t="s">
        <v>1056</v>
      </c>
      <c r="B57" s="66" t="s">
        <v>2</v>
      </c>
      <c r="C57" s="183" t="s">
        <v>83</v>
      </c>
      <c r="D57" s="115"/>
      <c r="F57" s="115"/>
      <c r="G57" s="66"/>
    </row>
    <row r="58" spans="1:7" x14ac:dyDescent="0.35">
      <c r="A58" s="242" t="s">
        <v>1057</v>
      </c>
      <c r="B58" s="115" t="s">
        <v>146</v>
      </c>
      <c r="C58" s="185">
        <f>SUM(C59:C69)</f>
        <v>0</v>
      </c>
      <c r="D58" s="115"/>
      <c r="F58" s="115"/>
      <c r="G58" s="66"/>
    </row>
    <row r="59" spans="1:7" x14ac:dyDescent="0.35">
      <c r="A59" s="242" t="s">
        <v>1058</v>
      </c>
      <c r="B59" s="83" t="s">
        <v>320</v>
      </c>
      <c r="C59" s="183" t="s">
        <v>83</v>
      </c>
      <c r="D59" s="115"/>
      <c r="F59" s="115"/>
      <c r="G59" s="66"/>
    </row>
    <row r="60" spans="1:7" x14ac:dyDescent="0.35">
      <c r="A60" s="242" t="s">
        <v>1059</v>
      </c>
      <c r="B60" s="242" t="s">
        <v>580</v>
      </c>
      <c r="C60" s="183" t="s">
        <v>83</v>
      </c>
      <c r="D60" s="115"/>
      <c r="E60" s="242"/>
      <c r="F60" s="115"/>
      <c r="G60" s="242"/>
    </row>
    <row r="61" spans="1:7" x14ac:dyDescent="0.35">
      <c r="A61" s="242" t="s">
        <v>1060</v>
      </c>
      <c r="B61" s="83" t="s">
        <v>322</v>
      </c>
      <c r="C61" s="183" t="s">
        <v>83</v>
      </c>
      <c r="D61" s="115"/>
      <c r="F61" s="115"/>
      <c r="G61" s="66"/>
    </row>
    <row r="62" spans="1:7" x14ac:dyDescent="0.35">
      <c r="A62" s="242" t="s">
        <v>1061</v>
      </c>
      <c r="B62" s="83" t="s">
        <v>324</v>
      </c>
      <c r="C62" s="183" t="s">
        <v>83</v>
      </c>
      <c r="D62" s="115"/>
      <c r="F62" s="115"/>
      <c r="G62" s="66"/>
    </row>
    <row r="63" spans="1:7" x14ac:dyDescent="0.35">
      <c r="A63" s="242" t="s">
        <v>1062</v>
      </c>
      <c r="B63" s="83" t="s">
        <v>12</v>
      </c>
      <c r="C63" s="183" t="s">
        <v>83</v>
      </c>
      <c r="D63" s="115"/>
      <c r="F63" s="115"/>
      <c r="G63" s="66"/>
    </row>
    <row r="64" spans="1:7" x14ac:dyDescent="0.35">
      <c r="A64" s="242" t="s">
        <v>1063</v>
      </c>
      <c r="B64" s="83" t="s">
        <v>327</v>
      </c>
      <c r="C64" s="183" t="s">
        <v>83</v>
      </c>
      <c r="D64" s="115"/>
      <c r="F64" s="115"/>
      <c r="G64" s="66"/>
    </row>
    <row r="65" spans="1:7" x14ac:dyDescent="0.35">
      <c r="A65" s="242" t="s">
        <v>1064</v>
      </c>
      <c r="B65" s="83" t="s">
        <v>329</v>
      </c>
      <c r="C65" s="183" t="s">
        <v>83</v>
      </c>
      <c r="D65" s="115"/>
      <c r="F65" s="115"/>
      <c r="G65" s="66"/>
    </row>
    <row r="66" spans="1:7" x14ac:dyDescent="0.35">
      <c r="A66" s="242" t="s">
        <v>1065</v>
      </c>
      <c r="B66" s="83" t="s">
        <v>331</v>
      </c>
      <c r="C66" s="183" t="s">
        <v>83</v>
      </c>
      <c r="D66" s="115"/>
      <c r="F66" s="115"/>
      <c r="G66" s="66"/>
    </row>
    <row r="67" spans="1:7" x14ac:dyDescent="0.35">
      <c r="A67" s="242" t="s">
        <v>1066</v>
      </c>
      <c r="B67" s="83" t="s">
        <v>333</v>
      </c>
      <c r="C67" s="183" t="s">
        <v>83</v>
      </c>
      <c r="D67" s="115"/>
      <c r="F67" s="115"/>
      <c r="G67" s="66"/>
    </row>
    <row r="68" spans="1:7" x14ac:dyDescent="0.35">
      <c r="A68" s="242" t="s">
        <v>1067</v>
      </c>
      <c r="B68" s="83" t="s">
        <v>335</v>
      </c>
      <c r="C68" s="183" t="s">
        <v>83</v>
      </c>
      <c r="D68" s="115"/>
      <c r="F68" s="115"/>
      <c r="G68" s="66"/>
    </row>
    <row r="69" spans="1:7" x14ac:dyDescent="0.35">
      <c r="A69" s="242" t="s">
        <v>1068</v>
      </c>
      <c r="B69" s="83" t="s">
        <v>146</v>
      </c>
      <c r="C69" s="183" t="s">
        <v>83</v>
      </c>
      <c r="D69" s="115"/>
      <c r="F69" s="115"/>
      <c r="G69" s="66"/>
    </row>
    <row r="70" spans="1:7" outlineLevel="1" x14ac:dyDescent="0.35">
      <c r="A70" s="66" t="s">
        <v>1069</v>
      </c>
      <c r="B70" s="95" t="s">
        <v>150</v>
      </c>
      <c r="C70" s="183"/>
      <c r="G70" s="66"/>
    </row>
    <row r="71" spans="1:7" outlineLevel="1" x14ac:dyDescent="0.35">
      <c r="A71" s="66" t="s">
        <v>1070</v>
      </c>
      <c r="B71" s="95" t="s">
        <v>150</v>
      </c>
      <c r="C71" s="183"/>
      <c r="G71" s="66"/>
    </row>
    <row r="72" spans="1:7" outlineLevel="1" x14ac:dyDescent="0.35">
      <c r="A72" s="66" t="s">
        <v>1071</v>
      </c>
      <c r="B72" s="95" t="s">
        <v>150</v>
      </c>
      <c r="C72" s="183"/>
      <c r="G72" s="66"/>
    </row>
    <row r="73" spans="1:7" outlineLevel="1" x14ac:dyDescent="0.35">
      <c r="A73" s="66" t="s">
        <v>1072</v>
      </c>
      <c r="B73" s="95" t="s">
        <v>150</v>
      </c>
      <c r="C73" s="183"/>
      <c r="G73" s="66"/>
    </row>
    <row r="74" spans="1:7" outlineLevel="1" x14ac:dyDescent="0.35">
      <c r="A74" s="66" t="s">
        <v>1073</v>
      </c>
      <c r="B74" s="95" t="s">
        <v>150</v>
      </c>
      <c r="C74" s="183"/>
      <c r="G74" s="66"/>
    </row>
    <row r="75" spans="1:7" outlineLevel="1" x14ac:dyDescent="0.35">
      <c r="A75" s="66" t="s">
        <v>1074</v>
      </c>
      <c r="B75" s="95" t="s">
        <v>150</v>
      </c>
      <c r="C75" s="183"/>
      <c r="G75" s="66"/>
    </row>
    <row r="76" spans="1:7" outlineLevel="1" x14ac:dyDescent="0.35">
      <c r="A76" s="66" t="s">
        <v>1075</v>
      </c>
      <c r="B76" s="95" t="s">
        <v>150</v>
      </c>
      <c r="C76" s="183"/>
      <c r="G76" s="66"/>
    </row>
    <row r="77" spans="1:7" outlineLevel="1" x14ac:dyDescent="0.35">
      <c r="A77" s="66" t="s">
        <v>1076</v>
      </c>
      <c r="B77" s="95" t="s">
        <v>150</v>
      </c>
      <c r="C77" s="183"/>
      <c r="G77" s="66"/>
    </row>
    <row r="78" spans="1:7" outlineLevel="1" x14ac:dyDescent="0.35">
      <c r="A78" s="66" t="s">
        <v>1077</v>
      </c>
      <c r="B78" s="95" t="s">
        <v>150</v>
      </c>
      <c r="C78" s="183"/>
      <c r="G78" s="66"/>
    </row>
    <row r="79" spans="1:7" outlineLevel="1" x14ac:dyDescent="0.35">
      <c r="A79" s="66" t="s">
        <v>1078</v>
      </c>
      <c r="B79" s="95" t="s">
        <v>150</v>
      </c>
      <c r="C79" s="183"/>
      <c r="G79" s="66"/>
    </row>
    <row r="80" spans="1:7" ht="15" customHeight="1" x14ac:dyDescent="0.35">
      <c r="A80" s="85"/>
      <c r="B80" s="86" t="s">
        <v>1079</v>
      </c>
      <c r="C80" s="85" t="s">
        <v>1016</v>
      </c>
      <c r="D80" s="85"/>
      <c r="E80" s="87"/>
      <c r="F80" s="88"/>
      <c r="G80" s="88"/>
    </row>
    <row r="81" spans="1:7" x14ac:dyDescent="0.35">
      <c r="A81" s="66" t="s">
        <v>1080</v>
      </c>
      <c r="B81" s="66" t="s">
        <v>641</v>
      </c>
      <c r="C81" s="183" t="s">
        <v>83</v>
      </c>
      <c r="E81" s="64"/>
    </row>
    <row r="82" spans="1:7" x14ac:dyDescent="0.35">
      <c r="A82" s="66" t="s">
        <v>1081</v>
      </c>
      <c r="B82" s="66" t="s">
        <v>643</v>
      </c>
      <c r="C82" s="183" t="s">
        <v>83</v>
      </c>
      <c r="E82" s="64"/>
    </row>
    <row r="83" spans="1:7" x14ac:dyDescent="0.35">
      <c r="A83" s="66" t="s">
        <v>1082</v>
      </c>
      <c r="B83" s="66" t="s">
        <v>146</v>
      </c>
      <c r="C83" s="183" t="s">
        <v>83</v>
      </c>
      <c r="E83" s="64"/>
    </row>
    <row r="84" spans="1:7" outlineLevel="1" x14ac:dyDescent="0.35">
      <c r="A84" s="66" t="s">
        <v>1083</v>
      </c>
      <c r="C84" s="183"/>
      <c r="E84" s="64"/>
    </row>
    <row r="85" spans="1:7" outlineLevel="1" x14ac:dyDescent="0.35">
      <c r="A85" s="66" t="s">
        <v>1084</v>
      </c>
      <c r="C85" s="183"/>
      <c r="E85" s="64"/>
    </row>
    <row r="86" spans="1:7" outlineLevel="1" x14ac:dyDescent="0.35">
      <c r="A86" s="66" t="s">
        <v>1085</v>
      </c>
      <c r="C86" s="183"/>
      <c r="E86" s="64"/>
    </row>
    <row r="87" spans="1:7" outlineLevel="1" x14ac:dyDescent="0.35">
      <c r="A87" s="66" t="s">
        <v>1086</v>
      </c>
      <c r="C87" s="183"/>
      <c r="E87" s="64"/>
    </row>
    <row r="88" spans="1:7" outlineLevel="1" x14ac:dyDescent="0.35">
      <c r="A88" s="66" t="s">
        <v>1087</v>
      </c>
      <c r="C88" s="183"/>
      <c r="E88" s="64"/>
    </row>
    <row r="89" spans="1:7" outlineLevel="1" x14ac:dyDescent="0.35">
      <c r="A89" s="66" t="s">
        <v>1088</v>
      </c>
      <c r="C89" s="183"/>
      <c r="E89" s="64"/>
    </row>
    <row r="90" spans="1:7" ht="15" customHeight="1" x14ac:dyDescent="0.35">
      <c r="A90" s="85"/>
      <c r="B90" s="86" t="s">
        <v>1089</v>
      </c>
      <c r="C90" s="85" t="s">
        <v>1016</v>
      </c>
      <c r="D90" s="85"/>
      <c r="E90" s="87"/>
      <c r="F90" s="88"/>
      <c r="G90" s="88"/>
    </row>
    <row r="91" spans="1:7" x14ac:dyDescent="0.35">
      <c r="A91" s="66" t="s">
        <v>1090</v>
      </c>
      <c r="B91" s="66" t="s">
        <v>653</v>
      </c>
      <c r="C91" s="183" t="s">
        <v>83</v>
      </c>
      <c r="E91" s="64"/>
    </row>
    <row r="92" spans="1:7" x14ac:dyDescent="0.35">
      <c r="A92" s="66" t="s">
        <v>1091</v>
      </c>
      <c r="B92" s="66" t="s">
        <v>655</v>
      </c>
      <c r="C92" s="183" t="s">
        <v>83</v>
      </c>
      <c r="E92" s="64"/>
    </row>
    <row r="93" spans="1:7" x14ac:dyDescent="0.35">
      <c r="A93" s="66" t="s">
        <v>1092</v>
      </c>
      <c r="B93" s="66" t="s">
        <v>146</v>
      </c>
      <c r="C93" s="183" t="s">
        <v>83</v>
      </c>
      <c r="E93" s="64"/>
    </row>
    <row r="94" spans="1:7" outlineLevel="1" x14ac:dyDescent="0.35">
      <c r="A94" s="66" t="s">
        <v>1093</v>
      </c>
      <c r="C94" s="183"/>
      <c r="E94" s="64"/>
    </row>
    <row r="95" spans="1:7" outlineLevel="1" x14ac:dyDescent="0.35">
      <c r="A95" s="66" t="s">
        <v>1094</v>
      </c>
      <c r="C95" s="183"/>
      <c r="E95" s="64"/>
    </row>
    <row r="96" spans="1:7" outlineLevel="1" x14ac:dyDescent="0.35">
      <c r="A96" s="66" t="s">
        <v>1095</v>
      </c>
      <c r="C96" s="183"/>
      <c r="E96" s="64"/>
    </row>
    <row r="97" spans="1:7" outlineLevel="1" x14ac:dyDescent="0.35">
      <c r="A97" s="66" t="s">
        <v>1096</v>
      </c>
      <c r="C97" s="183"/>
      <c r="E97" s="64"/>
    </row>
    <row r="98" spans="1:7" outlineLevel="1" x14ac:dyDescent="0.35">
      <c r="A98" s="66" t="s">
        <v>1097</v>
      </c>
      <c r="C98" s="183"/>
      <c r="E98" s="64"/>
    </row>
    <row r="99" spans="1:7" outlineLevel="1" x14ac:dyDescent="0.35">
      <c r="A99" s="66" t="s">
        <v>1098</v>
      </c>
      <c r="C99" s="183"/>
      <c r="E99" s="64"/>
    </row>
    <row r="100" spans="1:7" ht="15" customHeight="1" x14ac:dyDescent="0.35">
      <c r="A100" s="85"/>
      <c r="B100" s="86" t="s">
        <v>1099</v>
      </c>
      <c r="C100" s="85" t="s">
        <v>1016</v>
      </c>
      <c r="D100" s="85"/>
      <c r="E100" s="87"/>
      <c r="F100" s="88"/>
      <c r="G100" s="88"/>
    </row>
    <row r="101" spans="1:7" x14ac:dyDescent="0.35">
      <c r="A101" s="66" t="s">
        <v>1100</v>
      </c>
      <c r="B101" s="62" t="s">
        <v>665</v>
      </c>
      <c r="C101" s="183" t="s">
        <v>83</v>
      </c>
      <c r="E101" s="64"/>
    </row>
    <row r="102" spans="1:7" x14ac:dyDescent="0.35">
      <c r="A102" s="66" t="s">
        <v>1101</v>
      </c>
      <c r="B102" s="62" t="s">
        <v>667</v>
      </c>
      <c r="C102" s="183" t="s">
        <v>83</v>
      </c>
      <c r="E102" s="64"/>
    </row>
    <row r="103" spans="1:7" x14ac:dyDescent="0.35">
      <c r="A103" s="66" t="s">
        <v>1102</v>
      </c>
      <c r="B103" s="62" t="s">
        <v>669</v>
      </c>
      <c r="C103" s="183" t="s">
        <v>83</v>
      </c>
    </row>
    <row r="104" spans="1:7" x14ac:dyDescent="0.35">
      <c r="A104" s="66" t="s">
        <v>1103</v>
      </c>
      <c r="B104" s="62" t="s">
        <v>671</v>
      </c>
      <c r="C104" s="183" t="s">
        <v>83</v>
      </c>
    </row>
    <row r="105" spans="1:7" x14ac:dyDescent="0.35">
      <c r="A105" s="66" t="s">
        <v>1104</v>
      </c>
      <c r="B105" s="62" t="s">
        <v>673</v>
      </c>
      <c r="C105" s="183" t="s">
        <v>83</v>
      </c>
    </row>
    <row r="106" spans="1:7" outlineLevel="1" x14ac:dyDescent="0.35">
      <c r="A106" s="66" t="s">
        <v>1105</v>
      </c>
      <c r="B106" s="62"/>
      <c r="C106" s="183"/>
    </row>
    <row r="107" spans="1:7" outlineLevel="1" x14ac:dyDescent="0.35">
      <c r="A107" s="66" t="s">
        <v>1106</v>
      </c>
      <c r="B107" s="62"/>
      <c r="C107" s="183"/>
    </row>
    <row r="108" spans="1:7" outlineLevel="1" x14ac:dyDescent="0.35">
      <c r="A108" s="66" t="s">
        <v>1107</v>
      </c>
      <c r="B108" s="62"/>
      <c r="C108" s="183"/>
    </row>
    <row r="109" spans="1:7" outlineLevel="1" x14ac:dyDescent="0.35">
      <c r="A109" s="66" t="s">
        <v>1108</v>
      </c>
      <c r="B109" s="62"/>
      <c r="C109" s="183"/>
    </row>
    <row r="110" spans="1:7" ht="15" customHeight="1" x14ac:dyDescent="0.35">
      <c r="A110" s="85"/>
      <c r="B110" s="86" t="s">
        <v>1109</v>
      </c>
      <c r="C110" s="85" t="s">
        <v>1016</v>
      </c>
      <c r="D110" s="85"/>
      <c r="E110" s="87"/>
      <c r="F110" s="88"/>
      <c r="G110" s="88"/>
    </row>
    <row r="111" spans="1:7" x14ac:dyDescent="0.35">
      <c r="A111" s="66" t="s">
        <v>1110</v>
      </c>
      <c r="B111" s="66" t="s">
        <v>680</v>
      </c>
      <c r="C111" s="183" t="s">
        <v>83</v>
      </c>
      <c r="E111" s="64"/>
    </row>
    <row r="112" spans="1:7" outlineLevel="1" x14ac:dyDescent="0.35">
      <c r="A112" s="66" t="s">
        <v>1111</v>
      </c>
      <c r="C112" s="183"/>
      <c r="E112" s="64"/>
    </row>
    <row r="113" spans="1:7" outlineLevel="1" x14ac:dyDescent="0.35">
      <c r="A113" s="66" t="s">
        <v>1112</v>
      </c>
      <c r="C113" s="183"/>
      <c r="E113" s="64"/>
    </row>
    <row r="114" spans="1:7" outlineLevel="1" x14ac:dyDescent="0.35">
      <c r="A114" s="66" t="s">
        <v>1113</v>
      </c>
      <c r="C114" s="183"/>
      <c r="E114" s="64"/>
    </row>
    <row r="115" spans="1:7" outlineLevel="1" x14ac:dyDescent="0.35">
      <c r="A115" s="66" t="s">
        <v>1114</v>
      </c>
      <c r="C115" s="183"/>
      <c r="E115" s="64"/>
    </row>
    <row r="116" spans="1:7" ht="15" customHeight="1" x14ac:dyDescent="0.35">
      <c r="A116" s="85"/>
      <c r="B116" s="86" t="s">
        <v>1115</v>
      </c>
      <c r="C116" s="85" t="s">
        <v>686</v>
      </c>
      <c r="D116" s="85" t="s">
        <v>687</v>
      </c>
      <c r="E116" s="87"/>
      <c r="F116" s="85" t="s">
        <v>1016</v>
      </c>
      <c r="G116" s="85" t="s">
        <v>688</v>
      </c>
    </row>
    <row r="117" spans="1:7" x14ac:dyDescent="0.35">
      <c r="A117" s="66" t="s">
        <v>1116</v>
      </c>
      <c r="B117" s="83" t="s">
        <v>690</v>
      </c>
      <c r="C117" s="189" t="s">
        <v>83</v>
      </c>
      <c r="D117" s="80"/>
      <c r="E117" s="80"/>
      <c r="F117" s="99"/>
      <c r="G117" s="99"/>
    </row>
    <row r="118" spans="1:7" x14ac:dyDescent="0.35">
      <c r="A118" s="80"/>
      <c r="B118" s="116"/>
      <c r="C118" s="80"/>
      <c r="D118" s="80"/>
      <c r="E118" s="80"/>
      <c r="F118" s="99"/>
      <c r="G118" s="99"/>
    </row>
    <row r="119" spans="1:7" x14ac:dyDescent="0.35">
      <c r="B119" s="83" t="s">
        <v>691</v>
      </c>
      <c r="C119" s="80"/>
      <c r="D119" s="80"/>
      <c r="E119" s="80"/>
      <c r="F119" s="99"/>
      <c r="G119" s="99"/>
    </row>
    <row r="120" spans="1:7" x14ac:dyDescent="0.35">
      <c r="A120" s="66" t="s">
        <v>1117</v>
      </c>
      <c r="B120" s="83" t="s">
        <v>608</v>
      </c>
      <c r="C120" s="189" t="s">
        <v>83</v>
      </c>
      <c r="D120" s="190" t="s">
        <v>83</v>
      </c>
      <c r="E120" s="80"/>
      <c r="F120" s="201" t="str">
        <f t="shared" ref="F120:F143" si="0">IF($C$144=0,"",IF(C120="[for completion]","",C120/$C$144))</f>
        <v/>
      </c>
      <c r="G120" s="201" t="str">
        <f t="shared" ref="G120:G143" si="1">IF($D$144=0,"",IF(D120="[for completion]","",D120/$D$144))</f>
        <v/>
      </c>
    </row>
    <row r="121" spans="1:7" x14ac:dyDescent="0.35">
      <c r="A121" s="66" t="s">
        <v>1118</v>
      </c>
      <c r="B121" s="83" t="s">
        <v>608</v>
      </c>
      <c r="C121" s="189" t="s">
        <v>83</v>
      </c>
      <c r="D121" s="190" t="s">
        <v>83</v>
      </c>
      <c r="E121" s="80"/>
      <c r="F121" s="201" t="str">
        <f t="shared" si="0"/>
        <v/>
      </c>
      <c r="G121" s="201" t="str">
        <f t="shared" si="1"/>
        <v/>
      </c>
    </row>
    <row r="122" spans="1:7" x14ac:dyDescent="0.35">
      <c r="A122" s="66" t="s">
        <v>1119</v>
      </c>
      <c r="B122" s="83" t="s">
        <v>608</v>
      </c>
      <c r="C122" s="189" t="s">
        <v>83</v>
      </c>
      <c r="D122" s="190" t="s">
        <v>83</v>
      </c>
      <c r="E122" s="80"/>
      <c r="F122" s="201" t="str">
        <f t="shared" si="0"/>
        <v/>
      </c>
      <c r="G122" s="201" t="str">
        <f t="shared" si="1"/>
        <v/>
      </c>
    </row>
    <row r="123" spans="1:7" x14ac:dyDescent="0.35">
      <c r="A123" s="66" t="s">
        <v>1120</v>
      </c>
      <c r="B123" s="83" t="s">
        <v>608</v>
      </c>
      <c r="C123" s="189" t="s">
        <v>83</v>
      </c>
      <c r="D123" s="190" t="s">
        <v>83</v>
      </c>
      <c r="E123" s="80"/>
      <c r="F123" s="201" t="str">
        <f t="shared" si="0"/>
        <v/>
      </c>
      <c r="G123" s="201" t="str">
        <f t="shared" si="1"/>
        <v/>
      </c>
    </row>
    <row r="124" spans="1:7" x14ac:dyDescent="0.35">
      <c r="A124" s="66" t="s">
        <v>1121</v>
      </c>
      <c r="B124" s="83" t="s">
        <v>608</v>
      </c>
      <c r="C124" s="189" t="s">
        <v>83</v>
      </c>
      <c r="D124" s="190" t="s">
        <v>83</v>
      </c>
      <c r="E124" s="80"/>
      <c r="F124" s="201" t="str">
        <f t="shared" si="0"/>
        <v/>
      </c>
      <c r="G124" s="201" t="str">
        <f t="shared" si="1"/>
        <v/>
      </c>
    </row>
    <row r="125" spans="1:7" x14ac:dyDescent="0.35">
      <c r="A125" s="66" t="s">
        <v>1122</v>
      </c>
      <c r="B125" s="83" t="s">
        <v>608</v>
      </c>
      <c r="C125" s="189" t="s">
        <v>83</v>
      </c>
      <c r="D125" s="190" t="s">
        <v>83</v>
      </c>
      <c r="E125" s="80"/>
      <c r="F125" s="201" t="str">
        <f t="shared" si="0"/>
        <v/>
      </c>
      <c r="G125" s="201" t="str">
        <f t="shared" si="1"/>
        <v/>
      </c>
    </row>
    <row r="126" spans="1:7" x14ac:dyDescent="0.35">
      <c r="A126" s="66" t="s">
        <v>1123</v>
      </c>
      <c r="B126" s="83" t="s">
        <v>608</v>
      </c>
      <c r="C126" s="189" t="s">
        <v>83</v>
      </c>
      <c r="D126" s="190" t="s">
        <v>83</v>
      </c>
      <c r="E126" s="80"/>
      <c r="F126" s="201" t="str">
        <f t="shared" si="0"/>
        <v/>
      </c>
      <c r="G126" s="201" t="str">
        <f t="shared" si="1"/>
        <v/>
      </c>
    </row>
    <row r="127" spans="1:7" x14ac:dyDescent="0.35">
      <c r="A127" s="66" t="s">
        <v>1124</v>
      </c>
      <c r="B127" s="83" t="s">
        <v>608</v>
      </c>
      <c r="C127" s="189" t="s">
        <v>83</v>
      </c>
      <c r="D127" s="190" t="s">
        <v>83</v>
      </c>
      <c r="E127" s="80"/>
      <c r="F127" s="201" t="str">
        <f t="shared" si="0"/>
        <v/>
      </c>
      <c r="G127" s="201" t="str">
        <f t="shared" si="1"/>
        <v/>
      </c>
    </row>
    <row r="128" spans="1:7" x14ac:dyDescent="0.35">
      <c r="A128" s="66" t="s">
        <v>1125</v>
      </c>
      <c r="B128" s="83" t="s">
        <v>608</v>
      </c>
      <c r="C128" s="189" t="s">
        <v>83</v>
      </c>
      <c r="D128" s="190" t="s">
        <v>83</v>
      </c>
      <c r="E128" s="80"/>
      <c r="F128" s="201" t="str">
        <f t="shared" si="0"/>
        <v/>
      </c>
      <c r="G128" s="201" t="str">
        <f t="shared" si="1"/>
        <v/>
      </c>
    </row>
    <row r="129" spans="1:7" x14ac:dyDescent="0.35">
      <c r="A129" s="66" t="s">
        <v>1126</v>
      </c>
      <c r="B129" s="83" t="s">
        <v>608</v>
      </c>
      <c r="C129" s="189" t="s">
        <v>83</v>
      </c>
      <c r="D129" s="190" t="s">
        <v>83</v>
      </c>
      <c r="E129" s="83"/>
      <c r="F129" s="201" t="str">
        <f t="shared" si="0"/>
        <v/>
      </c>
      <c r="G129" s="201" t="str">
        <f t="shared" si="1"/>
        <v/>
      </c>
    </row>
    <row r="130" spans="1:7" x14ac:dyDescent="0.35">
      <c r="A130" s="66" t="s">
        <v>1127</v>
      </c>
      <c r="B130" s="83" t="s">
        <v>608</v>
      </c>
      <c r="C130" s="189" t="s">
        <v>83</v>
      </c>
      <c r="D130" s="190" t="s">
        <v>83</v>
      </c>
      <c r="E130" s="83"/>
      <c r="F130" s="201" t="str">
        <f t="shared" si="0"/>
        <v/>
      </c>
      <c r="G130" s="201" t="str">
        <f t="shared" si="1"/>
        <v/>
      </c>
    </row>
    <row r="131" spans="1:7" x14ac:dyDescent="0.35">
      <c r="A131" s="66" t="s">
        <v>1128</v>
      </c>
      <c r="B131" s="83" t="s">
        <v>608</v>
      </c>
      <c r="C131" s="189" t="s">
        <v>83</v>
      </c>
      <c r="D131" s="190" t="s">
        <v>83</v>
      </c>
      <c r="E131" s="83"/>
      <c r="F131" s="201" t="str">
        <f t="shared" si="0"/>
        <v/>
      </c>
      <c r="G131" s="201" t="str">
        <f t="shared" si="1"/>
        <v/>
      </c>
    </row>
    <row r="132" spans="1:7" x14ac:dyDescent="0.35">
      <c r="A132" s="66" t="s">
        <v>1129</v>
      </c>
      <c r="B132" s="83" t="s">
        <v>608</v>
      </c>
      <c r="C132" s="189" t="s">
        <v>83</v>
      </c>
      <c r="D132" s="190" t="s">
        <v>83</v>
      </c>
      <c r="E132" s="83"/>
      <c r="F132" s="201" t="str">
        <f t="shared" si="0"/>
        <v/>
      </c>
      <c r="G132" s="201" t="str">
        <f t="shared" si="1"/>
        <v/>
      </c>
    </row>
    <row r="133" spans="1:7" x14ac:dyDescent="0.35">
      <c r="A133" s="66" t="s">
        <v>1130</v>
      </c>
      <c r="B133" s="83" t="s">
        <v>608</v>
      </c>
      <c r="C133" s="189" t="s">
        <v>83</v>
      </c>
      <c r="D133" s="190" t="s">
        <v>83</v>
      </c>
      <c r="E133" s="83"/>
      <c r="F133" s="201" t="str">
        <f t="shared" si="0"/>
        <v/>
      </c>
      <c r="G133" s="201" t="str">
        <f t="shared" si="1"/>
        <v/>
      </c>
    </row>
    <row r="134" spans="1:7" x14ac:dyDescent="0.35">
      <c r="A134" s="66" t="s">
        <v>1131</v>
      </c>
      <c r="B134" s="83" t="s">
        <v>608</v>
      </c>
      <c r="C134" s="189" t="s">
        <v>83</v>
      </c>
      <c r="D134" s="190" t="s">
        <v>83</v>
      </c>
      <c r="E134" s="83"/>
      <c r="F134" s="201" t="str">
        <f t="shared" si="0"/>
        <v/>
      </c>
      <c r="G134" s="201" t="str">
        <f t="shared" si="1"/>
        <v/>
      </c>
    </row>
    <row r="135" spans="1:7" x14ac:dyDescent="0.35">
      <c r="A135" s="66" t="s">
        <v>1132</v>
      </c>
      <c r="B135" s="83" t="s">
        <v>608</v>
      </c>
      <c r="C135" s="189" t="s">
        <v>83</v>
      </c>
      <c r="D135" s="190" t="s">
        <v>83</v>
      </c>
      <c r="F135" s="201" t="str">
        <f t="shared" si="0"/>
        <v/>
      </c>
      <c r="G135" s="201" t="str">
        <f t="shared" si="1"/>
        <v/>
      </c>
    </row>
    <row r="136" spans="1:7" x14ac:dyDescent="0.35">
      <c r="A136" s="66" t="s">
        <v>1133</v>
      </c>
      <c r="B136" s="83" t="s">
        <v>608</v>
      </c>
      <c r="C136" s="189" t="s">
        <v>83</v>
      </c>
      <c r="D136" s="190" t="s">
        <v>83</v>
      </c>
      <c r="E136" s="103"/>
      <c r="F136" s="201" t="str">
        <f t="shared" si="0"/>
        <v/>
      </c>
      <c r="G136" s="201" t="str">
        <f t="shared" si="1"/>
        <v/>
      </c>
    </row>
    <row r="137" spans="1:7" x14ac:dyDescent="0.35">
      <c r="A137" s="66" t="s">
        <v>1134</v>
      </c>
      <c r="B137" s="83" t="s">
        <v>608</v>
      </c>
      <c r="C137" s="189" t="s">
        <v>83</v>
      </c>
      <c r="D137" s="190" t="s">
        <v>83</v>
      </c>
      <c r="E137" s="103"/>
      <c r="F137" s="201" t="str">
        <f t="shared" si="0"/>
        <v/>
      </c>
      <c r="G137" s="201" t="str">
        <f t="shared" si="1"/>
        <v/>
      </c>
    </row>
    <row r="138" spans="1:7" x14ac:dyDescent="0.35">
      <c r="A138" s="66" t="s">
        <v>1135</v>
      </c>
      <c r="B138" s="83" t="s">
        <v>608</v>
      </c>
      <c r="C138" s="189" t="s">
        <v>83</v>
      </c>
      <c r="D138" s="190" t="s">
        <v>83</v>
      </c>
      <c r="E138" s="103"/>
      <c r="F138" s="201" t="str">
        <f t="shared" si="0"/>
        <v/>
      </c>
      <c r="G138" s="201" t="str">
        <f t="shared" si="1"/>
        <v/>
      </c>
    </row>
    <row r="139" spans="1:7" x14ac:dyDescent="0.35">
      <c r="A139" s="66" t="s">
        <v>1136</v>
      </c>
      <c r="B139" s="83" t="s">
        <v>608</v>
      </c>
      <c r="C139" s="189" t="s">
        <v>83</v>
      </c>
      <c r="D139" s="190" t="s">
        <v>83</v>
      </c>
      <c r="E139" s="103"/>
      <c r="F139" s="201" t="str">
        <f t="shared" si="0"/>
        <v/>
      </c>
      <c r="G139" s="201" t="str">
        <f t="shared" si="1"/>
        <v/>
      </c>
    </row>
    <row r="140" spans="1:7" x14ac:dyDescent="0.35">
      <c r="A140" s="66" t="s">
        <v>1137</v>
      </c>
      <c r="B140" s="83" t="s">
        <v>608</v>
      </c>
      <c r="C140" s="189" t="s">
        <v>83</v>
      </c>
      <c r="D140" s="190" t="s">
        <v>83</v>
      </c>
      <c r="E140" s="103"/>
      <c r="F140" s="201" t="str">
        <f t="shared" si="0"/>
        <v/>
      </c>
      <c r="G140" s="201" t="str">
        <f t="shared" si="1"/>
        <v/>
      </c>
    </row>
    <row r="141" spans="1:7" x14ac:dyDescent="0.35">
      <c r="A141" s="66" t="s">
        <v>1138</v>
      </c>
      <c r="B141" s="83" t="s">
        <v>608</v>
      </c>
      <c r="C141" s="189" t="s">
        <v>83</v>
      </c>
      <c r="D141" s="190" t="s">
        <v>83</v>
      </c>
      <c r="E141" s="103"/>
      <c r="F141" s="201" t="str">
        <f t="shared" si="0"/>
        <v/>
      </c>
      <c r="G141" s="201" t="str">
        <f t="shared" si="1"/>
        <v/>
      </c>
    </row>
    <row r="142" spans="1:7" x14ac:dyDescent="0.35">
      <c r="A142" s="66" t="s">
        <v>1139</v>
      </c>
      <c r="B142" s="83" t="s">
        <v>608</v>
      </c>
      <c r="C142" s="189" t="s">
        <v>83</v>
      </c>
      <c r="D142" s="190" t="s">
        <v>83</v>
      </c>
      <c r="E142" s="103"/>
      <c r="F142" s="201" t="str">
        <f t="shared" si="0"/>
        <v/>
      </c>
      <c r="G142" s="201" t="str">
        <f t="shared" si="1"/>
        <v/>
      </c>
    </row>
    <row r="143" spans="1:7" x14ac:dyDescent="0.35">
      <c r="A143" s="66" t="s">
        <v>1140</v>
      </c>
      <c r="B143" s="83" t="s">
        <v>608</v>
      </c>
      <c r="C143" s="189" t="s">
        <v>83</v>
      </c>
      <c r="D143" s="190" t="s">
        <v>83</v>
      </c>
      <c r="E143" s="103"/>
      <c r="F143" s="201" t="str">
        <f t="shared" si="0"/>
        <v/>
      </c>
      <c r="G143" s="201" t="str">
        <f t="shared" si="1"/>
        <v/>
      </c>
    </row>
    <row r="144" spans="1:7" x14ac:dyDescent="0.35">
      <c r="A144" s="66" t="s">
        <v>1141</v>
      </c>
      <c r="B144" s="93" t="s">
        <v>148</v>
      </c>
      <c r="C144" s="191">
        <f>SUM(C120:C143)</f>
        <v>0</v>
      </c>
      <c r="D144" s="91">
        <f>SUM(D120:D143)</f>
        <v>0</v>
      </c>
      <c r="E144" s="103"/>
      <c r="F144" s="202">
        <f>SUM(F120:F143)</f>
        <v>0</v>
      </c>
      <c r="G144" s="202">
        <f>SUM(G120:G143)</f>
        <v>0</v>
      </c>
    </row>
    <row r="145" spans="1:7" ht="15" customHeight="1" x14ac:dyDescent="0.35">
      <c r="A145" s="85"/>
      <c r="B145" s="86" t="s">
        <v>1142</v>
      </c>
      <c r="C145" s="85" t="s">
        <v>686</v>
      </c>
      <c r="D145" s="85" t="s">
        <v>687</v>
      </c>
      <c r="E145" s="87"/>
      <c r="F145" s="85" t="s">
        <v>1016</v>
      </c>
      <c r="G145" s="85" t="s">
        <v>688</v>
      </c>
    </row>
    <row r="146" spans="1:7" x14ac:dyDescent="0.35">
      <c r="A146" s="66" t="s">
        <v>1143</v>
      </c>
      <c r="B146" s="66" t="s">
        <v>719</v>
      </c>
      <c r="C146" s="183" t="s">
        <v>83</v>
      </c>
      <c r="G146" s="66"/>
    </row>
    <row r="147" spans="1:7" x14ac:dyDescent="0.35">
      <c r="G147" s="66"/>
    </row>
    <row r="148" spans="1:7" x14ac:dyDescent="0.35">
      <c r="B148" s="83" t="s">
        <v>720</v>
      </c>
      <c r="G148" s="66"/>
    </row>
    <row r="149" spans="1:7" x14ac:dyDescent="0.35">
      <c r="A149" s="66" t="s">
        <v>1144</v>
      </c>
      <c r="B149" s="66" t="s">
        <v>722</v>
      </c>
      <c r="C149" s="189" t="s">
        <v>83</v>
      </c>
      <c r="D149" s="190" t="s">
        <v>83</v>
      </c>
      <c r="F149" s="201" t="str">
        <f t="shared" ref="F149:F163" si="2">IF($C$157=0,"",IF(C149="[for completion]","",C149/$C$157))</f>
        <v/>
      </c>
      <c r="G149" s="201" t="str">
        <f t="shared" ref="G149:G163" si="3">IF($D$157=0,"",IF(D149="[for completion]","",D149/$D$157))</f>
        <v/>
      </c>
    </row>
    <row r="150" spans="1:7" x14ac:dyDescent="0.35">
      <c r="A150" s="66" t="s">
        <v>1145</v>
      </c>
      <c r="B150" s="66" t="s">
        <v>724</v>
      </c>
      <c r="C150" s="189" t="s">
        <v>83</v>
      </c>
      <c r="D150" s="190" t="s">
        <v>83</v>
      </c>
      <c r="F150" s="201" t="str">
        <f t="shared" si="2"/>
        <v/>
      </c>
      <c r="G150" s="201" t="str">
        <f t="shared" si="3"/>
        <v/>
      </c>
    </row>
    <row r="151" spans="1:7" x14ac:dyDescent="0.35">
      <c r="A151" s="66" t="s">
        <v>1146</v>
      </c>
      <c r="B151" s="66" t="s">
        <v>726</v>
      </c>
      <c r="C151" s="189" t="s">
        <v>83</v>
      </c>
      <c r="D151" s="190" t="s">
        <v>83</v>
      </c>
      <c r="F151" s="201" t="str">
        <f t="shared" si="2"/>
        <v/>
      </c>
      <c r="G151" s="201" t="str">
        <f t="shared" si="3"/>
        <v/>
      </c>
    </row>
    <row r="152" spans="1:7" x14ac:dyDescent="0.35">
      <c r="A152" s="66" t="s">
        <v>1147</v>
      </c>
      <c r="B152" s="66" t="s">
        <v>728</v>
      </c>
      <c r="C152" s="189" t="s">
        <v>83</v>
      </c>
      <c r="D152" s="190" t="s">
        <v>83</v>
      </c>
      <c r="F152" s="201" t="str">
        <f t="shared" si="2"/>
        <v/>
      </c>
      <c r="G152" s="201" t="str">
        <f t="shared" si="3"/>
        <v/>
      </c>
    </row>
    <row r="153" spans="1:7" x14ac:dyDescent="0.35">
      <c r="A153" s="66" t="s">
        <v>1148</v>
      </c>
      <c r="B153" s="66" t="s">
        <v>730</v>
      </c>
      <c r="C153" s="189" t="s">
        <v>83</v>
      </c>
      <c r="D153" s="190" t="s">
        <v>83</v>
      </c>
      <c r="F153" s="201" t="str">
        <f t="shared" si="2"/>
        <v/>
      </c>
      <c r="G153" s="201" t="str">
        <f t="shared" si="3"/>
        <v/>
      </c>
    </row>
    <row r="154" spans="1:7" x14ac:dyDescent="0.35">
      <c r="A154" s="66" t="s">
        <v>1149</v>
      </c>
      <c r="B154" s="66" t="s">
        <v>732</v>
      </c>
      <c r="C154" s="189" t="s">
        <v>83</v>
      </c>
      <c r="D154" s="190" t="s">
        <v>83</v>
      </c>
      <c r="F154" s="201" t="str">
        <f t="shared" si="2"/>
        <v/>
      </c>
      <c r="G154" s="201" t="str">
        <f t="shared" si="3"/>
        <v/>
      </c>
    </row>
    <row r="155" spans="1:7" x14ac:dyDescent="0.35">
      <c r="A155" s="66" t="s">
        <v>1150</v>
      </c>
      <c r="B155" s="66" t="s">
        <v>734</v>
      </c>
      <c r="C155" s="189" t="s">
        <v>83</v>
      </c>
      <c r="D155" s="190" t="s">
        <v>83</v>
      </c>
      <c r="F155" s="201" t="str">
        <f t="shared" si="2"/>
        <v/>
      </c>
      <c r="G155" s="201" t="str">
        <f t="shared" si="3"/>
        <v/>
      </c>
    </row>
    <row r="156" spans="1:7" x14ac:dyDescent="0.35">
      <c r="A156" s="66" t="s">
        <v>1151</v>
      </c>
      <c r="B156" s="66" t="s">
        <v>736</v>
      </c>
      <c r="C156" s="189" t="s">
        <v>83</v>
      </c>
      <c r="D156" s="190" t="s">
        <v>83</v>
      </c>
      <c r="F156" s="201" t="str">
        <f t="shared" si="2"/>
        <v/>
      </c>
      <c r="G156" s="201" t="str">
        <f t="shared" si="3"/>
        <v/>
      </c>
    </row>
    <row r="157" spans="1:7" x14ac:dyDescent="0.35">
      <c r="A157" s="66" t="s">
        <v>1152</v>
      </c>
      <c r="B157" s="93" t="s">
        <v>148</v>
      </c>
      <c r="C157" s="189">
        <f>SUM(C149:C156)</f>
        <v>0</v>
      </c>
      <c r="D157" s="190">
        <f>SUM(D149:D156)</f>
        <v>0</v>
      </c>
      <c r="F157" s="183">
        <f>SUM(F149:F156)</f>
        <v>0</v>
      </c>
      <c r="G157" s="183">
        <f>SUM(G149:G156)</f>
        <v>0</v>
      </c>
    </row>
    <row r="158" spans="1:7" outlineLevel="1" x14ac:dyDescent="0.35">
      <c r="A158" s="66" t="s">
        <v>1153</v>
      </c>
      <c r="B158" s="95" t="s">
        <v>739</v>
      </c>
      <c r="C158" s="189"/>
      <c r="D158" s="190"/>
      <c r="F158" s="201" t="str">
        <f t="shared" si="2"/>
        <v/>
      </c>
      <c r="G158" s="201" t="str">
        <f t="shared" si="3"/>
        <v/>
      </c>
    </row>
    <row r="159" spans="1:7" outlineLevel="1" x14ac:dyDescent="0.35">
      <c r="A159" s="66" t="s">
        <v>1154</v>
      </c>
      <c r="B159" s="95" t="s">
        <v>741</v>
      </c>
      <c r="C159" s="189"/>
      <c r="D159" s="190"/>
      <c r="F159" s="201" t="str">
        <f t="shared" si="2"/>
        <v/>
      </c>
      <c r="G159" s="201" t="str">
        <f t="shared" si="3"/>
        <v/>
      </c>
    </row>
    <row r="160" spans="1:7" outlineLevel="1" x14ac:dyDescent="0.35">
      <c r="A160" s="66" t="s">
        <v>1155</v>
      </c>
      <c r="B160" s="95" t="s">
        <v>743</v>
      </c>
      <c r="C160" s="189"/>
      <c r="D160" s="190"/>
      <c r="F160" s="201" t="str">
        <f t="shared" si="2"/>
        <v/>
      </c>
      <c r="G160" s="201" t="str">
        <f t="shared" si="3"/>
        <v/>
      </c>
    </row>
    <row r="161" spans="1:7" outlineLevel="1" x14ac:dyDescent="0.35">
      <c r="A161" s="66" t="s">
        <v>1156</v>
      </c>
      <c r="B161" s="95" t="s">
        <v>745</v>
      </c>
      <c r="C161" s="189"/>
      <c r="D161" s="190"/>
      <c r="F161" s="201" t="str">
        <f t="shared" si="2"/>
        <v/>
      </c>
      <c r="G161" s="201" t="str">
        <f t="shared" si="3"/>
        <v/>
      </c>
    </row>
    <row r="162" spans="1:7" outlineLevel="1" x14ac:dyDescent="0.35">
      <c r="A162" s="66" t="s">
        <v>1157</v>
      </c>
      <c r="B162" s="95" t="s">
        <v>747</v>
      </c>
      <c r="C162" s="189"/>
      <c r="D162" s="190"/>
      <c r="F162" s="201" t="str">
        <f t="shared" si="2"/>
        <v/>
      </c>
      <c r="G162" s="201" t="str">
        <f t="shared" si="3"/>
        <v/>
      </c>
    </row>
    <row r="163" spans="1:7" outlineLevel="1" x14ac:dyDescent="0.35">
      <c r="A163" s="66" t="s">
        <v>1158</v>
      </c>
      <c r="B163" s="95" t="s">
        <v>749</v>
      </c>
      <c r="C163" s="189"/>
      <c r="D163" s="190"/>
      <c r="F163" s="201" t="str">
        <f t="shared" si="2"/>
        <v/>
      </c>
      <c r="G163" s="201" t="str">
        <f t="shared" si="3"/>
        <v/>
      </c>
    </row>
    <row r="164" spans="1:7" outlineLevel="1" x14ac:dyDescent="0.35">
      <c r="A164" s="66" t="s">
        <v>1159</v>
      </c>
      <c r="B164" s="95"/>
      <c r="F164" s="92"/>
      <c r="G164" s="92"/>
    </row>
    <row r="165" spans="1:7" outlineLevel="1" x14ac:dyDescent="0.35">
      <c r="A165" s="66" t="s">
        <v>1160</v>
      </c>
      <c r="B165" s="95"/>
      <c r="F165" s="92"/>
      <c r="G165" s="92"/>
    </row>
    <row r="166" spans="1:7" outlineLevel="1" x14ac:dyDescent="0.35">
      <c r="A166" s="66" t="s">
        <v>1161</v>
      </c>
      <c r="B166" s="95"/>
      <c r="F166" s="92"/>
      <c r="G166" s="92"/>
    </row>
    <row r="167" spans="1:7" ht="15" customHeight="1" x14ac:dyDescent="0.35">
      <c r="A167" s="85"/>
      <c r="B167" s="86" t="s">
        <v>1162</v>
      </c>
      <c r="C167" s="85" t="s">
        <v>686</v>
      </c>
      <c r="D167" s="85" t="s">
        <v>687</v>
      </c>
      <c r="E167" s="87"/>
      <c r="F167" s="85" t="s">
        <v>1016</v>
      </c>
      <c r="G167" s="85" t="s">
        <v>688</v>
      </c>
    </row>
    <row r="168" spans="1:7" x14ac:dyDescent="0.35">
      <c r="A168" s="66" t="s">
        <v>1163</v>
      </c>
      <c r="B168" s="66" t="s">
        <v>719</v>
      </c>
      <c r="C168" s="183" t="s">
        <v>118</v>
      </c>
      <c r="G168" s="66"/>
    </row>
    <row r="169" spans="1:7" x14ac:dyDescent="0.35">
      <c r="G169" s="66"/>
    </row>
    <row r="170" spans="1:7" x14ac:dyDescent="0.35">
      <c r="B170" s="83" t="s">
        <v>720</v>
      </c>
      <c r="G170" s="66"/>
    </row>
    <row r="171" spans="1:7" x14ac:dyDescent="0.35">
      <c r="A171" s="66" t="s">
        <v>1164</v>
      </c>
      <c r="B171" s="66" t="s">
        <v>722</v>
      </c>
      <c r="C171" s="189" t="s">
        <v>118</v>
      </c>
      <c r="D171" s="190" t="s">
        <v>118</v>
      </c>
      <c r="F171" s="201" t="str">
        <f>IF($C$179=0,"",IF(C171="[Mark as ND1 if not relevant]","",C171/$C$179))</f>
        <v/>
      </c>
      <c r="G171" s="201" t="str">
        <f>IF($D$179=0,"",IF(D171="[Mark as ND1 if not relevant]","",D171/$D$179))</f>
        <v/>
      </c>
    </row>
    <row r="172" spans="1:7" x14ac:dyDescent="0.35">
      <c r="A172" s="66" t="s">
        <v>1165</v>
      </c>
      <c r="B172" s="66" t="s">
        <v>724</v>
      </c>
      <c r="C172" s="189" t="s">
        <v>118</v>
      </c>
      <c r="D172" s="190" t="s">
        <v>118</v>
      </c>
      <c r="F172" s="201" t="str">
        <f t="shared" ref="F172:F178" si="4">IF($C$179=0,"",IF(C172="[Mark as ND1 if not relevant]","",C172/$C$179))</f>
        <v/>
      </c>
      <c r="G172" s="201" t="str">
        <f t="shared" ref="G172:G178" si="5">IF($D$179=0,"",IF(D172="[Mark as ND1 if not relevant]","",D172/$D$179))</f>
        <v/>
      </c>
    </row>
    <row r="173" spans="1:7" x14ac:dyDescent="0.35">
      <c r="A173" s="66" t="s">
        <v>1166</v>
      </c>
      <c r="B173" s="66" t="s">
        <v>726</v>
      </c>
      <c r="C173" s="189" t="s">
        <v>118</v>
      </c>
      <c r="D173" s="190" t="s">
        <v>118</v>
      </c>
      <c r="F173" s="201" t="str">
        <f t="shared" si="4"/>
        <v/>
      </c>
      <c r="G173" s="201" t="str">
        <f t="shared" si="5"/>
        <v/>
      </c>
    </row>
    <row r="174" spans="1:7" x14ac:dyDescent="0.35">
      <c r="A174" s="66" t="s">
        <v>1167</v>
      </c>
      <c r="B174" s="66" t="s">
        <v>728</v>
      </c>
      <c r="C174" s="189" t="s">
        <v>118</v>
      </c>
      <c r="D174" s="190" t="s">
        <v>118</v>
      </c>
      <c r="F174" s="201" t="str">
        <f t="shared" si="4"/>
        <v/>
      </c>
      <c r="G174" s="201" t="str">
        <f t="shared" si="5"/>
        <v/>
      </c>
    </row>
    <row r="175" spans="1:7" x14ac:dyDescent="0.35">
      <c r="A175" s="66" t="s">
        <v>1168</v>
      </c>
      <c r="B175" s="66" t="s">
        <v>730</v>
      </c>
      <c r="C175" s="189" t="s">
        <v>118</v>
      </c>
      <c r="D175" s="190" t="s">
        <v>118</v>
      </c>
      <c r="F175" s="201" t="str">
        <f t="shared" si="4"/>
        <v/>
      </c>
      <c r="G175" s="201" t="str">
        <f t="shared" si="5"/>
        <v/>
      </c>
    </row>
    <row r="176" spans="1:7" x14ac:dyDescent="0.35">
      <c r="A176" s="66" t="s">
        <v>1169</v>
      </c>
      <c r="B176" s="66" t="s">
        <v>732</v>
      </c>
      <c r="C176" s="189" t="s">
        <v>118</v>
      </c>
      <c r="D176" s="190" t="s">
        <v>118</v>
      </c>
      <c r="F176" s="201" t="str">
        <f t="shared" si="4"/>
        <v/>
      </c>
      <c r="G176" s="201" t="str">
        <f t="shared" si="5"/>
        <v/>
      </c>
    </row>
    <row r="177" spans="1:7" x14ac:dyDescent="0.35">
      <c r="A177" s="66" t="s">
        <v>1170</v>
      </c>
      <c r="B177" s="66" t="s">
        <v>734</v>
      </c>
      <c r="C177" s="189" t="s">
        <v>118</v>
      </c>
      <c r="D177" s="190" t="s">
        <v>118</v>
      </c>
      <c r="F177" s="201" t="str">
        <f t="shared" si="4"/>
        <v/>
      </c>
      <c r="G177" s="201" t="str">
        <f t="shared" si="5"/>
        <v/>
      </c>
    </row>
    <row r="178" spans="1:7" x14ac:dyDescent="0.35">
      <c r="A178" s="66" t="s">
        <v>1171</v>
      </c>
      <c r="B178" s="66" t="s">
        <v>736</v>
      </c>
      <c r="C178" s="189" t="s">
        <v>118</v>
      </c>
      <c r="D178" s="190" t="s">
        <v>118</v>
      </c>
      <c r="F178" s="201" t="str">
        <f t="shared" si="4"/>
        <v/>
      </c>
      <c r="G178" s="201" t="str">
        <f t="shared" si="5"/>
        <v/>
      </c>
    </row>
    <row r="179" spans="1:7" x14ac:dyDescent="0.35">
      <c r="A179" s="66" t="s">
        <v>1172</v>
      </c>
      <c r="B179" s="93" t="s">
        <v>148</v>
      </c>
      <c r="C179" s="189">
        <f>SUM(C171:C178)</f>
        <v>0</v>
      </c>
      <c r="D179" s="190">
        <f>SUM(D171:D178)</f>
        <v>0</v>
      </c>
      <c r="F179" s="183">
        <f>SUM(F171:F178)</f>
        <v>0</v>
      </c>
      <c r="G179" s="183">
        <f>SUM(G171:G178)</f>
        <v>0</v>
      </c>
    </row>
    <row r="180" spans="1:7" outlineLevel="1" x14ac:dyDescent="0.35">
      <c r="A180" s="66" t="s">
        <v>1173</v>
      </c>
      <c r="B180" s="95" t="s">
        <v>739</v>
      </c>
      <c r="C180" s="189"/>
      <c r="D180" s="190"/>
      <c r="F180" s="201" t="str">
        <f t="shared" ref="F180:F185" si="6">IF($C$179=0,"",IF(C180="[for completion]","",C180/$C$179))</f>
        <v/>
      </c>
      <c r="G180" s="201" t="str">
        <f t="shared" ref="G180:G185" si="7">IF($D$179=0,"",IF(D180="[for completion]","",D180/$D$179))</f>
        <v/>
      </c>
    </row>
    <row r="181" spans="1:7" outlineLevel="1" x14ac:dyDescent="0.35">
      <c r="A181" s="66" t="s">
        <v>1174</v>
      </c>
      <c r="B181" s="95" t="s">
        <v>741</v>
      </c>
      <c r="C181" s="189"/>
      <c r="D181" s="190"/>
      <c r="F181" s="201" t="str">
        <f t="shared" si="6"/>
        <v/>
      </c>
      <c r="G181" s="201" t="str">
        <f t="shared" si="7"/>
        <v/>
      </c>
    </row>
    <row r="182" spans="1:7" outlineLevel="1" x14ac:dyDescent="0.35">
      <c r="A182" s="66" t="s">
        <v>1175</v>
      </c>
      <c r="B182" s="95" t="s">
        <v>743</v>
      </c>
      <c r="C182" s="189"/>
      <c r="D182" s="190"/>
      <c r="F182" s="201" t="str">
        <f t="shared" si="6"/>
        <v/>
      </c>
      <c r="G182" s="201" t="str">
        <f t="shared" si="7"/>
        <v/>
      </c>
    </row>
    <row r="183" spans="1:7" outlineLevel="1" x14ac:dyDescent="0.35">
      <c r="A183" s="66" t="s">
        <v>1176</v>
      </c>
      <c r="B183" s="95" t="s">
        <v>745</v>
      </c>
      <c r="C183" s="189"/>
      <c r="D183" s="190"/>
      <c r="F183" s="201" t="str">
        <f t="shared" si="6"/>
        <v/>
      </c>
      <c r="G183" s="201" t="str">
        <f t="shared" si="7"/>
        <v/>
      </c>
    </row>
    <row r="184" spans="1:7" outlineLevel="1" x14ac:dyDescent="0.35">
      <c r="A184" s="66" t="s">
        <v>1177</v>
      </c>
      <c r="B184" s="95" t="s">
        <v>747</v>
      </c>
      <c r="C184" s="189"/>
      <c r="D184" s="190"/>
      <c r="F184" s="201" t="str">
        <f t="shared" si="6"/>
        <v/>
      </c>
      <c r="G184" s="201" t="str">
        <f t="shared" si="7"/>
        <v/>
      </c>
    </row>
    <row r="185" spans="1:7" outlineLevel="1" x14ac:dyDescent="0.35">
      <c r="A185" s="66" t="s">
        <v>1178</v>
      </c>
      <c r="B185" s="95" t="s">
        <v>749</v>
      </c>
      <c r="C185" s="189"/>
      <c r="D185" s="190"/>
      <c r="F185" s="201" t="str">
        <f t="shared" si="6"/>
        <v/>
      </c>
      <c r="G185" s="201" t="str">
        <f t="shared" si="7"/>
        <v/>
      </c>
    </row>
    <row r="186" spans="1:7" outlineLevel="1" x14ac:dyDescent="0.35">
      <c r="A186" s="66" t="s">
        <v>1179</v>
      </c>
      <c r="B186" s="95"/>
      <c r="F186" s="92"/>
      <c r="G186" s="92"/>
    </row>
    <row r="187" spans="1:7" outlineLevel="1" x14ac:dyDescent="0.35">
      <c r="A187" s="66" t="s">
        <v>1180</v>
      </c>
      <c r="B187" s="95"/>
      <c r="F187" s="92"/>
      <c r="G187" s="92"/>
    </row>
    <row r="188" spans="1:7" outlineLevel="1" x14ac:dyDescent="0.35">
      <c r="A188" s="66" t="s">
        <v>1181</v>
      </c>
      <c r="B188" s="95"/>
      <c r="F188" s="92"/>
      <c r="G188" s="92"/>
    </row>
    <row r="189" spans="1:7" ht="15" customHeight="1" x14ac:dyDescent="0.35">
      <c r="A189" s="85"/>
      <c r="B189" s="86" t="s">
        <v>1182</v>
      </c>
      <c r="C189" s="85" t="s">
        <v>1016</v>
      </c>
      <c r="D189" s="85"/>
      <c r="E189" s="87"/>
      <c r="F189" s="85"/>
      <c r="G189" s="85"/>
    </row>
    <row r="190" spans="1:7" x14ac:dyDescent="0.35">
      <c r="A190" s="66" t="s">
        <v>1183</v>
      </c>
      <c r="B190" s="83" t="s">
        <v>608</v>
      </c>
      <c r="C190" s="183" t="s">
        <v>83</v>
      </c>
      <c r="E190" s="103"/>
      <c r="F190" s="103"/>
      <c r="G190" s="103"/>
    </row>
    <row r="191" spans="1:7" x14ac:dyDescent="0.35">
      <c r="A191" s="66" t="s">
        <v>1184</v>
      </c>
      <c r="B191" s="83" t="s">
        <v>608</v>
      </c>
      <c r="C191" s="183" t="s">
        <v>83</v>
      </c>
      <c r="E191" s="103"/>
      <c r="F191" s="103"/>
      <c r="G191" s="103"/>
    </row>
    <row r="192" spans="1:7" x14ac:dyDescent="0.35">
      <c r="A192" s="66" t="s">
        <v>1185</v>
      </c>
      <c r="B192" s="83" t="s">
        <v>608</v>
      </c>
      <c r="C192" s="183" t="s">
        <v>83</v>
      </c>
      <c r="E192" s="103"/>
      <c r="F192" s="103"/>
      <c r="G192" s="103"/>
    </row>
    <row r="193" spans="1:7" x14ac:dyDescent="0.35">
      <c r="A193" s="66" t="s">
        <v>1186</v>
      </c>
      <c r="B193" s="83" t="s">
        <v>608</v>
      </c>
      <c r="C193" s="183" t="s">
        <v>83</v>
      </c>
      <c r="E193" s="103"/>
      <c r="F193" s="103"/>
      <c r="G193" s="103"/>
    </row>
    <row r="194" spans="1:7" x14ac:dyDescent="0.35">
      <c r="A194" s="66" t="s">
        <v>1187</v>
      </c>
      <c r="B194" s="83" t="s">
        <v>608</v>
      </c>
      <c r="C194" s="183" t="s">
        <v>83</v>
      </c>
      <c r="E194" s="103"/>
      <c r="F194" s="103"/>
      <c r="G194" s="103"/>
    </row>
    <row r="195" spans="1:7" x14ac:dyDescent="0.35">
      <c r="A195" s="66" t="s">
        <v>1188</v>
      </c>
      <c r="B195" s="168" t="s">
        <v>608</v>
      </c>
      <c r="C195" s="183" t="s">
        <v>83</v>
      </c>
      <c r="E195" s="103"/>
      <c r="F195" s="103"/>
      <c r="G195" s="103"/>
    </row>
    <row r="196" spans="1:7" x14ac:dyDescent="0.35">
      <c r="A196" s="66" t="s">
        <v>1189</v>
      </c>
      <c r="B196" s="83" t="s">
        <v>608</v>
      </c>
      <c r="C196" s="183" t="s">
        <v>83</v>
      </c>
      <c r="E196" s="103"/>
      <c r="F196" s="103"/>
      <c r="G196" s="103"/>
    </row>
    <row r="197" spans="1:7" x14ac:dyDescent="0.35">
      <c r="A197" s="66" t="s">
        <v>1190</v>
      </c>
      <c r="B197" s="83" t="s">
        <v>608</v>
      </c>
      <c r="C197" s="183" t="s">
        <v>83</v>
      </c>
      <c r="E197" s="103"/>
      <c r="F197" s="103"/>
    </row>
    <row r="198" spans="1:7" x14ac:dyDescent="0.35">
      <c r="A198" s="66" t="s">
        <v>1191</v>
      </c>
      <c r="B198" s="83" t="s">
        <v>608</v>
      </c>
      <c r="C198" s="183" t="s">
        <v>83</v>
      </c>
      <c r="E198" s="103"/>
      <c r="F198" s="103"/>
    </row>
    <row r="199" spans="1:7" x14ac:dyDescent="0.35">
      <c r="A199" s="66" t="s">
        <v>1192</v>
      </c>
      <c r="B199" s="83" t="s">
        <v>608</v>
      </c>
      <c r="C199" s="183" t="s">
        <v>83</v>
      </c>
      <c r="E199" s="103"/>
      <c r="F199" s="103"/>
    </row>
    <row r="200" spans="1:7" x14ac:dyDescent="0.35">
      <c r="A200" s="66" t="s">
        <v>1193</v>
      </c>
      <c r="B200" s="83" t="s">
        <v>608</v>
      </c>
      <c r="C200" s="183" t="s">
        <v>83</v>
      </c>
      <c r="E200" s="103"/>
      <c r="F200" s="103"/>
    </row>
    <row r="201" spans="1:7" x14ac:dyDescent="0.35">
      <c r="A201" s="66" t="s">
        <v>1194</v>
      </c>
      <c r="B201" s="83" t="s">
        <v>608</v>
      </c>
      <c r="C201" s="183" t="s">
        <v>83</v>
      </c>
      <c r="E201" s="103"/>
      <c r="F201" s="103"/>
    </row>
    <row r="202" spans="1:7" x14ac:dyDescent="0.35">
      <c r="A202" s="66" t="s">
        <v>1195</v>
      </c>
      <c r="B202" s="83" t="s">
        <v>608</v>
      </c>
      <c r="C202" s="183" t="s">
        <v>83</v>
      </c>
    </row>
    <row r="203" spans="1:7" x14ac:dyDescent="0.35">
      <c r="A203" s="66" t="s">
        <v>1196</v>
      </c>
      <c r="B203" s="83" t="s">
        <v>608</v>
      </c>
      <c r="C203" s="183" t="s">
        <v>83</v>
      </c>
    </row>
    <row r="204" spans="1:7" x14ac:dyDescent="0.35">
      <c r="A204" s="66" t="s">
        <v>1197</v>
      </c>
      <c r="B204" s="83" t="s">
        <v>608</v>
      </c>
      <c r="C204" s="183" t="s">
        <v>83</v>
      </c>
    </row>
    <row r="205" spans="1:7" x14ac:dyDescent="0.35">
      <c r="A205" s="66" t="s">
        <v>1198</v>
      </c>
      <c r="B205" s="83" t="s">
        <v>608</v>
      </c>
      <c r="C205" s="183" t="s">
        <v>83</v>
      </c>
    </row>
    <row r="206" spans="1:7" x14ac:dyDescent="0.35">
      <c r="A206" s="66" t="s">
        <v>1199</v>
      </c>
      <c r="B206" s="83" t="s">
        <v>608</v>
      </c>
      <c r="C206" s="183" t="s">
        <v>83</v>
      </c>
    </row>
    <row r="207" spans="1:7" outlineLevel="1" x14ac:dyDescent="0.35">
      <c r="A207" s="66" t="s">
        <v>1200</v>
      </c>
    </row>
    <row r="208" spans="1:7" outlineLevel="1" x14ac:dyDescent="0.35">
      <c r="A208" s="66" t="s">
        <v>1201</v>
      </c>
    </row>
    <row r="209" spans="1:1" outlineLevel="1" x14ac:dyDescent="0.35">
      <c r="A209" s="66" t="s">
        <v>1202</v>
      </c>
    </row>
    <row r="210" spans="1:1" outlineLevel="1" x14ac:dyDescent="0.35">
      <c r="A210" s="66" t="s">
        <v>1203</v>
      </c>
    </row>
    <row r="211" spans="1:1" outlineLevel="1" x14ac:dyDescent="0.35">
      <c r="A211" s="66" t="s">
        <v>1204</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&amp;R&amp;G&amp;L&amp;"Calibri"&amp;12&amp;K0000FFClassification: Limited&amp;1#</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E6" sqref="E6"/>
    </sheetView>
  </sheetViews>
  <sheetFormatPr defaultColWidth="11.453125" defaultRowHeight="14.5" outlineLevelRow="1" x14ac:dyDescent="0.35"/>
  <cols>
    <col min="1" max="1" width="16.26953125" customWidth="1"/>
    <col min="2" max="2" width="89.81640625" style="66" bestFit="1" customWidth="1"/>
    <col min="3" max="3" width="134.7265625" style="2" customWidth="1"/>
    <col min="4" max="13" width="11.453125" style="2"/>
  </cols>
  <sheetData>
    <row r="1" spans="1:13" s="188" customFormat="1" ht="31" x14ac:dyDescent="0.35">
      <c r="A1" s="186" t="s">
        <v>1205</v>
      </c>
      <c r="B1" s="186"/>
      <c r="C1" s="253" t="s">
        <v>1858</v>
      </c>
      <c r="D1" s="23"/>
      <c r="E1" s="23"/>
      <c r="F1" s="23"/>
      <c r="G1" s="23"/>
      <c r="H1" s="23"/>
      <c r="I1" s="23"/>
      <c r="J1" s="23"/>
      <c r="K1" s="23"/>
      <c r="L1" s="23"/>
      <c r="M1" s="23"/>
    </row>
    <row r="2" spans="1:13" x14ac:dyDescent="0.35">
      <c r="B2" s="64"/>
      <c r="C2" s="64"/>
    </row>
    <row r="3" spans="1:13" x14ac:dyDescent="0.35">
      <c r="A3" s="121" t="s">
        <v>1206</v>
      </c>
      <c r="B3" s="122"/>
      <c r="C3" s="64"/>
    </row>
    <row r="4" spans="1:13" x14ac:dyDescent="0.35">
      <c r="C4" s="64"/>
    </row>
    <row r="5" spans="1:13" ht="18.5" x14ac:dyDescent="0.35">
      <c r="A5" s="77" t="s">
        <v>81</v>
      </c>
      <c r="B5" s="77" t="s">
        <v>1207</v>
      </c>
      <c r="C5" s="123" t="s">
        <v>1608</v>
      </c>
    </row>
    <row r="6" spans="1:13" ht="29" x14ac:dyDescent="0.35">
      <c r="A6" s="1" t="s">
        <v>1208</v>
      </c>
      <c r="B6" s="80" t="s">
        <v>1209</v>
      </c>
      <c r="C6" s="66" t="s">
        <v>2655</v>
      </c>
    </row>
    <row r="7" spans="1:13" ht="29" x14ac:dyDescent="0.35">
      <c r="A7" s="1" t="s">
        <v>1210</v>
      </c>
      <c r="B7" s="80" t="s">
        <v>1211</v>
      </c>
      <c r="C7" s="66" t="s">
        <v>2656</v>
      </c>
    </row>
    <row r="8" spans="1:13" ht="29" x14ac:dyDescent="0.35">
      <c r="A8" s="1" t="s">
        <v>1212</v>
      </c>
      <c r="B8" s="80" t="s">
        <v>1213</v>
      </c>
      <c r="C8" s="66" t="s">
        <v>2657</v>
      </c>
    </row>
    <row r="9" spans="1:13" ht="29" x14ac:dyDescent="0.35">
      <c r="A9" s="1" t="s">
        <v>1214</v>
      </c>
      <c r="B9" s="80" t="s">
        <v>1215</v>
      </c>
      <c r="C9" s="66" t="s">
        <v>2658</v>
      </c>
    </row>
    <row r="10" spans="1:13" ht="44.25" customHeight="1" x14ac:dyDescent="0.35">
      <c r="A10" s="1" t="s">
        <v>1216</v>
      </c>
      <c r="B10" s="80" t="s">
        <v>1431</v>
      </c>
      <c r="C10" s="66" t="s">
        <v>2659</v>
      </c>
    </row>
    <row r="11" spans="1:13" ht="54.75" customHeight="1" x14ac:dyDescent="0.35">
      <c r="A11" s="1" t="s">
        <v>1217</v>
      </c>
      <c r="B11" s="80" t="s">
        <v>1218</v>
      </c>
      <c r="C11" s="66" t="s">
        <v>2660</v>
      </c>
    </row>
    <row r="12" spans="1:13" ht="29" x14ac:dyDescent="0.35">
      <c r="A12" s="1" t="s">
        <v>1219</v>
      </c>
      <c r="B12" s="80" t="s">
        <v>1220</v>
      </c>
      <c r="C12" s="66" t="s">
        <v>2661</v>
      </c>
    </row>
    <row r="13" spans="1:13" x14ac:dyDescent="0.35">
      <c r="A13" s="1" t="s">
        <v>1221</v>
      </c>
      <c r="B13" s="80" t="s">
        <v>1222</v>
      </c>
      <c r="C13" s="66" t="s">
        <v>2662</v>
      </c>
    </row>
    <row r="14" spans="1:13" ht="43.5" x14ac:dyDescent="0.35">
      <c r="A14" s="1" t="s">
        <v>1223</v>
      </c>
      <c r="B14" s="80" t="s">
        <v>1224</v>
      </c>
      <c r="C14" s="242" t="s">
        <v>2663</v>
      </c>
    </row>
    <row r="15" spans="1:13" ht="29" x14ac:dyDescent="0.35">
      <c r="A15" s="1" t="s">
        <v>1225</v>
      </c>
      <c r="B15" s="80" t="s">
        <v>1226</v>
      </c>
      <c r="C15" s="66" t="s">
        <v>2667</v>
      </c>
    </row>
    <row r="16" spans="1:13" ht="29" x14ac:dyDescent="0.35">
      <c r="A16" s="1" t="s">
        <v>1227</v>
      </c>
      <c r="B16" s="84" t="s">
        <v>1228</v>
      </c>
      <c r="C16" s="66" t="s">
        <v>2666</v>
      </c>
    </row>
    <row r="17" spans="1:13" ht="30" customHeight="1" x14ac:dyDescent="0.35">
      <c r="A17" s="1" t="s">
        <v>1229</v>
      </c>
      <c r="B17" s="84" t="s">
        <v>1230</v>
      </c>
      <c r="C17" s="66" t="s">
        <v>2665</v>
      </c>
    </row>
    <row r="18" spans="1:13" ht="58" x14ac:dyDescent="0.35">
      <c r="A18" s="1" t="s">
        <v>1231</v>
      </c>
      <c r="B18" s="84" t="s">
        <v>1232</v>
      </c>
      <c r="C18" s="66" t="s">
        <v>2664</v>
      </c>
    </row>
    <row r="19" spans="1:13" s="230" customFormat="1" x14ac:dyDescent="0.35">
      <c r="A19" s="107" t="s">
        <v>1233</v>
      </c>
      <c r="B19" s="81" t="s">
        <v>1234</v>
      </c>
      <c r="C19" s="242"/>
      <c r="D19" s="2"/>
      <c r="E19" s="2"/>
      <c r="F19" s="2"/>
      <c r="G19" s="2"/>
      <c r="H19" s="2"/>
      <c r="I19" s="2"/>
      <c r="J19" s="2"/>
    </row>
    <row r="20" spans="1:13" s="230" customFormat="1" x14ac:dyDescent="0.35">
      <c r="A20" s="107" t="s">
        <v>1235</v>
      </c>
      <c r="B20" s="80"/>
      <c r="D20" s="2"/>
      <c r="E20" s="2"/>
      <c r="F20" s="2"/>
      <c r="G20" s="2"/>
      <c r="H20" s="2"/>
      <c r="I20" s="2"/>
      <c r="J20" s="2"/>
    </row>
    <row r="21" spans="1:13" s="230" customFormat="1" x14ac:dyDescent="0.35">
      <c r="A21" s="107" t="s">
        <v>1236</v>
      </c>
      <c r="B21" s="80"/>
      <c r="C21" s="242"/>
      <c r="D21" s="2"/>
      <c r="E21" s="2"/>
      <c r="F21" s="2"/>
      <c r="G21" s="2"/>
      <c r="H21" s="2"/>
      <c r="I21" s="2"/>
      <c r="J21" s="2"/>
    </row>
    <row r="22" spans="1:13" s="230" customFormat="1" x14ac:dyDescent="0.35">
      <c r="A22" s="107" t="s">
        <v>1237</v>
      </c>
      <c r="B22" s="29"/>
      <c r="C22" s="2"/>
      <c r="D22" s="2"/>
      <c r="E22" s="2"/>
      <c r="F22" s="2"/>
      <c r="G22" s="2"/>
      <c r="H22" s="2"/>
      <c r="I22" s="2"/>
      <c r="J22" s="2"/>
    </row>
    <row r="23" spans="1:13" outlineLevel="1" x14ac:dyDescent="0.35">
      <c r="A23" s="107" t="s">
        <v>1238</v>
      </c>
      <c r="B23" s="242"/>
      <c r="C23" s="66"/>
    </row>
    <row r="24" spans="1:13" outlineLevel="1" x14ac:dyDescent="0.35">
      <c r="A24" s="107" t="s">
        <v>1880</v>
      </c>
      <c r="B24" s="116"/>
      <c r="C24" s="66"/>
    </row>
    <row r="25" spans="1:13" outlineLevel="1" x14ac:dyDescent="0.35">
      <c r="A25" s="107" t="s">
        <v>1881</v>
      </c>
      <c r="B25" s="116"/>
      <c r="C25" s="66"/>
    </row>
    <row r="26" spans="1:13" outlineLevel="1" x14ac:dyDescent="0.35">
      <c r="A26" s="107" t="s">
        <v>1882</v>
      </c>
      <c r="B26" s="116"/>
      <c r="C26" s="66"/>
    </row>
    <row r="27" spans="1:13" outlineLevel="1" x14ac:dyDescent="0.35">
      <c r="A27" s="107" t="s">
        <v>1883</v>
      </c>
      <c r="B27" s="116"/>
      <c r="C27" s="66"/>
    </row>
    <row r="28" spans="1:13" s="230" customFormat="1" ht="18.5" outlineLevel="1" x14ac:dyDescent="0.35">
      <c r="A28" s="248"/>
      <c r="B28" s="246" t="s">
        <v>1829</v>
      </c>
      <c r="C28" s="123" t="s">
        <v>1608</v>
      </c>
      <c r="D28" s="2"/>
      <c r="E28" s="2"/>
      <c r="F28" s="2"/>
      <c r="G28" s="2"/>
      <c r="H28" s="2"/>
      <c r="I28" s="2"/>
      <c r="J28" s="2"/>
      <c r="K28" s="2"/>
      <c r="L28" s="2"/>
      <c r="M28" s="2"/>
    </row>
    <row r="29" spans="1:13" s="230" customFormat="1" outlineLevel="1" x14ac:dyDescent="0.35">
      <c r="A29" s="107" t="s">
        <v>1240</v>
      </c>
      <c r="B29" s="80" t="s">
        <v>1827</v>
      </c>
      <c r="C29" s="242" t="s">
        <v>1245</v>
      </c>
      <c r="D29" s="2"/>
      <c r="E29" s="2"/>
      <c r="F29" s="2"/>
      <c r="G29" s="2"/>
      <c r="H29" s="2"/>
      <c r="I29" s="2"/>
      <c r="J29" s="2"/>
      <c r="K29" s="2"/>
      <c r="L29" s="2"/>
      <c r="M29" s="2"/>
    </row>
    <row r="30" spans="1:13" s="230" customFormat="1" outlineLevel="1" x14ac:dyDescent="0.35">
      <c r="A30" s="107" t="s">
        <v>1243</v>
      </c>
      <c r="B30" s="80" t="s">
        <v>1828</v>
      </c>
      <c r="C30" s="242" t="s">
        <v>1245</v>
      </c>
      <c r="D30" s="2"/>
      <c r="E30" s="2"/>
      <c r="F30" s="2"/>
      <c r="G30" s="2"/>
      <c r="H30" s="2"/>
      <c r="I30" s="2"/>
      <c r="J30" s="2"/>
      <c r="K30" s="2"/>
      <c r="L30" s="2"/>
      <c r="M30" s="2"/>
    </row>
    <row r="31" spans="1:13" s="230" customFormat="1" outlineLevel="1" x14ac:dyDescent="0.35">
      <c r="A31" s="107" t="s">
        <v>1246</v>
      </c>
      <c r="B31" s="80" t="s">
        <v>1826</v>
      </c>
      <c r="C31" s="242" t="s">
        <v>1245</v>
      </c>
      <c r="D31" s="2"/>
      <c r="E31" s="2"/>
      <c r="F31" s="2"/>
      <c r="G31" s="2"/>
      <c r="H31" s="2"/>
      <c r="I31" s="2"/>
      <c r="J31" s="2"/>
      <c r="K31" s="2"/>
      <c r="L31" s="2"/>
      <c r="M31" s="2"/>
    </row>
    <row r="32" spans="1:13" s="230" customFormat="1" outlineLevel="1" x14ac:dyDescent="0.35">
      <c r="A32" s="107" t="s">
        <v>1249</v>
      </c>
      <c r="B32" s="116"/>
      <c r="C32" s="242"/>
      <c r="D32" s="2"/>
      <c r="E32" s="2"/>
      <c r="F32" s="2"/>
      <c r="G32" s="2"/>
      <c r="H32" s="2"/>
      <c r="I32" s="2"/>
      <c r="J32" s="2"/>
      <c r="K32" s="2"/>
      <c r="L32" s="2"/>
      <c r="M32" s="2"/>
    </row>
    <row r="33" spans="1:13" s="230" customFormat="1" outlineLevel="1" x14ac:dyDescent="0.35">
      <c r="A33" s="107" t="s">
        <v>1250</v>
      </c>
      <c r="B33" s="116"/>
      <c r="C33" s="242"/>
      <c r="D33" s="2"/>
      <c r="E33" s="2"/>
      <c r="F33" s="2"/>
      <c r="G33" s="2"/>
      <c r="H33" s="2"/>
      <c r="I33" s="2"/>
      <c r="J33" s="2"/>
      <c r="K33" s="2"/>
      <c r="L33" s="2"/>
      <c r="M33" s="2"/>
    </row>
    <row r="34" spans="1:13" s="230" customFormat="1" outlineLevel="1" x14ac:dyDescent="0.35">
      <c r="A34" s="107" t="s">
        <v>1594</v>
      </c>
      <c r="B34" s="116"/>
      <c r="C34" s="242"/>
      <c r="D34" s="2"/>
      <c r="E34" s="2"/>
      <c r="F34" s="2"/>
      <c r="G34" s="2"/>
      <c r="H34" s="2"/>
      <c r="I34" s="2"/>
      <c r="J34" s="2"/>
      <c r="K34" s="2"/>
      <c r="L34" s="2"/>
      <c r="M34" s="2"/>
    </row>
    <row r="35" spans="1:13" s="230" customFormat="1" outlineLevel="1" x14ac:dyDescent="0.35">
      <c r="A35" s="107" t="s">
        <v>1840</v>
      </c>
      <c r="B35" s="116"/>
      <c r="C35" s="242"/>
      <c r="D35" s="2"/>
      <c r="E35" s="2"/>
      <c r="F35" s="2"/>
      <c r="G35" s="2"/>
      <c r="H35" s="2"/>
      <c r="I35" s="2"/>
      <c r="J35" s="2"/>
      <c r="K35" s="2"/>
      <c r="L35" s="2"/>
      <c r="M35" s="2"/>
    </row>
    <row r="36" spans="1:13" s="230" customFormat="1" outlineLevel="1" x14ac:dyDescent="0.35">
      <c r="A36" s="107" t="s">
        <v>1841</v>
      </c>
      <c r="B36" s="116"/>
      <c r="C36" s="242"/>
      <c r="D36" s="2"/>
      <c r="E36" s="2"/>
      <c r="F36" s="2"/>
      <c r="G36" s="2"/>
      <c r="H36" s="2"/>
      <c r="I36" s="2"/>
      <c r="J36" s="2"/>
      <c r="K36" s="2"/>
      <c r="L36" s="2"/>
      <c r="M36" s="2"/>
    </row>
    <row r="37" spans="1:13" s="230" customFormat="1" outlineLevel="1" x14ac:dyDescent="0.35">
      <c r="A37" s="107" t="s">
        <v>1842</v>
      </c>
      <c r="B37" s="116"/>
      <c r="C37" s="242"/>
      <c r="D37" s="2"/>
      <c r="E37" s="2"/>
      <c r="F37" s="2"/>
      <c r="G37" s="2"/>
      <c r="H37" s="2"/>
      <c r="I37" s="2"/>
      <c r="J37" s="2"/>
      <c r="K37" s="2"/>
      <c r="L37" s="2"/>
      <c r="M37" s="2"/>
    </row>
    <row r="38" spans="1:13" s="230" customFormat="1" outlineLevel="1" x14ac:dyDescent="0.35">
      <c r="A38" s="107" t="s">
        <v>1843</v>
      </c>
      <c r="B38" s="116"/>
      <c r="C38" s="242"/>
      <c r="D38" s="2"/>
      <c r="E38" s="2"/>
      <c r="F38" s="2"/>
      <c r="G38" s="2"/>
      <c r="H38" s="2"/>
      <c r="I38" s="2"/>
      <c r="J38" s="2"/>
      <c r="K38" s="2"/>
      <c r="L38" s="2"/>
      <c r="M38" s="2"/>
    </row>
    <row r="39" spans="1:13" s="230" customFormat="1" outlineLevel="1" x14ac:dyDescent="0.35">
      <c r="A39" s="107" t="s">
        <v>1844</v>
      </c>
      <c r="B39" s="116"/>
      <c r="C39" s="242"/>
      <c r="D39" s="2"/>
      <c r="E39" s="2"/>
      <c r="F39" s="2"/>
      <c r="G39" s="2"/>
      <c r="H39" s="2"/>
      <c r="I39" s="2"/>
      <c r="J39" s="2"/>
      <c r="K39" s="2"/>
      <c r="L39" s="2"/>
      <c r="M39" s="2"/>
    </row>
    <row r="40" spans="1:13" s="230" customFormat="1" outlineLevel="1" x14ac:dyDescent="0.35">
      <c r="A40" s="107" t="s">
        <v>1845</v>
      </c>
      <c r="B40" s="116"/>
      <c r="C40" s="242"/>
      <c r="D40" s="2"/>
      <c r="E40" s="2"/>
      <c r="F40" s="2"/>
      <c r="G40" s="2"/>
      <c r="H40" s="2"/>
      <c r="I40" s="2"/>
      <c r="J40" s="2"/>
      <c r="K40" s="2"/>
      <c r="L40" s="2"/>
      <c r="M40" s="2"/>
    </row>
    <row r="41" spans="1:13" s="230" customFormat="1" outlineLevel="1" x14ac:dyDescent="0.35">
      <c r="A41" s="107" t="s">
        <v>1846</v>
      </c>
      <c r="B41" s="116"/>
      <c r="C41" s="242"/>
      <c r="D41" s="2"/>
      <c r="E41" s="2"/>
      <c r="F41" s="2"/>
      <c r="G41" s="2"/>
      <c r="H41" s="2"/>
      <c r="I41" s="2"/>
      <c r="J41" s="2"/>
      <c r="K41" s="2"/>
      <c r="L41" s="2"/>
      <c r="M41" s="2"/>
    </row>
    <row r="42" spans="1:13" s="230" customFormat="1" outlineLevel="1" x14ac:dyDescent="0.35">
      <c r="A42" s="107" t="s">
        <v>1847</v>
      </c>
      <c r="B42" s="116"/>
      <c r="C42" s="242"/>
      <c r="D42" s="2"/>
      <c r="E42" s="2"/>
      <c r="F42" s="2"/>
      <c r="G42" s="2"/>
      <c r="H42" s="2"/>
      <c r="I42" s="2"/>
      <c r="J42" s="2"/>
      <c r="K42" s="2"/>
      <c r="L42" s="2"/>
      <c r="M42" s="2"/>
    </row>
    <row r="43" spans="1:13" s="230" customFormat="1" outlineLevel="1" x14ac:dyDescent="0.35">
      <c r="A43" s="107" t="s">
        <v>1848</v>
      </c>
      <c r="B43" s="116"/>
      <c r="C43" s="242"/>
      <c r="D43" s="2"/>
      <c r="E43" s="2"/>
      <c r="F43" s="2"/>
      <c r="G43" s="2"/>
      <c r="H43" s="2"/>
      <c r="I43" s="2"/>
      <c r="J43" s="2"/>
      <c r="K43" s="2"/>
      <c r="L43" s="2"/>
      <c r="M43" s="2"/>
    </row>
    <row r="44" spans="1:13" ht="18.5" x14ac:dyDescent="0.35">
      <c r="A44" s="77"/>
      <c r="B44" s="77" t="s">
        <v>1830</v>
      </c>
      <c r="C44" s="123" t="s">
        <v>1239</v>
      </c>
    </row>
    <row r="45" spans="1:13" x14ac:dyDescent="0.35">
      <c r="A45" s="1" t="s">
        <v>1251</v>
      </c>
      <c r="B45" s="84" t="s">
        <v>1241</v>
      </c>
      <c r="C45" s="66" t="s">
        <v>1242</v>
      </c>
    </row>
    <row r="46" spans="1:13" x14ac:dyDescent="0.35">
      <c r="A46" s="219" t="s">
        <v>1832</v>
      </c>
      <c r="B46" s="84" t="s">
        <v>1244</v>
      </c>
      <c r="C46" s="66" t="s">
        <v>1245</v>
      </c>
    </row>
    <row r="47" spans="1:13" x14ac:dyDescent="0.35">
      <c r="A47" s="219" t="s">
        <v>1833</v>
      </c>
      <c r="B47" s="84" t="s">
        <v>1247</v>
      </c>
      <c r="C47" s="66" t="s">
        <v>1248</v>
      </c>
    </row>
    <row r="48" spans="1:13" outlineLevel="1" x14ac:dyDescent="0.35">
      <c r="A48" s="1" t="s">
        <v>1253</v>
      </c>
      <c r="B48" s="83"/>
      <c r="C48" s="66"/>
    </row>
    <row r="49" spans="1:3" outlineLevel="1" x14ac:dyDescent="0.35">
      <c r="A49" s="219" t="s">
        <v>1254</v>
      </c>
      <c r="B49" s="83"/>
      <c r="C49" s="66"/>
    </row>
    <row r="50" spans="1:3" outlineLevel="1" x14ac:dyDescent="0.35">
      <c r="A50" s="219" t="s">
        <v>1255</v>
      </c>
      <c r="B50" s="84"/>
      <c r="C50" s="66"/>
    </row>
    <row r="51" spans="1:3" ht="18.5" x14ac:dyDescent="0.35">
      <c r="A51" s="77"/>
      <c r="B51" s="77" t="s">
        <v>1831</v>
      </c>
      <c r="C51" s="123" t="s">
        <v>1608</v>
      </c>
    </row>
    <row r="52" spans="1:3" x14ac:dyDescent="0.35">
      <c r="A52" s="1" t="s">
        <v>1834</v>
      </c>
      <c r="B52" s="80" t="s">
        <v>1252</v>
      </c>
      <c r="C52" s="66" t="s">
        <v>1245</v>
      </c>
    </row>
    <row r="53" spans="1:3" x14ac:dyDescent="0.35">
      <c r="A53" s="1" t="s">
        <v>1835</v>
      </c>
      <c r="B53" s="83"/>
    </row>
    <row r="54" spans="1:3" x14ac:dyDescent="0.35">
      <c r="A54" s="219" t="s">
        <v>1836</v>
      </c>
      <c r="B54" s="83"/>
    </row>
    <row r="55" spans="1:3" x14ac:dyDescent="0.35">
      <c r="A55" s="219" t="s">
        <v>1837</v>
      </c>
      <c r="B55" s="83"/>
    </row>
    <row r="56" spans="1:3" x14ac:dyDescent="0.35">
      <c r="A56" s="219" t="s">
        <v>1838</v>
      </c>
      <c r="B56" s="83"/>
    </row>
    <row r="57" spans="1:3" x14ac:dyDescent="0.35">
      <c r="A57" s="219" t="s">
        <v>1839</v>
      </c>
      <c r="B57" s="83"/>
    </row>
    <row r="58" spans="1:3" x14ac:dyDescent="0.35">
      <c r="B58" s="83"/>
    </row>
    <row r="59" spans="1:3" x14ac:dyDescent="0.35">
      <c r="B59" s="83"/>
    </row>
    <row r="60" spans="1:3" x14ac:dyDescent="0.35">
      <c r="B60" s="83"/>
    </row>
    <row r="61" spans="1:3" x14ac:dyDescent="0.35">
      <c r="B61" s="83"/>
    </row>
    <row r="62" spans="1:3" x14ac:dyDescent="0.35">
      <c r="B62" s="83"/>
    </row>
    <row r="63" spans="1:3" x14ac:dyDescent="0.35">
      <c r="B63" s="83"/>
    </row>
    <row r="64" spans="1:3" x14ac:dyDescent="0.35">
      <c r="B64" s="83"/>
    </row>
    <row r="65" spans="2:2" x14ac:dyDescent="0.35">
      <c r="B65" s="83"/>
    </row>
    <row r="66" spans="2:2" x14ac:dyDescent="0.35">
      <c r="B66" s="83"/>
    </row>
    <row r="67" spans="2:2" x14ac:dyDescent="0.35">
      <c r="B67" s="83"/>
    </row>
    <row r="68" spans="2:2" x14ac:dyDescent="0.35">
      <c r="B68" s="83"/>
    </row>
    <row r="69" spans="2:2" x14ac:dyDescent="0.35">
      <c r="B69" s="83"/>
    </row>
    <row r="70" spans="2:2" x14ac:dyDescent="0.35">
      <c r="B70" s="83"/>
    </row>
    <row r="71" spans="2:2" x14ac:dyDescent="0.35">
      <c r="B71" s="83"/>
    </row>
    <row r="72" spans="2:2" x14ac:dyDescent="0.35">
      <c r="B72" s="83"/>
    </row>
    <row r="73" spans="2:2" x14ac:dyDescent="0.35">
      <c r="B73" s="83"/>
    </row>
    <row r="74" spans="2:2" x14ac:dyDescent="0.35">
      <c r="B74" s="83"/>
    </row>
    <row r="75" spans="2:2" x14ac:dyDescent="0.35">
      <c r="B75" s="83"/>
    </row>
    <row r="76" spans="2:2" x14ac:dyDescent="0.35">
      <c r="B76" s="83"/>
    </row>
    <row r="77" spans="2:2" x14ac:dyDescent="0.35">
      <c r="B77" s="83"/>
    </row>
    <row r="78" spans="2:2" x14ac:dyDescent="0.35">
      <c r="B78" s="83"/>
    </row>
    <row r="79" spans="2:2" x14ac:dyDescent="0.35">
      <c r="B79" s="83"/>
    </row>
    <row r="80" spans="2:2" x14ac:dyDescent="0.35">
      <c r="B80" s="83"/>
    </row>
    <row r="81" spans="2:2" x14ac:dyDescent="0.35">
      <c r="B81" s="83"/>
    </row>
    <row r="82" spans="2:2" x14ac:dyDescent="0.35">
      <c r="B82" s="83"/>
    </row>
    <row r="83" spans="2:2" x14ac:dyDescent="0.35">
      <c r="B83" s="83"/>
    </row>
    <row r="84" spans="2:2" x14ac:dyDescent="0.35">
      <c r="B84" s="83"/>
    </row>
    <row r="85" spans="2:2" x14ac:dyDescent="0.35">
      <c r="B85" s="83"/>
    </row>
    <row r="86" spans="2:2" x14ac:dyDescent="0.35">
      <c r="B86" s="83"/>
    </row>
    <row r="87" spans="2:2" x14ac:dyDescent="0.35">
      <c r="B87" s="83"/>
    </row>
    <row r="88" spans="2:2" x14ac:dyDescent="0.35">
      <c r="B88" s="83"/>
    </row>
    <row r="89" spans="2:2" x14ac:dyDescent="0.35">
      <c r="B89" s="83"/>
    </row>
    <row r="90" spans="2:2" x14ac:dyDescent="0.35">
      <c r="B90" s="83"/>
    </row>
    <row r="91" spans="2:2" x14ac:dyDescent="0.35">
      <c r="B91" s="83"/>
    </row>
    <row r="92" spans="2:2" x14ac:dyDescent="0.35">
      <c r="B92" s="83"/>
    </row>
    <row r="93" spans="2:2" x14ac:dyDescent="0.35">
      <c r="B93" s="83"/>
    </row>
    <row r="94" spans="2:2" x14ac:dyDescent="0.35">
      <c r="B94" s="83"/>
    </row>
    <row r="95" spans="2:2" x14ac:dyDescent="0.35">
      <c r="B95" s="83"/>
    </row>
    <row r="96" spans="2:2" x14ac:dyDescent="0.35">
      <c r="B96" s="83"/>
    </row>
    <row r="97" spans="2:2" x14ac:dyDescent="0.35">
      <c r="B97" s="83"/>
    </row>
    <row r="98" spans="2:2" x14ac:dyDescent="0.35">
      <c r="B98" s="83"/>
    </row>
    <row r="99" spans="2:2" x14ac:dyDescent="0.35">
      <c r="B99" s="83"/>
    </row>
    <row r="100" spans="2:2" x14ac:dyDescent="0.35">
      <c r="B100" s="83"/>
    </row>
    <row r="101" spans="2:2" x14ac:dyDescent="0.35">
      <c r="B101" s="83"/>
    </row>
    <row r="102" spans="2:2" x14ac:dyDescent="0.35">
      <c r="B102" s="83"/>
    </row>
    <row r="103" spans="2:2" x14ac:dyDescent="0.35">
      <c r="B103" s="64"/>
    </row>
    <row r="104" spans="2:2" x14ac:dyDescent="0.35">
      <c r="B104" s="64"/>
    </row>
    <row r="105" spans="2:2" x14ac:dyDescent="0.35">
      <c r="B105" s="64"/>
    </row>
    <row r="106" spans="2:2" x14ac:dyDescent="0.35">
      <c r="B106" s="64"/>
    </row>
    <row r="107" spans="2:2" x14ac:dyDescent="0.35">
      <c r="B107" s="64"/>
    </row>
    <row r="108" spans="2:2" x14ac:dyDescent="0.35">
      <c r="B108" s="64"/>
    </row>
    <row r="109" spans="2:2" x14ac:dyDescent="0.35">
      <c r="B109" s="64"/>
    </row>
    <row r="110" spans="2:2" x14ac:dyDescent="0.35">
      <c r="B110" s="64"/>
    </row>
    <row r="111" spans="2:2" x14ac:dyDescent="0.35">
      <c r="B111" s="64"/>
    </row>
    <row r="112" spans="2:2" x14ac:dyDescent="0.35">
      <c r="B112" s="64"/>
    </row>
    <row r="113" spans="2:2" x14ac:dyDescent="0.35">
      <c r="B113" s="83"/>
    </row>
    <row r="114" spans="2:2" x14ac:dyDescent="0.35">
      <c r="B114" s="83"/>
    </row>
    <row r="115" spans="2:2" x14ac:dyDescent="0.35">
      <c r="B115" s="83"/>
    </row>
    <row r="116" spans="2:2" x14ac:dyDescent="0.35">
      <c r="B116" s="83"/>
    </row>
    <row r="117" spans="2:2" x14ac:dyDescent="0.35">
      <c r="B117" s="83"/>
    </row>
    <row r="118" spans="2:2" x14ac:dyDescent="0.35">
      <c r="B118" s="83"/>
    </row>
    <row r="119" spans="2:2" x14ac:dyDescent="0.35">
      <c r="B119" s="83"/>
    </row>
    <row r="120" spans="2:2" x14ac:dyDescent="0.35">
      <c r="B120" s="83"/>
    </row>
    <row r="121" spans="2:2" x14ac:dyDescent="0.35">
      <c r="B121" s="62"/>
    </row>
    <row r="122" spans="2:2" x14ac:dyDescent="0.35">
      <c r="B122" s="83"/>
    </row>
    <row r="123" spans="2:2" x14ac:dyDescent="0.35">
      <c r="B123" s="83"/>
    </row>
    <row r="124" spans="2:2" x14ac:dyDescent="0.35">
      <c r="B124" s="83"/>
    </row>
    <row r="125" spans="2:2" x14ac:dyDescent="0.35">
      <c r="B125" s="83"/>
    </row>
    <row r="126" spans="2:2" x14ac:dyDescent="0.35">
      <c r="B126" s="83"/>
    </row>
    <row r="127" spans="2:2" x14ac:dyDescent="0.35">
      <c r="B127" s="83"/>
    </row>
    <row r="128" spans="2:2" x14ac:dyDescent="0.35">
      <c r="B128" s="83"/>
    </row>
    <row r="129" spans="2:2" x14ac:dyDescent="0.35">
      <c r="B129" s="83"/>
    </row>
    <row r="130" spans="2:2" x14ac:dyDescent="0.35">
      <c r="B130" s="83"/>
    </row>
    <row r="131" spans="2:2" x14ac:dyDescent="0.35">
      <c r="B131" s="83"/>
    </row>
    <row r="132" spans="2:2" x14ac:dyDescent="0.35">
      <c r="B132" s="83"/>
    </row>
    <row r="133" spans="2:2" x14ac:dyDescent="0.35">
      <c r="B133" s="83"/>
    </row>
    <row r="134" spans="2:2" x14ac:dyDescent="0.35">
      <c r="B134" s="83"/>
    </row>
    <row r="135" spans="2:2" x14ac:dyDescent="0.35">
      <c r="B135" s="83"/>
    </row>
    <row r="136" spans="2:2" x14ac:dyDescent="0.35">
      <c r="B136" s="83"/>
    </row>
    <row r="137" spans="2:2" x14ac:dyDescent="0.35">
      <c r="B137" s="83"/>
    </row>
    <row r="138" spans="2:2" x14ac:dyDescent="0.35">
      <c r="B138" s="83"/>
    </row>
    <row r="140" spans="2:2" x14ac:dyDescent="0.35">
      <c r="B140" s="83"/>
    </row>
    <row r="141" spans="2:2" x14ac:dyDescent="0.35">
      <c r="B141" s="83"/>
    </row>
    <row r="142" spans="2:2" x14ac:dyDescent="0.35">
      <c r="B142" s="83"/>
    </row>
    <row r="147" spans="2:2" x14ac:dyDescent="0.35">
      <c r="B147" s="72"/>
    </row>
    <row r="148" spans="2:2" x14ac:dyDescent="0.35">
      <c r="B148" s="124"/>
    </row>
    <row r="154" spans="2:2" x14ac:dyDescent="0.35">
      <c r="B154" s="84"/>
    </row>
    <row r="155" spans="2:2" x14ac:dyDescent="0.35">
      <c r="B155" s="83"/>
    </row>
    <row r="157" spans="2:2" x14ac:dyDescent="0.35">
      <c r="B157" s="83"/>
    </row>
    <row r="158" spans="2:2" x14ac:dyDescent="0.35">
      <c r="B158" s="83"/>
    </row>
    <row r="159" spans="2:2" x14ac:dyDescent="0.35">
      <c r="B159" s="83"/>
    </row>
    <row r="160" spans="2:2" x14ac:dyDescent="0.35">
      <c r="B160" s="83"/>
    </row>
    <row r="161" spans="2:2" x14ac:dyDescent="0.35">
      <c r="B161" s="83"/>
    </row>
    <row r="162" spans="2:2" x14ac:dyDescent="0.35">
      <c r="B162" s="83"/>
    </row>
    <row r="163" spans="2:2" x14ac:dyDescent="0.35">
      <c r="B163" s="83"/>
    </row>
    <row r="164" spans="2:2" x14ac:dyDescent="0.35">
      <c r="B164" s="83"/>
    </row>
    <row r="165" spans="2:2" x14ac:dyDescent="0.35">
      <c r="B165" s="83"/>
    </row>
    <row r="166" spans="2:2" x14ac:dyDescent="0.35">
      <c r="B166" s="83"/>
    </row>
    <row r="167" spans="2:2" x14ac:dyDescent="0.35">
      <c r="B167" s="83"/>
    </row>
    <row r="168" spans="2:2" x14ac:dyDescent="0.35">
      <c r="B168" s="83"/>
    </row>
    <row r="265" spans="2:2" x14ac:dyDescent="0.35">
      <c r="B265" s="80"/>
    </row>
    <row r="266" spans="2:2" x14ac:dyDescent="0.35">
      <c r="B266" s="83"/>
    </row>
    <row r="267" spans="2:2" x14ac:dyDescent="0.35">
      <c r="B267" s="83"/>
    </row>
    <row r="270" spans="2:2" x14ac:dyDescent="0.35">
      <c r="B270" s="83"/>
    </row>
    <row r="286" spans="2:2" x14ac:dyDescent="0.35">
      <c r="B286" s="80"/>
    </row>
    <row r="316" spans="2:2" x14ac:dyDescent="0.35">
      <c r="B316" s="72"/>
    </row>
    <row r="317" spans="2:2" x14ac:dyDescent="0.35">
      <c r="B317" s="83"/>
    </row>
    <row r="319" spans="2:2" x14ac:dyDescent="0.35">
      <c r="B319" s="83"/>
    </row>
    <row r="320" spans="2:2" x14ac:dyDescent="0.35">
      <c r="B320" s="83"/>
    </row>
    <row r="321" spans="2:2" x14ac:dyDescent="0.35">
      <c r="B321" s="83"/>
    </row>
    <row r="322" spans="2:2" x14ac:dyDescent="0.35">
      <c r="B322" s="83"/>
    </row>
    <row r="323" spans="2:2" x14ac:dyDescent="0.35">
      <c r="B323" s="83"/>
    </row>
    <row r="324" spans="2:2" x14ac:dyDescent="0.35">
      <c r="B324" s="83"/>
    </row>
    <row r="325" spans="2:2" x14ac:dyDescent="0.35">
      <c r="B325" s="83"/>
    </row>
    <row r="326" spans="2:2" x14ac:dyDescent="0.35">
      <c r="B326" s="83"/>
    </row>
    <row r="327" spans="2:2" x14ac:dyDescent="0.35">
      <c r="B327" s="83"/>
    </row>
    <row r="328" spans="2:2" x14ac:dyDescent="0.35">
      <c r="B328" s="83"/>
    </row>
    <row r="329" spans="2:2" x14ac:dyDescent="0.35">
      <c r="B329" s="83"/>
    </row>
    <row r="330" spans="2:2" x14ac:dyDescent="0.35">
      <c r="B330" s="83"/>
    </row>
    <row r="342" spans="2:2" x14ac:dyDescent="0.35">
      <c r="B342" s="83"/>
    </row>
    <row r="343" spans="2:2" x14ac:dyDescent="0.35">
      <c r="B343" s="83"/>
    </row>
    <row r="344" spans="2:2" x14ac:dyDescent="0.35">
      <c r="B344" s="83"/>
    </row>
    <row r="345" spans="2:2" x14ac:dyDescent="0.35">
      <c r="B345" s="83"/>
    </row>
    <row r="346" spans="2:2" x14ac:dyDescent="0.35">
      <c r="B346" s="83"/>
    </row>
    <row r="347" spans="2:2" x14ac:dyDescent="0.35">
      <c r="B347" s="83"/>
    </row>
    <row r="348" spans="2:2" x14ac:dyDescent="0.35">
      <c r="B348" s="83"/>
    </row>
    <row r="349" spans="2:2" x14ac:dyDescent="0.35">
      <c r="B349" s="83"/>
    </row>
    <row r="350" spans="2:2" x14ac:dyDescent="0.35">
      <c r="B350" s="83"/>
    </row>
    <row r="352" spans="2:2" x14ac:dyDescent="0.35">
      <c r="B352" s="83"/>
    </row>
    <row r="353" spans="2:2" x14ac:dyDescent="0.35">
      <c r="B353" s="83"/>
    </row>
    <row r="354" spans="2:2" x14ac:dyDescent="0.35">
      <c r="B354" s="83"/>
    </row>
    <row r="355" spans="2:2" x14ac:dyDescent="0.35">
      <c r="B355" s="83"/>
    </row>
    <row r="356" spans="2:2" x14ac:dyDescent="0.35">
      <c r="B356" s="83"/>
    </row>
    <row r="358" spans="2:2" x14ac:dyDescent="0.35">
      <c r="B358" s="83"/>
    </row>
    <row r="361" spans="2:2" x14ac:dyDescent="0.35">
      <c r="B361" s="83"/>
    </row>
    <row r="364" spans="2:2" x14ac:dyDescent="0.35">
      <c r="B364" s="83"/>
    </row>
    <row r="365" spans="2:2" x14ac:dyDescent="0.35">
      <c r="B365" s="83"/>
    </row>
    <row r="366" spans="2:2" x14ac:dyDescent="0.35">
      <c r="B366" s="83"/>
    </row>
    <row r="367" spans="2:2" x14ac:dyDescent="0.35">
      <c r="B367" s="83"/>
    </row>
    <row r="368" spans="2:2" x14ac:dyDescent="0.35">
      <c r="B368" s="83"/>
    </row>
    <row r="369" spans="2:2" x14ac:dyDescent="0.35">
      <c r="B369" s="83"/>
    </row>
    <row r="370" spans="2:2" x14ac:dyDescent="0.35">
      <c r="B370" s="83"/>
    </row>
    <row r="371" spans="2:2" x14ac:dyDescent="0.35">
      <c r="B371" s="83"/>
    </row>
    <row r="372" spans="2:2" x14ac:dyDescent="0.35">
      <c r="B372" s="83"/>
    </row>
    <row r="373" spans="2:2" x14ac:dyDescent="0.35">
      <c r="B373" s="83"/>
    </row>
    <row r="374" spans="2:2" x14ac:dyDescent="0.35">
      <c r="B374" s="83"/>
    </row>
    <row r="375" spans="2:2" x14ac:dyDescent="0.35">
      <c r="B375" s="83"/>
    </row>
    <row r="376" spans="2:2" x14ac:dyDescent="0.35">
      <c r="B376" s="83"/>
    </row>
    <row r="377" spans="2:2" x14ac:dyDescent="0.35">
      <c r="B377" s="83"/>
    </row>
    <row r="378" spans="2:2" x14ac:dyDescent="0.35">
      <c r="B378" s="83"/>
    </row>
    <row r="379" spans="2:2" x14ac:dyDescent="0.35">
      <c r="B379" s="83"/>
    </row>
    <row r="380" spans="2:2" x14ac:dyDescent="0.35">
      <c r="B380" s="83"/>
    </row>
    <row r="381" spans="2:2" x14ac:dyDescent="0.35">
      <c r="B381" s="83"/>
    </row>
    <row r="382" spans="2:2" x14ac:dyDescent="0.35">
      <c r="B382" s="83"/>
    </row>
    <row r="386" spans="2:2" x14ac:dyDescent="0.35">
      <c r="B386" s="72"/>
    </row>
    <row r="403" spans="2:2" x14ac:dyDescent="0.35">
      <c r="B403" s="12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7" type="noConversion"/>
  <pageMargins left="0.70866141732283472" right="0.70866141732283472" top="0.74803149606299213" bottom="0.74803149606299213" header="0.31496062992125984" footer="0.31496062992125984"/>
  <pageSetup paperSize="8" scale="50" orientation="landscape" r:id="rId1"/>
  <headerFooter>
    <oddHeader>&amp;R&amp;G&amp;L&amp;"Calibri"&amp;12&amp;K0000FFClassification: Limited&amp;1#</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16</vt:i4>
      </vt:variant>
    </vt:vector>
  </HeadingPairs>
  <TitlesOfParts>
    <vt:vector size="27"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 Insert Nat Trans Templ'!Print_Area</vt:lpstr>
      <vt:lpstr>Disclaimer!Print_Area</vt:lpstr>
      <vt:lpstr>'E. Optional ECB-ECAIs data'!Print_Area</vt:lpstr>
      <vt:lpstr>FAQ!Print_Area</vt:lpstr>
      <vt:lpstr>Introduction!Print_Area</vt:lpstr>
      <vt:lpstr>'D. Insert Nat Trans Templ'!Print_Titles</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Thomas, Carys (Investor Relations)</cp:lastModifiedBy>
  <cp:lastPrinted>2022-04-20T08:51:32Z</cp:lastPrinted>
  <dcterms:created xsi:type="dcterms:W3CDTF">2016-04-21T08:07:20Z</dcterms:created>
  <dcterms:modified xsi:type="dcterms:W3CDTF">2022-08-11T10:48:29Z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bc792f8-6d75-423a-9981-629281829092_Enabled">
    <vt:lpwstr>true</vt:lpwstr>
  </property>
  <property fmtid="{D5CDD505-2E9C-101B-9397-08002B2CF9AE}" pid="3" name="MSIP_Label_7bc792f8-6d75-423a-9981-629281829092_SetDate">
    <vt:lpwstr>2022-08-11T10:47:26Z</vt:lpwstr>
  </property>
  <property fmtid="{D5CDD505-2E9C-101B-9397-08002B2CF9AE}" pid="4" name="MSIP_Label_7bc792f8-6d75-423a-9981-629281829092_Method">
    <vt:lpwstr>Privileged</vt:lpwstr>
  </property>
  <property fmtid="{D5CDD505-2E9C-101B-9397-08002B2CF9AE}" pid="5" name="MSIP_Label_7bc792f8-6d75-423a-9981-629281829092_Name">
    <vt:lpwstr>7bc792f8-6d75-423a-9981-629281829092</vt:lpwstr>
  </property>
  <property fmtid="{D5CDD505-2E9C-101B-9397-08002B2CF9AE}" pid="6" name="MSIP_Label_7bc792f8-6d75-423a-9981-629281829092_SiteId">
    <vt:lpwstr>3ded2960-214a-46ff-8cf4-611f125e2398</vt:lpwstr>
  </property>
  <property fmtid="{D5CDD505-2E9C-101B-9397-08002B2CF9AE}" pid="7" name="MSIP_Label_7bc792f8-6d75-423a-9981-629281829092_ActionId">
    <vt:lpwstr>52611a00-6089-4693-a76c-a56d7def383b</vt:lpwstr>
  </property>
  <property fmtid="{D5CDD505-2E9C-101B-9397-08002B2CF9AE}" pid="8" name="MSIP_Label_7bc792f8-6d75-423a-9981-629281829092_ContentBits">
    <vt:lpwstr>1</vt:lpwstr>
  </property>
</Properties>
</file>