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8550" yWindow="-180" windowWidth="19425" windowHeight="11025"/>
  </bookViews>
  <sheets>
    <sheet name="Introduction" sheetId="5" r:id="rId1"/>
    <sheet name="A. HTT General" sheetId="8" r:id="rId2"/>
    <sheet name="B1. HTT Mortgage Assets" sheetId="9" r:id="rId3"/>
    <sheet name="C. HTT Harmonised Glossary" sheetId="12" r:id="rId4"/>
    <sheet name="Disclaimer" sheetId="13" r:id="rId5"/>
    <sheet name="UK CB Trans Template" sheetId="17"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0">Introduction!$B$2:$J$39</definedName>
    <definedName name="_xlnm.Print_Area" localSheetId="5">'UK CB Trans Template'!$A$1:$M$497</definedName>
    <definedName name="_xlnm.Print_Titles" localSheetId="4">Disclaimer!$2:$2</definedName>
    <definedName name="privacy_policy" localSheetId="4">Disclaimer!$A$136</definedName>
  </definedNames>
  <calcPr calcId="162913"/>
</workbook>
</file>

<file path=xl/calcChain.xml><?xml version="1.0" encoding="utf-8"?>
<calcChain xmlns="http://schemas.openxmlformats.org/spreadsheetml/2006/main">
  <c r="C208" i="9" l="1"/>
  <c r="D208" i="9"/>
  <c r="F161" i="9" l="1"/>
  <c r="F152" i="9"/>
  <c r="F153" i="9"/>
  <c r="F154" i="9"/>
  <c r="F155" i="9"/>
  <c r="F151" i="9"/>
  <c r="F142" i="9"/>
  <c r="F141" i="9"/>
  <c r="F133" i="9"/>
  <c r="F132" i="9"/>
  <c r="F131" i="9"/>
  <c r="F100" i="9"/>
  <c r="F101" i="9"/>
  <c r="F102" i="9"/>
  <c r="F103" i="9"/>
  <c r="F104" i="9"/>
  <c r="F105" i="9"/>
  <c r="F106" i="9"/>
  <c r="F107" i="9"/>
  <c r="F108" i="9"/>
  <c r="F109" i="9"/>
  <c r="F110" i="9"/>
  <c r="F99" i="9"/>
  <c r="D100" i="8" l="1"/>
  <c r="C100" i="8"/>
  <c r="G98" i="8" s="1"/>
  <c r="G93" i="8" l="1"/>
  <c r="G100" i="8" s="1"/>
  <c r="G97" i="8"/>
  <c r="G95" i="8"/>
  <c r="G99" i="8"/>
  <c r="G96" i="8"/>
  <c r="G94" i="8"/>
  <c r="C77" i="8" l="1"/>
  <c r="C58" i="8"/>
  <c r="F87" i="9" l="1"/>
  <c r="F86" i="9"/>
  <c r="F85" i="9"/>
  <c r="F84" i="9"/>
  <c r="F83" i="9"/>
  <c r="F82" i="9"/>
  <c r="F81" i="9"/>
  <c r="F80" i="9"/>
  <c r="F79" i="9"/>
  <c r="F78" i="9"/>
  <c r="F76" i="9"/>
  <c r="F75" i="9"/>
  <c r="F74" i="9"/>
  <c r="F46" i="9"/>
  <c r="F47" i="9"/>
  <c r="F48" i="9"/>
  <c r="F49" i="9"/>
  <c r="F50" i="9"/>
  <c r="F51" i="9"/>
  <c r="F52" i="9"/>
  <c r="F53" i="9"/>
  <c r="F54" i="9"/>
  <c r="F55" i="9"/>
  <c r="F56" i="9"/>
  <c r="F57" i="9"/>
  <c r="F58" i="9"/>
  <c r="F59" i="9"/>
  <c r="F60" i="9"/>
  <c r="F61" i="9"/>
  <c r="F62" i="9"/>
  <c r="F63" i="9"/>
  <c r="F64" i="9"/>
  <c r="F65" i="9"/>
  <c r="F66" i="9"/>
  <c r="F67" i="9"/>
  <c r="F68" i="9"/>
  <c r="F69" i="9"/>
  <c r="F70" i="9"/>
  <c r="F71" i="9"/>
  <c r="F72" i="9"/>
  <c r="F77" i="9"/>
  <c r="F45" i="9"/>
  <c r="C77" i="9"/>
  <c r="F36" i="9"/>
  <c r="F28" i="9"/>
  <c r="C312" i="8"/>
  <c r="F73" i="9" l="1"/>
  <c r="C290" i="8"/>
  <c r="D292" i="8" l="1"/>
  <c r="C292" i="8"/>
  <c r="C179" i="8" l="1"/>
  <c r="C288" i="8"/>
  <c r="D167" i="8"/>
  <c r="G166" i="8" l="1"/>
  <c r="G165" i="8"/>
  <c r="G164" i="8"/>
  <c r="D331" i="9"/>
  <c r="G336" i="9" s="1"/>
  <c r="C331" i="9"/>
  <c r="F332" i="9" s="1"/>
  <c r="D309" i="9"/>
  <c r="G314" i="9" s="1"/>
  <c r="C309" i="9"/>
  <c r="F314" i="9" s="1"/>
  <c r="D296" i="9"/>
  <c r="G294" i="9" s="1"/>
  <c r="C296" i="9"/>
  <c r="F284" i="9" s="1"/>
  <c r="D230" i="9"/>
  <c r="C230" i="9"/>
  <c r="D195" i="9"/>
  <c r="C195" i="9"/>
  <c r="D77" i="9"/>
  <c r="D73" i="9"/>
  <c r="C73" i="9"/>
  <c r="F44" i="9"/>
  <c r="D44" i="9"/>
  <c r="C44" i="9"/>
  <c r="C15" i="9"/>
  <c r="F26" i="9" s="1"/>
  <c r="C300" i="8"/>
  <c r="C299" i="8"/>
  <c r="C298" i="8"/>
  <c r="C297" i="8"/>
  <c r="C296" i="8"/>
  <c r="C295" i="8"/>
  <c r="C294" i="8"/>
  <c r="C293" i="8"/>
  <c r="C291" i="8"/>
  <c r="C289" i="8"/>
  <c r="C220" i="8"/>
  <c r="G227" i="8" s="1"/>
  <c r="C208" i="8"/>
  <c r="F187" i="8"/>
  <c r="F185" i="8"/>
  <c r="F183" i="8"/>
  <c r="F181" i="8"/>
  <c r="F186" i="8"/>
  <c r="F178" i="8"/>
  <c r="F175" i="8"/>
  <c r="F174" i="8"/>
  <c r="C167" i="8"/>
  <c r="F165" i="8" s="1"/>
  <c r="F166" i="8"/>
  <c r="D153" i="8"/>
  <c r="G162" i="8" s="1"/>
  <c r="C153" i="8"/>
  <c r="F151" i="8" s="1"/>
  <c r="G147" i="8"/>
  <c r="F147" i="8"/>
  <c r="G139" i="8"/>
  <c r="F138" i="8"/>
  <c r="D127" i="8"/>
  <c r="G136" i="8" s="1"/>
  <c r="C127" i="8"/>
  <c r="F134" i="8" s="1"/>
  <c r="F110" i="8"/>
  <c r="G101" i="8"/>
  <c r="F101" i="8"/>
  <c r="G103" i="8"/>
  <c r="F105" i="8"/>
  <c r="F99" i="8"/>
  <c r="F96" i="8"/>
  <c r="F93" i="8"/>
  <c r="F86" i="8"/>
  <c r="F78" i="8"/>
  <c r="G80" i="8"/>
  <c r="F82" i="8"/>
  <c r="F76" i="8"/>
  <c r="F73" i="8"/>
  <c r="F70" i="8"/>
  <c r="F63" i="8"/>
  <c r="F142" i="8" l="1"/>
  <c r="F149" i="8"/>
  <c r="F145" i="8"/>
  <c r="G150" i="8"/>
  <c r="G278" i="9"/>
  <c r="F164" i="8"/>
  <c r="F167" i="8" s="1"/>
  <c r="F233" i="9"/>
  <c r="F228" i="9"/>
  <c r="F226" i="9"/>
  <c r="F224" i="9"/>
  <c r="F229" i="9"/>
  <c r="F227" i="9"/>
  <c r="F225" i="9"/>
  <c r="F223" i="9"/>
  <c r="G228" i="9"/>
  <c r="G226" i="9"/>
  <c r="G224" i="9"/>
  <c r="G229" i="9"/>
  <c r="G227" i="9"/>
  <c r="G225" i="9"/>
  <c r="G223" i="9"/>
  <c r="G209" i="9"/>
  <c r="G206" i="9"/>
  <c r="G204" i="9"/>
  <c r="G202" i="9"/>
  <c r="G207" i="9"/>
  <c r="G205" i="9"/>
  <c r="G203" i="9"/>
  <c r="G201" i="9"/>
  <c r="F206" i="9"/>
  <c r="F204" i="9"/>
  <c r="F202" i="9"/>
  <c r="F207" i="9"/>
  <c r="F205" i="9"/>
  <c r="F203" i="9"/>
  <c r="F201" i="9"/>
  <c r="G194" i="9"/>
  <c r="G190" i="9"/>
  <c r="G188" i="9"/>
  <c r="G186" i="9"/>
  <c r="G184" i="9"/>
  <c r="G182" i="9"/>
  <c r="G180" i="9"/>
  <c r="G178" i="9"/>
  <c r="G176" i="9"/>
  <c r="G174" i="9"/>
  <c r="G172" i="9"/>
  <c r="G189" i="9"/>
  <c r="G187" i="9"/>
  <c r="G185" i="9"/>
  <c r="G183" i="9"/>
  <c r="G181" i="9"/>
  <c r="G179" i="9"/>
  <c r="G177" i="9"/>
  <c r="G175" i="9"/>
  <c r="G173" i="9"/>
  <c r="G171" i="9"/>
  <c r="F191" i="9"/>
  <c r="F189" i="9"/>
  <c r="F187" i="9"/>
  <c r="F185" i="9"/>
  <c r="F183" i="9"/>
  <c r="F181" i="9"/>
  <c r="F179" i="9"/>
  <c r="F177" i="9"/>
  <c r="F175" i="9"/>
  <c r="F173" i="9"/>
  <c r="F171" i="9"/>
  <c r="F190" i="9"/>
  <c r="F188" i="9"/>
  <c r="F186" i="9"/>
  <c r="F184" i="9"/>
  <c r="F182" i="9"/>
  <c r="F180" i="9"/>
  <c r="F178" i="9"/>
  <c r="F176" i="9"/>
  <c r="F174" i="9"/>
  <c r="F172" i="9"/>
  <c r="G113" i="8"/>
  <c r="F113" i="8"/>
  <c r="F123" i="8"/>
  <c r="F117" i="8"/>
  <c r="F119" i="8"/>
  <c r="G78" i="8"/>
  <c r="G115" i="8"/>
  <c r="G143" i="8"/>
  <c r="G146" i="8"/>
  <c r="G152" i="8"/>
  <c r="G157" i="8"/>
  <c r="F56" i="8"/>
  <c r="F61" i="8"/>
  <c r="G140" i="8"/>
  <c r="F57" i="8"/>
  <c r="G138" i="8"/>
  <c r="G141" i="8"/>
  <c r="G144" i="8"/>
  <c r="G149" i="8"/>
  <c r="G159" i="8"/>
  <c r="G288" i="9"/>
  <c r="F60" i="8"/>
  <c r="G82" i="8"/>
  <c r="G105" i="8"/>
  <c r="F115" i="8"/>
  <c r="F121" i="8"/>
  <c r="F131" i="8"/>
  <c r="F140" i="8"/>
  <c r="G142" i="8"/>
  <c r="G145" i="8"/>
  <c r="G148" i="8"/>
  <c r="G151" i="8"/>
  <c r="G155" i="8"/>
  <c r="G217" i="8"/>
  <c r="F80" i="8"/>
  <c r="F114" i="8"/>
  <c r="F118" i="8"/>
  <c r="F126" i="8"/>
  <c r="F218" i="8"/>
  <c r="F221" i="8"/>
  <c r="F225" i="8"/>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286" i="9"/>
  <c r="F130" i="8"/>
  <c r="F133" i="8"/>
  <c r="F136" i="8"/>
  <c r="G219" i="8"/>
  <c r="F223" i="8"/>
  <c r="F227" i="8"/>
  <c r="G119" i="8"/>
  <c r="G121" i="8"/>
  <c r="G123" i="8"/>
  <c r="F224" i="8"/>
  <c r="G272" i="9"/>
  <c r="G282" i="9"/>
  <c r="G290" i="9"/>
  <c r="F303" i="9"/>
  <c r="F323" i="9"/>
  <c r="G276" i="9"/>
  <c r="G284" i="9"/>
  <c r="G292" i="9"/>
  <c r="G305" i="9"/>
  <c r="G323" i="9"/>
  <c r="G213" i="9"/>
  <c r="G191" i="9"/>
  <c r="G231" i="9"/>
  <c r="F325" i="9"/>
  <c r="G192" i="9"/>
  <c r="G235" i="9"/>
  <c r="G327" i="9"/>
  <c r="F272" i="9"/>
  <c r="F305" i="9"/>
  <c r="F329" i="9"/>
  <c r="F336" i="9"/>
  <c r="F301" i="9"/>
  <c r="F310" i="9"/>
  <c r="F193"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214" i="9"/>
  <c r="F212" i="9"/>
  <c r="F210" i="9"/>
  <c r="F213" i="9"/>
  <c r="F209" i="9"/>
  <c r="F62" i="8"/>
  <c r="F54" i="8"/>
  <c r="F81" i="8"/>
  <c r="F87" i="8"/>
  <c r="F104" i="8"/>
  <c r="F109" i="8"/>
  <c r="F53" i="8"/>
  <c r="F59" i="8"/>
  <c r="F64" i="8"/>
  <c r="F72" i="8"/>
  <c r="F75" i="8"/>
  <c r="G86" i="8"/>
  <c r="G81" i="8"/>
  <c r="G79" i="8"/>
  <c r="F79" i="8"/>
  <c r="G87" i="8"/>
  <c r="F95" i="8"/>
  <c r="F98" i="8"/>
  <c r="G110" i="8"/>
  <c r="G108" i="8"/>
  <c r="G104" i="8"/>
  <c r="G102" i="8"/>
  <c r="F102" i="8"/>
  <c r="G109" i="8"/>
  <c r="F129" i="8"/>
  <c r="F144" i="8"/>
  <c r="F146" i="8"/>
  <c r="F148" i="8"/>
  <c r="F150" i="8"/>
  <c r="F152" i="8"/>
  <c r="F154" i="8"/>
  <c r="F158" i="8"/>
  <c r="F162" i="8"/>
  <c r="F203" i="8"/>
  <c r="F211" i="9"/>
  <c r="F236" i="9"/>
  <c r="F234" i="9"/>
  <c r="F232" i="9"/>
  <c r="F235" i="9"/>
  <c r="F231" i="9"/>
  <c r="F276" i="9"/>
  <c r="F292" i="9"/>
  <c r="G128" i="8"/>
  <c r="G130" i="8"/>
  <c r="G132" i="8"/>
  <c r="G134" i="8"/>
  <c r="G154" i="8"/>
  <c r="G156" i="8"/>
  <c r="G158" i="8"/>
  <c r="G160" i="8"/>
  <c r="F177" i="8"/>
  <c r="F179" i="8" s="1"/>
  <c r="F180" i="8"/>
  <c r="F184" i="8"/>
  <c r="F191" i="8"/>
  <c r="F217" i="8"/>
  <c r="F219" i="8"/>
  <c r="G222" i="8"/>
  <c r="G224" i="8"/>
  <c r="G226" i="8"/>
  <c r="F13" i="9"/>
  <c r="F16" i="9"/>
  <c r="F20" i="9"/>
  <c r="F24" i="9"/>
  <c r="G193" i="9"/>
  <c r="G214" i="9"/>
  <c r="G212" i="9"/>
  <c r="G210" i="9"/>
  <c r="G211" i="9"/>
  <c r="G236" i="9"/>
  <c r="G234" i="9"/>
  <c r="G232" i="9"/>
  <c r="G233" i="9"/>
  <c r="G295" i="9"/>
  <c r="G293" i="9"/>
  <c r="G291" i="9"/>
  <c r="G289" i="9"/>
  <c r="G287" i="9"/>
  <c r="G285" i="9"/>
  <c r="G283" i="9"/>
  <c r="G281" i="9"/>
  <c r="G279" i="9"/>
  <c r="G277" i="9"/>
  <c r="G275" i="9"/>
  <c r="G273" i="9"/>
  <c r="G303" i="9"/>
  <c r="G307" i="9"/>
  <c r="G310" i="9"/>
  <c r="G325" i="9"/>
  <c r="G329" i="9"/>
  <c r="G332" i="9"/>
  <c r="F194" i="9"/>
  <c r="F192"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G195" i="9" l="1"/>
  <c r="G220" i="8"/>
  <c r="G153" i="8"/>
  <c r="F153" i="8"/>
  <c r="F100" i="8"/>
  <c r="F127" i="8"/>
  <c r="F58" i="8"/>
  <c r="G127" i="8"/>
  <c r="G296" i="9"/>
  <c r="G230" i="9"/>
  <c r="G309" i="9"/>
  <c r="G208" i="9"/>
  <c r="F15" i="9"/>
  <c r="F230" i="9"/>
  <c r="F296" i="9"/>
  <c r="F309" i="9"/>
  <c r="G331" i="9"/>
  <c r="F331" i="9"/>
  <c r="F208" i="9"/>
  <c r="F77" i="8"/>
  <c r="F220" i="8"/>
  <c r="F208" i="8"/>
  <c r="F195" i="9"/>
</calcChain>
</file>

<file path=xl/sharedStrings.xml><?xml version="1.0" encoding="utf-8"?>
<sst xmlns="http://schemas.openxmlformats.org/spreadsheetml/2006/main" count="3096" uniqueCount="1851">
  <si>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</si>
  <si>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</si>
  <si>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</si>
  <si>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</si>
  <si>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</si>
  <si>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</si>
  <si>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</si>
  <si>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</si>
  <si>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</si>
  <si>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</si>
  <si>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</si>
  <si>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</si>
  <si>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</si>
  <si>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</si>
  <si>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</si>
  <si>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</si>
  <si>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</si>
  <si>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</si>
  <si>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</si>
  <si>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</si>
  <si>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</si>
  <si>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</si>
  <si>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</si>
  <si>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</si>
  <si>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</si>
  <si>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</si>
  <si>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</si>
  <si>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</si>
  <si>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</si>
  <si>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</si>
  <si>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</si>
  <si>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</si>
  <si>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</si>
  <si>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</si>
  <si>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</si>
  <si>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</si>
  <si>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</si>
  <si>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</si>
  <si>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</si>
  <si>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</si>
  <si>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</si>
  <si>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</si>
  <si>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</si>
  <si>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</si>
  <si>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</si>
  <si>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</si>
  <si>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</si>
  <si>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</si>
  <si>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</si>
  <si>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</si>
  <si>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</si>
  <si>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</si>
  <si>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</si>
  <si>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</si>
  <si>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</si>
  <si>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</si>
  <si>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</si>
  <si>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</si>
  <si>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</si>
  <si>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</si>
  <si>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</si>
  <si>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</si>
  <si>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</si>
  <si>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</si>
  <si>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</si>
  <si>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</si>
  <si>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</si>
  <si>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</si>
  <si>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</si>
  <si>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</si>
  <si>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</si>
  <si>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</si>
  <si>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</si>
  <si>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</si>
  <si>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</si>
  <si>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</si>
  <si>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</si>
  <si>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</si>
  <si>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</si>
  <si>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</si>
  <si>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</si>
  <si>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</si>
  <si>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</si>
  <si>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</si>
  <si>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</si>
  <si>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</si>
  <si>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</si>
  <si>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</si>
  <si>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</si>
  <si>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</si>
  <si>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</si>
  <si>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</si>
  <si>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</si>
  <si>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</si>
  <si>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</si>
  <si>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</si>
  <si>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</si>
  <si>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</si>
  <si>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</si>
  <si>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</si>
  <si>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</si>
  <si>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</si>
  <si>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</si>
  <si>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</si>
  <si>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</si>
  <si>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</si>
  <si>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</si>
  <si>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</si>
  <si>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</si>
  <si>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</si>
  <si>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</si>
  <si>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</si>
  <si>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</si>
  <si>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</si>
  <si>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</si>
  <si>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</si>
  <si>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</si>
  <si>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</si>
  <si>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</si>
  <si>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</si>
  <si>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</si>
  <si>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</si>
  <si>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</si>
  <si>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</si>
  <si>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</si>
  <si>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</si>
  <si>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</si>
  <si>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</si>
  <si>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</si>
  <si>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</si>
  <si>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</si>
  <si>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</si>
  <si>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</si>
  <si>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</si>
  <si>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</si>
  <si>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</si>
  <si>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</si>
  <si>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</si>
  <si>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</si>
  <si>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</si>
  <si>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</si>
  <si>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</si>
  <si>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</si>
  <si>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</si>
  <si>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</si>
  <si>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</si>
  <si>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</si>
  <si>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</si>
  <si>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</si>
  <si>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</si>
  <si>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</si>
  <si>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</si>
  <si>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</si>
  <si>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</si>
  <si>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</si>
  <si>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</si>
  <si>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</si>
  <si>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</si>
  <si>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</si>
  <si>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</si>
  <si>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</si>
  <si>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</si>
  <si>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</si>
  <si>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</si>
  <si>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</si>
  <si>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</si>
  <si>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</si>
  <si>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</si>
  <si>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</si>
  <si>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</si>
  <si>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</si>
  <si>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</si>
  <si>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</si>
  <si>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</si>
  <si>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</si>
  <si>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</si>
  <si>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</si>
  <si>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</si>
  <si>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</si>
  <si>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</si>
  <si>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</si>
  <si>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</si>
  <si>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</si>
  <si>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</si>
  <si>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</si>
  <si>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</si>
  <si>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</si>
  <si>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</si>
  <si>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</si>
  <si>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</si>
  <si>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</si>
  <si>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</si>
  <si>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</si>
  <si>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</si>
  <si>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</si>
  <si>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</si>
  <si>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</si>
  <si>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</si>
  <si>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</si>
  <si>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</si>
  <si>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</si>
  <si>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</si>
  <si>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</si>
  <si>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</si>
  <si>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</si>
  <si>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</si>
  <si>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</si>
  <si>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</si>
  <si>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</si>
  <si>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</si>
  <si>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</si>
  <si>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</si>
  <si>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</si>
  <si>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</si>
  <si>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</si>
  <si>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</si>
  <si>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</si>
  <si>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</si>
  <si>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</si>
  <si>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</si>
  <si>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</si>
  <si>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</si>
  <si>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</si>
  <si>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</si>
  <si>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</si>
  <si>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</si>
  <si>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</si>
  <si>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</si>
  <si>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</si>
  <si>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</si>
  <si>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</si>
  <si>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</si>
  <si>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</si>
  <si>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</si>
  <si>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</si>
  <si>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</si>
  <si>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</si>
  <si>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</si>
  <si>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</si>
  <si>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</si>
  <si>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</si>
  <si>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</si>
  <si>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</si>
  <si>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</si>
  <si>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</si>
  <si>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</si>
  <si>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</si>
  <si>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</si>
  <si>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</si>
  <si>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</si>
  <si>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</si>
  <si>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</si>
  <si>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</si>
  <si>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</si>
  <si>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</si>
  <si>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</si>
  <si>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</si>
  <si>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</si>
  <si>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</si>
  <si>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</si>
  <si>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</si>
  <si>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</si>
  <si>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</si>
  <si>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</si>
  <si>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</si>
  <si>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</si>
  <si>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</si>
  <si>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</si>
  <si>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</si>
  <si>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</si>
  <si>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</si>
  <si>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</si>
  <si>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</si>
  <si>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</si>
  <si>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</si>
  <si>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</si>
  <si>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</si>
  <si>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</si>
  <si>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</si>
  <si>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</si>
  <si>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</si>
  <si>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</si>
  <si>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</si>
  <si>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</si>
  <si>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</si>
  <si>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</si>
  <si>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</si>
  <si>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</si>
  <si>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</si>
  <si>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</si>
  <si>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</si>
  <si>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</si>
  <si>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</si>
  <si>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</si>
  <si>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</si>
  <si>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</si>
  <si>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</si>
  <si>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</si>
  <si>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</si>
  <si>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</si>
  <si>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</si>
  <si>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</si>
  <si>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</si>
  <si>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</si>
  <si>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</si>
  <si>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</si>
  <si>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</si>
  <si>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</si>
  <si>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</si>
  <si>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</si>
  <si>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</si>
  <si>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</si>
  <si>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</si>
  <si>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</si>
  <si>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</si>
  <si>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</si>
  <si>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</si>
  <si>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</si>
  <si>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</si>
  <si>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</si>
  <si>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</si>
  <si>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</si>
  <si>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</si>
  <si>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</si>
  <si>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</si>
  <si>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</si>
  <si>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</si>
  <si>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</si>
  <si>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</si>
  <si>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</si>
  <si>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</si>
  <si>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</si>
  <si>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</si>
  <si>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</si>
  <si>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</si>
  <si>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</si>
  <si>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</si>
  <si>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</si>
  <si>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</si>
  <si>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</si>
  <si>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</si>
  <si>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</si>
  <si>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</si>
  <si>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</si>
  <si>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</si>
  <si>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</si>
  <si>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</si>
  <si>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</si>
  <si>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</si>
  <si>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</si>
  <si>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</si>
  <si>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</si>
  <si>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</si>
  <si>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</si>
  <si>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</si>
  <si>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</si>
  <si>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</si>
  <si>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</si>
  <si>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</si>
  <si>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</si>
  <si>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</si>
  <si>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</si>
  <si>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</si>
  <si>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</si>
  <si>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</si>
  <si>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</si>
  <si>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</si>
  <si>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</si>
  <si>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</si>
  <si>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</si>
  <si>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</si>
  <si>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</si>
  <si>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</si>
  <si>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</si>
  <si>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</si>
  <si>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</si>
  <si>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</si>
  <si>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</si>
  <si>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</si>
  <si>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</si>
  <si>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</si>
  <si>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</si>
  <si>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</si>
  <si>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</si>
  <si>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</si>
  <si>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</si>
  <si>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</si>
  <si>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</si>
  <si>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</si>
  <si>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</si>
  <si>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</si>
  <si>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</si>
  <si>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</si>
  <si>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</si>
  <si>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</si>
  <si>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</si>
  <si>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</si>
  <si>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</si>
  <si>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</si>
  <si>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</si>
  <si>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</si>
  <si>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</si>
  <si>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</si>
  <si>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</si>
  <si>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</si>
  <si>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</si>
  <si>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</si>
  <si>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</si>
  <si>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</si>
  <si>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</si>
  <si>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</si>
  <si>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</si>
  <si>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</si>
  <si>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</si>
  <si>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</si>
  <si>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</si>
  <si>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</si>
  <si>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</si>
  <si>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</si>
  <si>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</si>
  <si>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</si>
  <si>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</si>
  <si>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</si>
  <si>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</si>
  <si>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</si>
  <si>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</si>
  <si>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</si>
  <si>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</si>
  <si>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</si>
  <si>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</si>
  <si>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</si>
  <si>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</si>
  <si>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</si>
  <si>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</si>
  <si>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</si>
  <si>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</si>
  <si>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</si>
  <si>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</si>
  <si>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</si>
  <si>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</si>
  <si>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</si>
  <si>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</si>
  <si>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</si>
  <si>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</si>
  <si>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</si>
  <si>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</si>
  <si>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</si>
  <si>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</si>
  <si>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</si>
  <si>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</si>
  <si>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</si>
  <si>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</si>
  <si>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</si>
  <si>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</si>
  <si>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</si>
  <si>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</si>
  <si>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</si>
  <si>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</si>
  <si>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</si>
  <si>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</si>
  <si>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</si>
  <si>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</si>
  <si>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</si>
  <si>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</si>
  <si>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</si>
  <si>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</si>
  <si>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</si>
  <si>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</si>
  <si>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</si>
  <si>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</si>
  <si>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</si>
  <si>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</si>
  <si>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</si>
  <si>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</si>
  <si>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</si>
  <si>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</si>
  <si>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</si>
  <si>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</si>
  <si>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</si>
  <si>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</si>
  <si>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</si>
  <si>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</si>
  <si>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</si>
  <si>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</si>
  <si>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</si>
  <si>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</si>
  <si>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</si>
  <si>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</si>
  <si>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</si>
  <si>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</si>
  <si>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</si>
  <si>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</si>
  <si>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</si>
  <si>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</si>
  <si>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</si>
  <si>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</si>
  <si>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</si>
  <si>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</si>
  <si>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</si>
  <si>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</si>
  <si>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</si>
  <si>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</si>
  <si>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</si>
  <si>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</si>
  <si>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</si>
  <si>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</si>
  <si>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</si>
  <si>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</si>
  <si>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</si>
  <si>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</si>
  <si>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</si>
  <si>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</si>
  <si>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</si>
  <si>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</si>
  <si>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</si>
  <si>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</si>
  <si>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</si>
  <si>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</si>
  <si>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</si>
  <si>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</si>
  <si>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</si>
  <si>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</si>
  <si>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</si>
  <si>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</si>
  <si>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</si>
  <si>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</si>
  <si>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</si>
  <si>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</si>
  <si>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</si>
  <si>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</si>
  <si>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</si>
  <si>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</si>
  <si>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</si>
  <si>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</si>
  <si>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</si>
  <si>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</si>
  <si>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</si>
  <si>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</si>
  <si>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</si>
  <si>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</si>
  <si>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</si>
  <si>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</si>
  <si>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</si>
  <si>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</si>
  <si>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</si>
  <si>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</si>
  <si>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</si>
  <si>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</si>
  <si>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</si>
  <si>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</si>
  <si>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</si>
  <si>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</si>
  <si>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</si>
  <si>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</si>
  <si>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</si>
  <si>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</si>
  <si>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</si>
  <si>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</si>
  <si>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</si>
  <si>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</si>
  <si>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</si>
  <si>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</si>
  <si>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</si>
  <si>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</si>
  <si>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</si>
  <si>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</si>
  <si>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</si>
  <si>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</si>
  <si>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</si>
  <si>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</si>
  <si>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</si>
  <si>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</si>
  <si>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</si>
  <si>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</si>
  <si>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</si>
  <si>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</si>
  <si>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</si>
  <si>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</si>
  <si>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</si>
  <si>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</si>
  <si>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</si>
  <si>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</si>
  <si>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</si>
  <si>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</si>
  <si>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</si>
  <si>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</si>
  <si>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</si>
  <si>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</si>
  <si>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</si>
  <si>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</si>
  <si>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</si>
  <si>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</si>
  <si>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</si>
  <si>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</si>
  <si>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</si>
  <si>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</si>
  <si>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</si>
  <si>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</si>
  <si>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</si>
  <si>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</si>
  <si>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</si>
  <si>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</si>
  <si>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</si>
  <si>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</si>
  <si>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</si>
  <si>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</si>
  <si>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</si>
  <si>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</si>
  <si>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</si>
  <si>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</si>
  <si>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</si>
  <si>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</si>
  <si>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</si>
  <si>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</si>
  <si>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</si>
  <si>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</si>
  <si>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</si>
  <si>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</si>
  <si>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</si>
  <si>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</si>
  <si>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</si>
  <si>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</si>
  <si>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</si>
  <si>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</si>
  <si>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</si>
  <si>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</si>
  <si>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</si>
  <si>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</si>
  <si>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</si>
  <si>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</si>
  <si>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</si>
  <si>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</si>
  <si>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</si>
  <si>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</si>
  <si>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</si>
  <si>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</si>
  <si>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</si>
  <si>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</si>
  <si>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</si>
  <si>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</si>
  <si>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</si>
  <si>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</si>
  <si>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</si>
  <si>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</si>
  <si>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</si>
  <si>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</si>
  <si>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</si>
  <si>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</si>
  <si>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</si>
  <si>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</si>
  <si>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</si>
  <si>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</si>
  <si>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</si>
  <si>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</si>
  <si>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</si>
  <si>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</si>
  <si>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</si>
  <si>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</si>
  <si>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</si>
  <si>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</si>
  <si>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</si>
  <si>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</si>
  <si>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</si>
  <si>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</si>
  <si>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</si>
  <si>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</si>
  <si>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</si>
  <si>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</si>
  <si>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</si>
  <si>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</si>
  <si>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</si>
  <si>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</si>
  <si>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</si>
  <si>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</si>
  <si>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</si>
  <si>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</si>
  <si>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</si>
  <si>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</si>
  <si>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</si>
  <si>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</si>
  <si>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</si>
  <si>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</si>
  <si>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</si>
  <si>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</si>
  <si>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</si>
  <si>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</si>
  <si>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</si>
  <si>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</si>
  <si>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</si>
  <si>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</si>
  <si>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</si>
  <si>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</si>
  <si>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</si>
  <si>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</si>
  <si>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</si>
  <si>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</si>
  <si>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</si>
  <si>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</si>
  <si>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</si>
  <si>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</si>
  <si>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</si>
  <si>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</si>
  <si>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</si>
  <si>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</si>
  <si>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</si>
  <si>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</si>
  <si>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</si>
  <si>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</si>
  <si>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</si>
  <si>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</si>
  <si>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</si>
  <si>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</si>
  <si>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</si>
  <si>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</si>
  <si>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</si>
  <si>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</si>
  <si>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</si>
  <si>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</si>
  <si>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</si>
  <si>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</si>
  <si>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</si>
  <si>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</si>
  <si>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</si>
  <si>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</si>
  <si>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</si>
  <si>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</si>
  <si>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</si>
  <si>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</si>
  <si>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</si>
  <si>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</si>
  <si>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</si>
  <si>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</si>
  <si>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</si>
  <si>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</si>
  <si>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</si>
  <si>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</si>
  <si>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</si>
  <si>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</si>
  <si>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</si>
  <si>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</si>
  <si>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</si>
  <si>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</si>
  <si>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</si>
  <si>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</si>
  <si>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</si>
  <si>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</si>
  <si>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</si>
  <si>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</si>
  <si>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</si>
  <si>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</si>
  <si>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</si>
  <si>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</si>
  <si>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</si>
  <si>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</si>
  <si>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</si>
  <si>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</si>
  <si>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</si>
  <si>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</si>
  <si>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</si>
  <si>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</si>
  <si>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</si>
  <si>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</si>
  <si>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</si>
  <si>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</si>
  <si>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</si>
  <si>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</si>
  <si>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</si>
  <si>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</si>
  <si>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</si>
  <si>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</si>
  <si>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</si>
  <si>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</si>
  <si>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</si>
  <si>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</si>
  <si>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</si>
  <si>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</si>
  <si>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</si>
  <si>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</si>
  <si>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</si>
  <si>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</si>
  <si>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</si>
  <si>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</si>
  <si>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</si>
  <si>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</si>
  <si>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</si>
  <si>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</si>
  <si>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</si>
  <si>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</si>
  <si>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</si>
  <si>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</si>
  <si>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</si>
  <si>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</si>
  <si>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</si>
  <si>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</si>
  <si>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</si>
  <si>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</si>
  <si>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</si>
  <si>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</si>
  <si>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</si>
  <si>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</si>
  <si>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</si>
  <si>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</si>
  <si>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</si>
  <si>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</si>
  <si>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</si>
  <si>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</si>
  <si>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</si>
  <si>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</si>
  <si>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</si>
  <si>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</si>
  <si>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</si>
  <si>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</si>
  <si>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</si>
  <si>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</si>
  <si>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</si>
  <si>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</si>
  <si>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</si>
  <si>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</si>
  <si>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</si>
  <si>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</si>
  <si>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</si>
  <si>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</si>
  <si>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</si>
  <si>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</si>
  <si>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</si>
  <si>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</si>
  <si>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</si>
  <si>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</si>
  <si>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</si>
  <si>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</si>
  <si>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</si>
  <si>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</si>
  <si>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</si>
  <si>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</si>
  <si>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</si>
  <si>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</si>
  <si>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</si>
  <si>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</si>
  <si>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</si>
  <si>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</si>
  <si>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</si>
  <si>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</si>
  <si>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</si>
  <si>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</si>
  <si>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</si>
  <si>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</si>
  <si>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</si>
  <si>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</si>
  <si>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</si>
  <si>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</si>
  <si>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</si>
  <si>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</si>
  <si>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</si>
  <si>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</si>
  <si>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</si>
  <si>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</si>
  <si>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</si>
  <si>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</si>
  <si>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</si>
  <si>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</si>
  <si>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</si>
  <si>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</si>
  <si>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</si>
  <si>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</si>
  <si>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</si>
  <si>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</si>
  <si>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</si>
  <si>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</si>
  <si>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</si>
  <si>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</si>
  <si>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</si>
  <si>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</si>
  <si>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</si>
  <si>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</si>
  <si>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</si>
  <si>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</si>
  <si>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</si>
  <si>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</si>
  <si>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</si>
  <si>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</si>
  <si>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</si>
  <si>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</si>
  <si>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</si>
  <si>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</si>
  <si>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</si>
  <si>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</si>
  <si>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</si>
  <si>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</si>
  <si>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</si>
  <si>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</si>
  <si>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</si>
  <si>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</si>
  <si>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</si>
  <si>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</si>
  <si>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</si>
  <si>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</si>
  <si>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</si>
  <si>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</si>
  <si>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</si>
  <si>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</si>
  <si>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</si>
  <si>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</si>
  <si>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</si>
  <si>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</si>
  <si>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</si>
  <si>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</si>
  <si>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</si>
  <si>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</si>
  <si>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</si>
  <si>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</si>
  <si>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</si>
  <si>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</si>
  <si>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</si>
  <si>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</si>
  <si>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</si>
  <si>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</si>
  <si>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</si>
  <si>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</si>
  <si>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</si>
  <si>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</si>
  <si>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</si>
  <si>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</si>
  <si>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</si>
  <si>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</si>
  <si>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</si>
  <si>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</si>
  <si>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</si>
  <si>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</si>
  <si>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</si>
  <si>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</si>
  <si>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</si>
  <si>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</si>
  <si>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</si>
  <si>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</si>
  <si>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</si>
  <si>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</si>
  <si>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</si>
  <si>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</si>
  <si>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</si>
  <si>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</si>
  <si>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</si>
  <si>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</si>
  <si>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</si>
  <si>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</si>
  <si>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</si>
  <si>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</si>
  <si>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</si>
  <si>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</si>
  <si>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</si>
  <si>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</si>
  <si>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</si>
  <si>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</si>
  <si>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</si>
  <si>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</si>
  <si>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</si>
  <si>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</si>
  <si>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</si>
  <si>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</si>
  <si>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</si>
  <si>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</si>
  <si>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</si>
  <si>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</si>
  <si>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</si>
  <si>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</si>
  <si>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</si>
  <si>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</si>
  <si>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</si>
  <si>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</si>
  <si>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</si>
  <si>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</si>
  <si>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</si>
  <si>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</si>
  <si>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</si>
  <si>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</si>
  <si>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</si>
  <si>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</si>
  <si>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</si>
  <si>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</si>
  <si>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</si>
  <si>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</si>
  <si>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</si>
  <si>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</si>
  <si>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</si>
  <si>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</si>
  <si>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</si>
  <si>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</si>
  <si>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</si>
  <si>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</si>
  <si>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</si>
  <si>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</si>
  <si>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</si>
  <si>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</si>
  <si>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</si>
  <si>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</si>
  <si>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</si>
  <si>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</si>
  <si>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</si>
  <si>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</si>
  <si>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</si>
  <si>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</si>
  <si>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</si>
  <si>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</si>
  <si>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</si>
  <si>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</si>
  <si>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</si>
  <si>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</si>
  <si>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</si>
  <si>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</si>
  <si>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</si>
  <si>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</si>
  <si>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</si>
  <si>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</si>
  <si>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</si>
  <si>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</si>
  <si>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</si>
  <si>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</si>
  <si>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</si>
  <si>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</si>
  <si>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</si>
  <si>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</si>
  <si>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</si>
  <si>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</si>
  <si>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</si>
  <si>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</si>
  <si>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</si>
  <si>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</si>
  <si>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</si>
  <si>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</si>
  <si>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</si>
  <si>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</si>
  <si>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</si>
  <si>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</si>
  <si>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</si>
  <si>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</si>
  <si>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</si>
  <si>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</si>
  <si>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</si>
  <si>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</si>
  <si>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</si>
  <si>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</si>
  <si>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</si>
  <si>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</si>
  <si>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</si>
  <si>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</si>
  <si>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</si>
  <si>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</si>
  <si>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</si>
  <si>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</si>
  <si>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</si>
  <si>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</si>
  <si>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</si>
  <si>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</si>
  <si>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</si>
  <si>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</si>
  <si>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</si>
  <si>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</si>
  <si>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</si>
  <si>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</si>
  <si>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</si>
  <si>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</si>
  <si>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</si>
  <si>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</si>
  <si>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</si>
  <si>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</si>
  <si>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</si>
  <si>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</si>
  <si>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</si>
  <si>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</si>
  <si>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</si>
  <si>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</si>
  <si>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</si>
  <si>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</si>
  <si>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</si>
  <si>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</si>
  <si>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</si>
  <si>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</si>
  <si>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</si>
  <si>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</si>
  <si>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</si>
  <si>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</si>
  <si>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</si>
  <si>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</si>
  <si>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</si>
  <si>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</si>
  <si>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</si>
  <si>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</si>
  <si>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</si>
  <si>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</si>
  <si>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</si>
  <si>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</si>
  <si>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</si>
  <si>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</si>
  <si>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</si>
  <si>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</si>
  <si>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</si>
  <si>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</si>
  <si>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</si>
  <si>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</si>
  <si>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</si>
  <si>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</si>
  <si>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</si>
  <si>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</si>
  <si>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</si>
  <si>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</si>
  <si>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</si>
  <si>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</si>
  <si>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</si>
  <si>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</si>
  <si>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</si>
  <si>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</si>
  <si>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</si>
  <si>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</si>
  <si>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</si>
  <si>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</si>
  <si>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</si>
  <si>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</si>
  <si>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</si>
  <si>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</si>
  <si>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</si>
  <si>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</si>
  <si>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</si>
  <si>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</si>
  <si>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</si>
  <si>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</si>
  <si>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</si>
  <si>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</si>
  <si>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</si>
  <si>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</si>
  <si>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</si>
  <si>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</si>
  <si>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</si>
  <si>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</si>
  <si>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</si>
  <si>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</si>
  <si>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</si>
  <si>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</si>
  <si>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</si>
  <si>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</si>
  <si>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</si>
  <si>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</si>
  <si>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</si>
  <si>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</si>
  <si>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</si>
  <si>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</si>
  <si>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</si>
  <si>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</si>
  <si>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</si>
  <si>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</si>
  <si>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</si>
  <si>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</si>
  <si>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</si>
  <si>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</si>
  <si>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</si>
  <si>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</si>
  <si>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</si>
  <si>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</si>
  <si>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</si>
  <si>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</si>
  <si>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</si>
  <si>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</si>
  <si>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</si>
  <si>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</si>
  <si>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</si>
  <si>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</si>
  <si>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</si>
  <si>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</si>
  <si>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</si>
  <si>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Lloyds Bank plc</t>
  </si>
  <si>
    <t>GBP</t>
  </si>
  <si>
    <t>www.lloydsbankinggroup.com</t>
  </si>
  <si>
    <t>Y</t>
  </si>
  <si>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</si>
  <si>
    <t>www.coveredbondlabel.com/issuer/56/</t>
  </si>
  <si>
    <t>Legal</t>
  </si>
  <si>
    <t>As per regulation</t>
  </si>
  <si>
    <t>0-30 months</t>
  </si>
  <si>
    <t>30-60 months</t>
  </si>
  <si>
    <t>60-120 months</t>
  </si>
  <si>
    <t>120-180 months</t>
  </si>
  <si>
    <t>180-240 months</t>
  </si>
  <si>
    <t>240-300 months</t>
  </si>
  <si>
    <t>300 + months</t>
  </si>
  <si>
    <t>East Anglia</t>
  </si>
  <si>
    <t>East Midlands</t>
  </si>
  <si>
    <t>London</t>
  </si>
  <si>
    <t>North</t>
  </si>
  <si>
    <t>North West</t>
  </si>
  <si>
    <t>Northern Ireland</t>
  </si>
  <si>
    <t>Scotland</t>
  </si>
  <si>
    <t>South East</t>
  </si>
  <si>
    <t>South West</t>
  </si>
  <si>
    <t>Wales</t>
  </si>
  <si>
    <t>West Midlands</t>
  </si>
  <si>
    <t>Yorkshire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</si>
  <si>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</si>
  <si>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</si>
  <si>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</si>
  <si>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</si>
  <si>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</si>
  <si>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</si>
  <si>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</si>
  <si>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</si>
  <si>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</si>
  <si>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</si>
  <si>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</si>
  <si>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</si>
  <si>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</si>
  <si>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</si>
  <si>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</si>
  <si>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</si>
  <si>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</si>
  <si>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</si>
  <si>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</si>
  <si>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</si>
  <si>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The eligible property in the asset pool must be more than 108% of the Principal Amount Outstanding of the Covered Bonds in accordance with the FCA's RCB regulation 17(2)(f).</t>
  </si>
  <si>
    <t>Our Fixed, Tracker and Variable product groups are reported at an individual loan level. A mortgage account consists of one or more underlying loans all secured with equal priority by a first charge on the same property and thereby forming a single mortgage account. Tracker mortgages have been reported as 'Other'  for part 'M7.6. Breakdown by Interest Rate'</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</si>
  <si>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</si>
  <si>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marturity includes the one-year soft bullet extension so is one year after the contractual maturity date. Expected maturity is not estimated.</t>
  </si>
  <si>
    <t>LTV at origination excludes any fees added at the time of origination</t>
  </si>
  <si>
    <t>Indexation is applied quarterly on a regional basis to property valuations each January, April, July, October. If a further advance or remortgage is applied for then an external inspection report or an Automated Valuation Model (AVM) is required. Upon purchasing a mortgage a Mortgage valuation report (full inspection) will be required.</t>
  </si>
  <si>
    <t>Indexation is applied quarterly on a regional basis to property valuations each January, April, July, October. If a further advance or remortgage is applied for then an external inspection report or an Automated Valuation Model (AVM) is required.</t>
  </si>
  <si>
    <t>All mortgages are residential housing.</t>
  </si>
  <si>
    <t>Interest rate risk and currency risk are addressed with interest rate swaps and cross-currency swaps respectively.</t>
  </si>
  <si>
    <t>&lt;=50 %</t>
  </si>
  <si>
    <t>Lloyds Bank plc €60bn Global Covered Bond Programme</t>
  </si>
  <si>
    <t>Monthly Report December 2016</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</si>
  <si>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</si>
  <si>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</si>
  <si>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</si>
  <si>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t>Name of issuer</t>
  </si>
  <si>
    <t>Name of RCB programme</t>
  </si>
  <si>
    <t>Name, job title and contact details of person validating this form</t>
  </si>
  <si>
    <t xml:space="preserve">Andy Titchen, Securitisation Senior Manager, andytitchen@lloydsbanking.com </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</si>
  <si>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</si>
  <si>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</si>
  <si>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</si>
  <si>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</si>
  <si>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</si>
  <si>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</si>
  <si>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</si>
  <si>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</si>
  <si>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</si>
  <si>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</si>
  <si>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</si>
  <si>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</si>
  <si>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</si>
  <si>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</si>
  <si>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t>
  </si>
  <si>
    <t>AAA</t>
  </si>
  <si>
    <t>Aaa</t>
  </si>
  <si>
    <t>na</t>
  </si>
  <si>
    <t>Issuer</t>
  </si>
  <si>
    <t>A+ / F1</t>
  </si>
  <si>
    <t>A1 / P-1</t>
  </si>
  <si>
    <t>A / A-1</t>
  </si>
  <si>
    <t>A(high) / R-1(middle)</t>
  </si>
  <si>
    <t>(1)</t>
  </si>
  <si>
    <t>Seller(s)</t>
  </si>
  <si>
    <t>Cash manager</t>
  </si>
  <si>
    <t>Account bank</t>
  </si>
  <si>
    <t>- / &lt;F1</t>
  </si>
  <si>
    <t>- / &lt;P-1</t>
  </si>
  <si>
    <t>Stand-by account bank</t>
  </si>
  <si>
    <t>None</t>
  </si>
  <si>
    <t>Servicer(s)</t>
  </si>
  <si>
    <t>&lt;BBB- / -</t>
  </si>
  <si>
    <t>&lt;Baa3 / -</t>
  </si>
  <si>
    <t>Stand-by servicer(s)</t>
  </si>
  <si>
    <t>Swap provider(s) on cover pool</t>
  </si>
  <si>
    <t>&lt;A / &lt;F1</t>
  </si>
  <si>
    <t>&lt;A2 / &lt;P-1</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</si>
  <si>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</si>
  <si>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</si>
  <si>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</si>
  <si>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</si>
  <si>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</si>
  <si>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</si>
  <si>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</si>
  <si>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</si>
  <si>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</si>
  <si>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</si>
  <si>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</si>
  <si>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</si>
  <si>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</si>
  <si>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</si>
  <si>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</si>
  <si>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</si>
  <si>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</si>
  <si>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</si>
  <si>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</si>
  <si>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</si>
  <si>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</si>
  <si>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</si>
  <si>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</si>
  <si>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</si>
  <si>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</si>
  <si>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</si>
  <si>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</si>
  <si>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</si>
  <si>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</si>
  <si>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</si>
  <si>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</si>
  <si>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</si>
  <si>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</si>
  <si>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</si>
  <si>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</si>
  <si>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</si>
  <si>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</si>
  <si>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</si>
  <si>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</si>
  <si>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</si>
  <si>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</si>
  <si>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Cash Capital Contributions held on Capital Ledger</t>
  </si>
  <si>
    <t>D</t>
  </si>
  <si>
    <t>Substitution assets</t>
  </si>
  <si>
    <t>E</t>
  </si>
  <si>
    <t>Sales proceeds or Capital Contributions credited to the Pre-Maturity Liquidity Ledger</t>
  </si>
  <si>
    <t>V</t>
  </si>
  <si>
    <t>Set-off offset loans</t>
  </si>
  <si>
    <t>W</t>
  </si>
  <si>
    <t>Personal secured loans</t>
  </si>
  <si>
    <t>X</t>
  </si>
  <si>
    <t>For set-off risk</t>
  </si>
  <si>
    <t>For redraw capacity</t>
  </si>
  <si>
    <t>Z</t>
  </si>
  <si>
    <t>Potential 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</si>
  <si>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</si>
  <si>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</si>
  <si>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</si>
  <si>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</si>
  <si>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</si>
  <si>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</si>
  <si>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</si>
  <si>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</si>
  <si>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</si>
  <si>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</si>
  <si>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</si>
  <si>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</si>
  <si>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Euro</t>
  </si>
  <si>
    <t>Programme size</t>
  </si>
  <si>
    <t>EUR 60,000,000,000</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</si>
  <si>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</si>
  <si>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</si>
  <si>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</si>
  <si>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</si>
  <si>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</si>
  <si>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</si>
  <si>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</si>
  <si>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</si>
  <si>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</si>
  <si>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</si>
  <si>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</si>
  <si>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</si>
  <si>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</si>
  <si>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</si>
  <si>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</si>
  <si>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</si>
  <si>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</si>
  <si>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</si>
  <si>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</si>
  <si>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</si>
  <si>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</si>
  <si>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</si>
  <si>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2.25% and 3.74%</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</si>
  <si>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</si>
  <si>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</si>
  <si>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</si>
  <si>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</si>
  <si>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</si>
  <si>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(9)</t>
  </si>
  <si>
    <t>Constant Default Rate (%, quarterly average)</t>
  </si>
  <si>
    <t>Fitch Discontinuity Cap (%)</t>
  </si>
  <si>
    <t>4 (moderate)</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</si>
  <si>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</si>
  <si>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</si>
  <si>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</si>
  <si>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</si>
  <si>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</si>
  <si>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</si>
  <si>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</si>
  <si>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</si>
  <si>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</si>
  <si>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(12)</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</si>
  <si>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</si>
  <si>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</si>
  <si>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</si>
  <si>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</si>
  <si>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</si>
  <si>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</si>
  <si>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</si>
  <si>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</si>
  <si>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</si>
  <si>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</si>
  <si>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</si>
  <si>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</si>
  <si>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</si>
  <si>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</si>
  <si>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</si>
  <si>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</si>
  <si>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</si>
  <si>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</si>
  <si>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</si>
  <si>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</si>
  <si>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</si>
  <si>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</si>
  <si>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</si>
  <si>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</si>
  <si>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</si>
  <si>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</si>
  <si>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</si>
  <si>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</si>
  <si>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</si>
  <si>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</si>
  <si>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</si>
  <si>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</si>
  <si>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</si>
  <si>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</si>
  <si>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</si>
  <si>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</si>
  <si>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</si>
  <si>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</si>
  <si>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</si>
  <si>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</si>
  <si>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</si>
  <si>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</si>
  <si>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</si>
  <si>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</si>
  <si>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</si>
  <si>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</si>
  <si>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</si>
  <si>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</si>
  <si>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</si>
  <si>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</si>
  <si>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</si>
  <si>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</si>
  <si>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</si>
  <si>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</si>
  <si>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</si>
  <si>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</si>
  <si>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Regional distribution</t>
  </si>
  <si>
    <t>Repayment type</t>
  </si>
  <si>
    <t>(13),(17)</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</si>
  <si>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</si>
  <si>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</si>
  <si>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</si>
  <si>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</si>
  <si>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</si>
  <si>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</si>
  <si>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</si>
  <si>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</si>
  <si>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</si>
  <si>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</si>
  <si>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</si>
  <si>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</si>
  <si>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</si>
  <si>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</si>
  <si>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</si>
  <si>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</si>
  <si>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</si>
  <si>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</si>
  <si>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</si>
  <si>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</si>
  <si>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</si>
  <si>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</si>
  <si>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</si>
  <si>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</si>
  <si>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</si>
  <si>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</si>
  <si>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</si>
  <si>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(18)</t>
  </si>
  <si>
    <t>Income verification type</t>
  </si>
  <si>
    <t>Fully verified</t>
  </si>
  <si>
    <t>Fast-track</t>
  </si>
  <si>
    <t>Unknown</t>
  </si>
  <si>
    <t>(19)</t>
  </si>
  <si>
    <t>Self-certified</t>
  </si>
  <si>
    <t>Remaining term of loan</t>
  </si>
  <si>
    <t>300-360 months</t>
  </si>
  <si>
    <t>360+ months</t>
  </si>
  <si>
    <t>Employment status</t>
  </si>
  <si>
    <t>(20)</t>
  </si>
  <si>
    <t>Employed</t>
  </si>
  <si>
    <t>Self-employed</t>
  </si>
  <si>
    <t>Unemployed</t>
  </si>
  <si>
    <t>Retired</t>
  </si>
  <si>
    <t>Guarantor</t>
  </si>
  <si>
    <t>(21)</t>
  </si>
  <si>
    <r>
      <t>Covered Bonds Outstanding, Associated Derivatives</t>
    </r>
    <r>
      <rPr>
        <b/>
        <sz val="12"/>
        <rFont val="Arial"/>
        <family val="2"/>
      </rPr>
      <t xml:space="preserve"> (please disclose for all bonds outstanding)</t>
    </r>
  </si>
  <si>
    <t>Series</t>
  </si>
  <si>
    <t>Series 2010-2</t>
  </si>
  <si>
    <t>Series 2010-4</t>
  </si>
  <si>
    <t>Series 2010-5</t>
  </si>
  <si>
    <t>Series 2010-7</t>
  </si>
  <si>
    <t>Series 2011-1</t>
  </si>
  <si>
    <t>Series 2011-2</t>
  </si>
  <si>
    <t>Series 2011-4</t>
  </si>
  <si>
    <t>Series 2011-5</t>
  </si>
  <si>
    <t>Series 2011-8</t>
  </si>
  <si>
    <t>Series 2011-15</t>
  </si>
  <si>
    <t>Issue date</t>
  </si>
  <si>
    <t>(22)</t>
  </si>
  <si>
    <t>Original rating (Moody's/S&amp;P/Fitch/DBRS)</t>
  </si>
  <si>
    <t>Aaa / - / AAA / -</t>
  </si>
  <si>
    <t>Current rating (Moody's/S&amp;P/Fitch/DBRS)</t>
  </si>
  <si>
    <t>Denomination</t>
  </si>
  <si>
    <t>Amount at issuance</t>
  </si>
  <si>
    <t>Amount outstanding</t>
  </si>
  <si>
    <t>FX swap rate (rate:£1)</t>
  </si>
  <si>
    <t>Maturity type (hard/soft-bullet/pass-through)</t>
  </si>
  <si>
    <t>Soft</t>
  </si>
  <si>
    <t>Scheduled final maturity date</t>
  </si>
  <si>
    <t>Legal final maturity date</t>
  </si>
  <si>
    <t>(23)</t>
  </si>
  <si>
    <t>ISIN</t>
  </si>
  <si>
    <t>XS0519671787</t>
  </si>
  <si>
    <t>XS0538831685</t>
  </si>
  <si>
    <t>XS0542950810</t>
  </si>
  <si>
    <t>XS0548498343</t>
  </si>
  <si>
    <t>XS0577346553</t>
  </si>
  <si>
    <t>XS0577606725</t>
  </si>
  <si>
    <t>XS0583560346</t>
  </si>
  <si>
    <t>XS0589945459</t>
  </si>
  <si>
    <t>XS0603344713</t>
  </si>
  <si>
    <t>XS0638557313</t>
  </si>
  <si>
    <t>Stock exchange listing</t>
  </si>
  <si>
    <t>Coupon payment frequency</t>
  </si>
  <si>
    <t>Annual</t>
  </si>
  <si>
    <t>Coupon payment date</t>
  </si>
  <si>
    <t>Annually - 25 Jun</t>
  </si>
  <si>
    <t>Annually - 2 Sep</t>
  </si>
  <si>
    <t>Annually - 29 Sep</t>
  </si>
  <si>
    <t>Annually - 12 Oct</t>
  </si>
  <si>
    <t>Annually - 13 Jan</t>
  </si>
  <si>
    <t>Annually - 26 Jan</t>
  </si>
  <si>
    <t>Annually - 8 Feb</t>
  </si>
  <si>
    <t>Annually - 10 Mar</t>
  </si>
  <si>
    <t>Annually - 14 Jun</t>
  </si>
  <si>
    <t>Coupon (rate if fixed, margin and reference rate if floating)</t>
  </si>
  <si>
    <t>(24)</t>
  </si>
  <si>
    <t>Margin payable under extended maturity period (%)</t>
  </si>
  <si>
    <t>1M Euribor +1.45%</t>
  </si>
  <si>
    <t>1M Euribor +1.40%</t>
  </si>
  <si>
    <t>1M Euribor +1.37%</t>
  </si>
  <si>
    <t>1M Euribor +1.5%</t>
  </si>
  <si>
    <t>1M Nibor +1.37%</t>
  </si>
  <si>
    <t>1M GBP Libor +1.75%</t>
  </si>
  <si>
    <t>1M Nibor +1.39%</t>
  </si>
  <si>
    <t>1M Nibor +1.18%</t>
  </si>
  <si>
    <t>Swap counterparty/ies</t>
  </si>
  <si>
    <t>Swap notional denomination</t>
  </si>
  <si>
    <t>Swap notional amount</t>
  </si>
  <si>
    <t>Swap notional maturity</t>
  </si>
  <si>
    <t>1M GBP Libor +2.02%</t>
  </si>
  <si>
    <t>1M GBP Libor +1.93%</t>
  </si>
  <si>
    <t>1M GBP Libor +1.92%</t>
  </si>
  <si>
    <t>1M GBP Libor +1.71%</t>
  </si>
  <si>
    <t>1M GBP Libor +2.26%</t>
  </si>
  <si>
    <t>1M GBP Libor +1.96%</t>
  </si>
  <si>
    <t>1M GBP Libor +2.11%</t>
  </si>
  <si>
    <t>1M GBP Libor +1.84%</t>
  </si>
  <si>
    <t>1M GBP Libor +1.56%</t>
  </si>
  <si>
    <t>Collateral posting amount</t>
  </si>
  <si>
    <t>Series 2011-18</t>
  </si>
  <si>
    <t>Series 2011-19</t>
  </si>
  <si>
    <t>Series 2012-1</t>
  </si>
  <si>
    <t>Series 2012-2</t>
  </si>
  <si>
    <t>Series 2012-3</t>
  </si>
  <si>
    <t>Series 2012-4</t>
  </si>
  <si>
    <t>Series 2012-5</t>
  </si>
  <si>
    <t>Series 2012-6</t>
  </si>
  <si>
    <t>Series 2012-13</t>
  </si>
  <si>
    <t>Series 2012-14</t>
  </si>
  <si>
    <t>n/a</t>
  </si>
  <si>
    <t>XS0721326295</t>
  </si>
  <si>
    <t>XS0729188606</t>
  </si>
  <si>
    <t>XS0737747211</t>
  </si>
  <si>
    <t>XS0744721761</t>
  </si>
  <si>
    <t>XS0762210739</t>
  </si>
  <si>
    <t>Annually - 1 Sep</t>
  </si>
  <si>
    <t>Annually - 13 Oct</t>
  </si>
  <si>
    <t>Annually - 4 Jan</t>
  </si>
  <si>
    <t>Annually - 11 Jan</t>
  </si>
  <si>
    <t>Annually - 1 Feb</t>
  </si>
  <si>
    <t>Annually - 7 Mar</t>
  </si>
  <si>
    <t>Annually - 7 Jun</t>
  </si>
  <si>
    <t>Annually - 22 Mar</t>
  </si>
  <si>
    <t>Annually - 23 Mar</t>
  </si>
  <si>
    <t>1M Euribor +1.20%</t>
  </si>
  <si>
    <t>1M Nibor +1.51%</t>
  </si>
  <si>
    <t>1M Euribor +1.80%</t>
  </si>
  <si>
    <t>1M Euribor +1.28%</t>
  </si>
  <si>
    <t>1M GBP Libor +2.70%</t>
  </si>
  <si>
    <t>1M Euribor +1.65%</t>
  </si>
  <si>
    <t>1M Nibor +1.20%</t>
  </si>
  <si>
    <t>1M Nibor +1.30%</t>
  </si>
  <si>
    <t>1M GBP Libor +1.83%</t>
  </si>
  <si>
    <t>1M GBP Libor +2.14%</t>
  </si>
  <si>
    <t>1M GBP Libor +2.93%</t>
  </si>
  <si>
    <t>1M GBP Libor +2.92%</t>
  </si>
  <si>
    <t>1M GBP Libor +2.81%</t>
  </si>
  <si>
    <t>1M GBP Libor +2.03%</t>
  </si>
  <si>
    <t>1M GBP Libor +2.07%</t>
  </si>
  <si>
    <t>1M GBP Libor +1.70%</t>
  </si>
  <si>
    <t>Series 2012-15</t>
  </si>
  <si>
    <t>Series 2012-16</t>
  </si>
  <si>
    <t>Series 2012-17</t>
  </si>
  <si>
    <t>Series 2012-18</t>
  </si>
  <si>
    <t>Series 2012-19</t>
  </si>
  <si>
    <t>Series 2014-1</t>
  </si>
  <si>
    <t>Series 2014-2</t>
  </si>
  <si>
    <t>Series 2014-3</t>
  </si>
  <si>
    <t>Series 2014-4</t>
  </si>
  <si>
    <t>Series 2014-5</t>
  </si>
  <si>
    <t>XS0762204179</t>
  </si>
  <si>
    <t>XS0765619407</t>
  </si>
  <si>
    <t>XS1013950222</t>
  </si>
  <si>
    <t>XS1057478023</t>
  </si>
  <si>
    <t>XS1088953903</t>
  </si>
  <si>
    <t>Quarterly</t>
  </si>
  <si>
    <t>Quarterly - 22 Mar/Jun/Sep/Dec</t>
  </si>
  <si>
    <t>Annually - 30 Mar</t>
  </si>
  <si>
    <t>Annually - 26 Apr</t>
  </si>
  <si>
    <t>Annually - 10 May</t>
  </si>
  <si>
    <t>Annually - 11 Jun</t>
  </si>
  <si>
    <t>Quarterly - 14 Jan/Apr/Jul/Oct</t>
  </si>
  <si>
    <t>Annually - 16 Apr</t>
  </si>
  <si>
    <t>Quarterly - 18 Jan/Apr/Jul/Oct</t>
  </si>
  <si>
    <t>Quarterly - 22 Aug/Nov/Feb/May</t>
  </si>
  <si>
    <t>3M GBP Libor + 1.65%</t>
  </si>
  <si>
    <t>3M GBP Libor + 0.25%</t>
  </si>
  <si>
    <t>3M GBP Libor + 0.30%</t>
  </si>
  <si>
    <t>1M GBP Libor +1.65%</t>
  </si>
  <si>
    <t>1M GBP Libor +1.95%</t>
  </si>
  <si>
    <t>1M Euribor +0.94%</t>
  </si>
  <si>
    <t>1M GBP Libor +0.25%</t>
  </si>
  <si>
    <t>1M Euribor + 0.15%</t>
  </si>
  <si>
    <t>1M GBP Libor + 0.30%</t>
  </si>
  <si>
    <t>1M GBP Libor + 0.25%</t>
  </si>
  <si>
    <t>Natixis</t>
  </si>
  <si>
    <t>3M GBP Libor+0.30%</t>
  </si>
  <si>
    <t>3M GBP Libor+0.25%</t>
  </si>
  <si>
    <t>1M GBP Libor +1.81%</t>
  </si>
  <si>
    <t>1M GBP Libor +2.06%</t>
  </si>
  <si>
    <t>1M GBP Libor +1.55%</t>
  </si>
  <si>
    <t>1M GBP Libor +1.51%</t>
  </si>
  <si>
    <t>1M GBP Libor +1.50%</t>
  </si>
  <si>
    <t>1M GBP Libor +0.31%</t>
  </si>
  <si>
    <t>1M GBP Libor + 0.56%</t>
  </si>
  <si>
    <t>1M GBP Libor+0.3843%</t>
  </si>
  <si>
    <t>1M GBP Libor+0.32%</t>
  </si>
  <si>
    <t>Series 2015-1</t>
  </si>
  <si>
    <t>Series 2015-2</t>
  </si>
  <si>
    <t>Series 2015-3</t>
  </si>
  <si>
    <t>Series 2015-4</t>
  </si>
  <si>
    <t>Series 2015-5</t>
  </si>
  <si>
    <t>Series 2016-1</t>
  </si>
  <si>
    <t>Series 2016-2</t>
  </si>
  <si>
    <t>Series 2016-3</t>
  </si>
  <si>
    <t>Series 2016-4</t>
  </si>
  <si>
    <t>Series 2016-5</t>
  </si>
  <si>
    <t>XS1169602148</t>
  </si>
  <si>
    <t>XS1212747361</t>
  </si>
  <si>
    <t>XS1263854801</t>
  </si>
  <si>
    <t>XS1264499333</t>
  </si>
  <si>
    <t>XS1290654513</t>
  </si>
  <si>
    <t>XS1342484919</t>
  </si>
  <si>
    <t>XS1346089359</t>
  </si>
  <si>
    <t>XS1347734565</t>
  </si>
  <si>
    <t>XS1350035900</t>
  </si>
  <si>
    <t>XS1350853831</t>
  </si>
  <si>
    <t>Quarterly - 19 Jan/April/Jul/Oct</t>
  </si>
  <si>
    <t>Annually - 31 Mar</t>
  </si>
  <si>
    <t>Annually - 22 Jul</t>
  </si>
  <si>
    <t>Quarterly - 23 Jan/April/Jul/Oct</t>
  </si>
  <si>
    <t>Annually - 14 Sep</t>
  </si>
  <si>
    <t>Quarterly - 14 April/Jul/Oct/Jan</t>
  </si>
  <si>
    <t>Annually - 18 Jan</t>
  </si>
  <si>
    <t>Annually - 22 Jan</t>
  </si>
  <si>
    <t>Annually - 25 Jan</t>
  </si>
  <si>
    <t>Annually - 28 Jan</t>
  </si>
  <si>
    <t>3M GBP Libor + 0.19%</t>
  </si>
  <si>
    <t>3M GBP Libor + 0.225%</t>
  </si>
  <si>
    <t>3M GBP Libor + 0.370%</t>
  </si>
  <si>
    <t>1M GBP Libor + 0.19%</t>
  </si>
  <si>
    <t>1M GBP Libor + 0.328%</t>
  </si>
  <si>
    <t>1M Euribor + 0.07%</t>
  </si>
  <si>
    <t>1M GBP Libor + 0.225%</t>
  </si>
  <si>
    <t>1M Euribor + 0.10%</t>
  </si>
  <si>
    <t>1M GBP Libor + 0.370%</t>
  </si>
  <si>
    <t>1M Euribor + 0.17%</t>
  </si>
  <si>
    <t>1M Euribor + 0.235%</t>
  </si>
  <si>
    <t>1M Euribor + 0.225%</t>
  </si>
  <si>
    <t>3M GBP Libor+0.19%</t>
  </si>
  <si>
    <t>3M GBP Libor+0.225%</t>
  </si>
  <si>
    <t>1M GBP Libor+0.2605%</t>
  </si>
  <si>
    <t>1M GBP Libor+0.444%</t>
  </si>
  <si>
    <t>1M GBP Libor+0.49%</t>
  </si>
  <si>
    <t>1M GBP Libor+0.3154%</t>
  </si>
  <si>
    <t>1M GBP Libor+0.4904%</t>
  </si>
  <si>
    <t>1M GBP Libor+0.443%</t>
  </si>
  <si>
    <t>1M GBP Libor+0.6493%</t>
  </si>
  <si>
    <t>1M GBP Libor+0.497%</t>
  </si>
  <si>
    <t>1M GBP Libor+0.476%</t>
  </si>
  <si>
    <t>1M GBP Libor+0.484%</t>
  </si>
  <si>
    <t>Series 2016-6</t>
  </si>
  <si>
    <t>Series 2016-7</t>
  </si>
  <si>
    <t>XS1354465566</t>
  </si>
  <si>
    <t>XS1391589626</t>
  </si>
  <si>
    <t>Annual - 11 April</t>
  </si>
  <si>
    <t>1M Euribor + 0.200%</t>
  </si>
  <si>
    <t>1M Euribor + 0.28%</t>
  </si>
  <si>
    <t>1M GBP Libor+0.5376%</t>
  </si>
  <si>
    <t>1M GBP Libor +0.9530%</t>
  </si>
  <si>
    <t>Programme triggers</t>
  </si>
  <si>
    <t>Event (please list all triggers)</t>
  </si>
  <si>
    <t>Summary of Event</t>
  </si>
  <si>
    <t>Trigger (S&amp;P, Moody's, Fitch, DBRS; short-term, long-term)</t>
  </si>
  <si>
    <t>Trigger breached (yes/no)</t>
  </si>
  <si>
    <t>Consequence of a trigger breach</t>
  </si>
  <si>
    <t>Reserve Fund trigger</t>
  </si>
  <si>
    <t>Loss of required rating by the Issuer</t>
  </si>
  <si>
    <t xml:space="preserve">Short term:
na / &lt;P-1 / &lt;F1+ / na </t>
  </si>
  <si>
    <t>Yes</t>
  </si>
  <si>
    <t>Requirement to establish and maintain a reserve fund and also to trap any Available Revenue (in accordance with the relevant waterfall) as necessary to fund the reserve to the Reserve Fund Required Amount.</t>
  </si>
  <si>
    <t>Account Bank rating trigger</t>
  </si>
  <si>
    <t>Loss of required rating by the Account Bank</t>
  </si>
  <si>
    <t xml:space="preserve">Short term:
na / &lt;P-1 / &lt;F1 / na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</si>
  <si>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</si>
  <si>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</si>
  <si>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</si>
  <si>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</si>
  <si>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na / &lt;P-1 / &lt;F1 / na
Long term:
na / &lt;A2 / &lt;A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</si>
  <si>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</si>
  <si>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bonds only)</t>
  </si>
  <si>
    <t>The Pre-Maturity Test will be breached if the Issuer's ratings fall below the required ratings.</t>
  </si>
  <si>
    <t>Short term:
na / &lt;P-1 / &lt;F1 / na
Long term:
na / &lt;A2 / na / na</t>
  </si>
  <si>
    <t>Requirement to fund the Pre-Maturity Liquidity Ledger to the Required Redemption Amount and, if necessary, the sale of Selected Loans (not applicable to soft bullet bonds).</t>
  </si>
  <si>
    <t>Covered Bond Swap Provider rating trigger
(Series 2010-2 to 2014-2)</t>
  </si>
  <si>
    <t xml:space="preserve">Loss of required rating by the relevant Covered Bond Swap Provider </t>
  </si>
  <si>
    <t>Short term:
na / &lt;P-1 / &lt;F1 / na
Long term:
na / &lt;A2 / &lt;A / na</t>
  </si>
  <si>
    <t>Covered Bond Swap Provider rating trigger
(Series 2014-3 to 2015-2)</t>
  </si>
  <si>
    <t>Short term:
na / na / &lt;F1 / na
Long term:
na / &lt;A3 / &lt;A / na</t>
  </si>
  <si>
    <t>Covered Bond Swap Provider rating trigger
(Series 2015-3 to 2016-6)</t>
  </si>
  <si>
    <t>Short term:
na / na / &lt;F1 / na
Long term:
na / &lt;A3 / &lt;A / na
Counterparty rating
na / &lt;A3 / na / na</t>
  </si>
  <si>
    <t>Customer Files and Title Deeds</t>
  </si>
  <si>
    <t>Loss of required rating by the Servicer</t>
  </si>
  <si>
    <t xml:space="preserve">Short term:
na / &lt;P-2 / &lt;F2 / na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</si>
  <si>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</si>
  <si>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</si>
  <si>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 xml:space="preserve">Long term:
na / &lt;A2 / &lt;A- / na </t>
  </si>
  <si>
    <t>The sizing of the set-off risk protection in the Asset Coverage test shall be increased from a factor of zero to 0.6% (or such other amount as may be set from time to time, subject to the Issuer obtaining a rating agency confirmation and notifying the Security Trustee).</t>
  </si>
  <si>
    <t>Perfection preparation trigger</t>
  </si>
  <si>
    <t>Loss of required rating by the Seller</t>
  </si>
  <si>
    <t xml:space="preserve">Long term:
na / &lt;Baa1 / &lt;BBB+ / na </t>
  </si>
  <si>
    <t>The Seller shall deliver to the LLP and the Rating Agencies within 25 London Business Days a draft letter of notice to the Borrowers of the sale and purchase of the loans.</t>
  </si>
  <si>
    <t>Perfection trigger</t>
  </si>
  <si>
    <t xml:space="preserve">Long term:
na / &lt;Baa3 / &lt;BBB- / na </t>
  </si>
  <si>
    <t>The transfers of the loans to the LLP shall be perfected by the Seller.</t>
  </si>
  <si>
    <t>Cash Manager verification trigger</t>
  </si>
  <si>
    <t>Loss of required rating by the Cash Manager</t>
  </si>
  <si>
    <t>Asset Monitor required to report on arithmetic accuracy of Cash Manager's calculations more frequently.</t>
  </si>
  <si>
    <t>Servicer trigger</t>
  </si>
  <si>
    <t>Long term:
na / &lt;Baa3 / &lt;BBB- / na</t>
  </si>
  <si>
    <t>The Servicer will use reasonable endeavours to enter into, within 60 days, a back-up or master servicing agreement with a third party in such form as the LLP and the Security Trustee shall reasonably require.</t>
  </si>
  <si>
    <t>Non-Rating Triggers</t>
  </si>
  <si>
    <t>Event</t>
  </si>
  <si>
    <t>Description of Trigger</t>
  </si>
  <si>
    <t>Consequence if Trigger Breached</t>
  </si>
  <si>
    <t>Issuer Event of Default</t>
  </si>
  <si>
    <r>
      <t xml:space="preserve">Any of the conditions, events or acts provided in Condition 9.1 of the Prospectus </t>
    </r>
    <r>
      <rPr>
        <strike/>
        <sz val="12"/>
        <rFont val="Arial"/>
        <family val="2"/>
      </rPr>
      <t xml:space="preserve"> - </t>
    </r>
    <r>
      <rPr>
        <sz val="12"/>
        <rFont val="Arial"/>
        <family val="2"/>
      </rPr>
      <t>Issuer Events of default</t>
    </r>
  </si>
  <si>
    <t>Covered Bonds will become immediately due and payable against the Issuer and a Notice to Pay will be served on the LLP.  The LLP will then be require to make payments of Guaranteed Amounts in accordance with the original payment schedule.</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</si>
  <si>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</si>
  <si>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</si>
  <si>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</si>
  <si>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</si>
  <si>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</si>
  <si>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</si>
  <si>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2"/>
        <rFont val="Arial"/>
        <family val="2"/>
      </rPr>
      <t xml:space="preserve"> - </t>
    </r>
    <r>
      <rPr>
        <sz val="12"/>
        <rFont val="Arial"/>
        <family val="2"/>
      </rPr>
      <t>LLP Events of default.</t>
    </r>
  </si>
  <si>
    <t>Covered Bonds will become immediately due and payable against the LLP.  Security becomes enforceable.</t>
  </si>
  <si>
    <t>Yield Shortfall Test</t>
  </si>
  <si>
    <t>Following Lloyds Bank plc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</si>
  <si>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</si>
  <si>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</si>
  <si>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</si>
  <si>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</si>
  <si>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</si>
  <si>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For the purpose of the Asset Coverage Test, an account is treated as being in default if it is 3 or more months in arrears.</t>
  </si>
  <si>
    <t>Monthly Constant Pre-Payment Date (CPR)</t>
  </si>
  <si>
    <t>Monthly CPR on any portfolio calculation date means the total unscheduled principal receipts received during the period of one month ending on that calculation date divided by the aggregate current balance of the loans comprised in the portfolio property as at the immediately preceding calculation date. Unscheduled Principal Repayments comprise payments from Lloyds Bank plc for the repurchase of loans from the portfolio, and capital repayments and redemptions other than those received at the expected term end date of the loan.  Where there has been portfolio transfers within the month, CPR is calculated on a weighted average basis.</t>
  </si>
  <si>
    <t>Monthly Principal Payment Rate (PPR)</t>
  </si>
  <si>
    <t xml:space="preserve">Monthly PPR on any portfolio calculation date means the total scheduled and unscheduled principal receipts received during the period of one month ending on that calculation date divided by the aggregate current balance of the loans comprised in the portfolio property as at the immediately preceding portfolio calculation date.    Where there has been portfolio transfers within the month, PPR is calculated on a weighted average basis.
These are annualised using the formula: 1-((1-M)^12) where M is the monthly CPR or PPR expressed as a percentage.
Please note that CPR, as defined in the programme documentation, corresponds with PPR within this Investor Report.
</t>
  </si>
  <si>
    <t>Quarterly Average CPR/PPR</t>
  </si>
  <si>
    <t>The average of the three most recent monthly annualised CPR /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</si>
  <si>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</si>
  <si>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</si>
  <si>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</si>
  <si>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</si>
  <si>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</si>
  <si>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</si>
  <si>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</si>
  <si>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</si>
  <si>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</si>
  <si>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</si>
  <si>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</si>
  <si>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</si>
  <si>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</si>
  <si>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excluding monies paid by Lloyds Bank plc in respect of loans repurchased from the portfolio.</t>
  </si>
  <si>
    <t>Non-indexed LTV</t>
  </si>
  <si>
    <t>The aggregate current balance of all sub-loans within a mortgage account divided by the value of the property securing the loans in that mortgage account at the date of the latest lending.</t>
  </si>
  <si>
    <t>Loan Seasoning</t>
  </si>
  <si>
    <t>The number of months since the date of origination of the sub-loan.</t>
  </si>
  <si>
    <t>Remaining Term</t>
  </si>
  <si>
    <t>The number of remaining months of the term of each sub-loan.</t>
  </si>
  <si>
    <t>Indexed LTV</t>
  </si>
  <si>
    <t>The aggregate current balance of all sub-loans within a mortgage account divided by the indexed valuation of the property securing the loans in that mortgage account at the reporting date.</t>
  </si>
  <si>
    <t>Indexed Valuation</t>
  </si>
  <si>
    <t>Indexation is applied on a regional basis to property valuations on a quarterly basis in January, April, July and October of each year using the Halifax House Price Index.</t>
  </si>
  <si>
    <t>Interest Payment Type</t>
  </si>
  <si>
    <t>Status at month end.</t>
  </si>
  <si>
    <t>Footnotes:</t>
  </si>
  <si>
    <r>
      <t xml:space="preserve">(1) </t>
    </r>
    <r>
      <rPr>
        <sz val="11"/>
        <rFont val="Arial"/>
        <family val="2"/>
      </rPr>
      <t>There are no minimum rating requirements on the issuer, although its ratings are linked to certain programme triggers - see the Programme Triggers section.</t>
    </r>
  </si>
  <si>
    <r>
      <rPr>
        <vertAlign val="superscript"/>
        <sz val="11"/>
        <rFont val="Arial"/>
        <family val="2"/>
      </rPr>
      <t>(2)</t>
    </r>
    <r>
      <rPr>
        <sz val="11"/>
        <rFont val="Arial"/>
        <family val="2"/>
      </rPr>
      <t xml:space="preserve"> For triggers relating to the swap providers on the cover pool the rating trigger disclosed is the next trigger point - there may be subsequent triggers and these are detailed in the relevant swap agreement</t>
    </r>
  </si>
  <si>
    <r>
      <t xml:space="preserve">(3) </t>
    </r>
    <r>
      <rPr>
        <sz val="11"/>
        <rFont val="Arial"/>
        <family val="2"/>
      </rPr>
      <t xml:space="preserve"> The data relates only to the asset swaps and excludes the covered bond swaps</t>
    </r>
  </si>
  <si>
    <r>
      <t>(4)</t>
    </r>
    <r>
      <rPr>
        <sz val="11"/>
        <rFont val="Arial"/>
        <family val="2"/>
      </rPr>
      <t xml:space="preserve"> For full description of requirements please refer to the Prospectus.</t>
    </r>
  </si>
  <si>
    <r>
      <t>(5)</t>
    </r>
    <r>
      <rPr>
        <sz val="11"/>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</si>
  <si>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</si>
  <si>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1"/>
        <rFont val="Arial"/>
        <family val="2"/>
      </rPr>
      <t xml:space="preserve">(6) </t>
    </r>
    <r>
      <rPr>
        <sz val="11"/>
        <rFont val="Arial"/>
        <family val="2"/>
      </rPr>
      <t>The GIC account balance has been adjusted to include cash from assets collected on the last day of the month and passed to the vehicle on the first day of the following month.</t>
    </r>
  </si>
  <si>
    <r>
      <t>(7)</t>
    </r>
    <r>
      <rPr>
        <sz val="11"/>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</si>
  <si>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rPr>
        <vertAlign val="superscript"/>
        <sz val="11"/>
        <rFont val="Arial"/>
        <family val="2"/>
      </rPr>
      <t xml:space="preserve">(8) </t>
    </r>
    <r>
      <rPr>
        <sz val="11"/>
        <rFont val="Arial"/>
        <family val="2"/>
      </rPr>
      <t>The nominal level of over collateralisation includes cash held on the principal ledger.</t>
    </r>
  </si>
  <si>
    <r>
      <t>(9)</t>
    </r>
    <r>
      <rPr>
        <sz val="11"/>
        <rFont val="Arial"/>
        <family val="2"/>
      </rPr>
      <t xml:space="preserve"> The Constant Default Rate is not applicable to revolving programmes.</t>
    </r>
  </si>
  <si>
    <r>
      <t xml:space="preserve">(10) </t>
    </r>
    <r>
      <rPr>
        <sz val="11"/>
        <rFont val="Arial"/>
        <family val="2"/>
      </rPr>
      <t>Source: “Fitch Ratings' Full Ratings Report" dated 1st June 2016</t>
    </r>
  </si>
  <si>
    <r>
      <t xml:space="preserve">(11) </t>
    </r>
    <r>
      <rPr>
        <sz val="11"/>
        <rFont val="Arial"/>
        <family val="2"/>
      </rPr>
      <t>Source: "Moody’s Performance Report" dated 16th May 2016</t>
    </r>
  </si>
  <si>
    <r>
      <t xml:space="preserve">(12) </t>
    </r>
    <r>
      <rPr>
        <sz val="11"/>
        <rFont val="Arial"/>
        <family val="2"/>
      </rPr>
      <t>Unscheduled interest is recorded as zero as all unscheduled collections are treated as principal.</t>
    </r>
  </si>
  <si>
    <r>
      <t>(13)</t>
    </r>
    <r>
      <rPr>
        <sz val="11"/>
        <rFont val="Arial"/>
        <family val="2"/>
      </rPr>
      <t xml:space="preserve"> The data in these tables have been calculated at sub-loan level.  (All other stratification tables are calculated at loan level.)</t>
    </r>
  </si>
  <si>
    <r>
      <t>(14)</t>
    </r>
    <r>
      <rPr>
        <sz val="11"/>
        <rFont val="Arial"/>
        <family val="2"/>
      </rPr>
      <t xml:space="preserve"> Margins are reported based on the index rate, therefore fixed are reported at the fixed rate, trackers are reported over BBR (0.25%) and variable over SVR (2.25% or 3.74%).</t>
    </r>
  </si>
  <si>
    <r>
      <t xml:space="preserve">(15) </t>
    </r>
    <r>
      <rPr>
        <sz val="11"/>
        <rFont val="Arial"/>
        <family val="2"/>
      </rPr>
      <t>The initial rate is considered to be the same as the current rate.</t>
    </r>
  </si>
  <si>
    <r>
      <t xml:space="preserve">(16) </t>
    </r>
    <r>
      <rPr>
        <sz val="11"/>
        <rFont val="Arial"/>
        <family val="2"/>
      </rPr>
      <t>The Arrears breakdown table excludes accounts in possession.</t>
    </r>
  </si>
  <si>
    <r>
      <rPr>
        <vertAlign val="superscript"/>
        <sz val="11"/>
        <rFont val="Arial"/>
        <family val="2"/>
      </rPr>
      <t>(17)</t>
    </r>
    <r>
      <rPr>
        <sz val="11"/>
        <rFont val="Arial"/>
        <family val="2"/>
      </rPr>
      <t xml:space="preserve"> The analysis of Repayment Type has been performed at sub loan level and therefore there are no balances shown as part-and-part.</t>
    </r>
  </si>
  <si>
    <r>
      <t>(18)</t>
    </r>
    <r>
      <rPr>
        <sz val="11"/>
        <rFont val="Arial"/>
        <family val="2"/>
      </rPr>
      <t xml:space="preserve"> Data on second homes has not historically been collected / retained on the live system.</t>
    </r>
  </si>
  <si>
    <r>
      <t xml:space="preserve">(19) </t>
    </r>
    <r>
      <rPr>
        <sz val="11"/>
        <rFont val="Arial"/>
        <family val="2"/>
      </rPr>
      <t>The 'Unknown' category on Income Verification relates predominantly to older loans where the income verification status has not been retained on the system.</t>
    </r>
  </si>
  <si>
    <r>
      <t>(20)</t>
    </r>
    <r>
      <rPr>
        <sz val="11"/>
        <rFont val="Arial"/>
        <family val="2"/>
      </rPr>
      <t xml:space="preserve"> In the case of joint accounts the employment status disclosed is that of the first named borrower and does not reflect the status of other borrowers named on the same account.</t>
    </r>
  </si>
  <si>
    <r>
      <t xml:space="preserve">(21) </t>
    </r>
    <r>
      <rPr>
        <sz val="11"/>
        <rFont val="Arial"/>
        <family val="2"/>
      </rPr>
      <t>This category includes historical accounts where data was not retained on the system.</t>
    </r>
  </si>
  <si>
    <r>
      <t xml:space="preserve">(22)  </t>
    </r>
    <r>
      <rPr>
        <sz val="11"/>
        <rFont val="Arial"/>
        <family val="2"/>
      </rPr>
      <t>Where bonds have been restructured, the date shown is the restructure date.</t>
    </r>
  </si>
  <si>
    <r>
      <rPr>
        <vertAlign val="superscript"/>
        <sz val="11"/>
        <rFont val="Arial"/>
        <family val="2"/>
      </rPr>
      <t>(23)</t>
    </r>
    <r>
      <rPr>
        <sz val="11"/>
        <rFont val="Arial"/>
        <family val="2"/>
      </rPr>
      <t xml:space="preserve"> The date stated is the legal final maturity date as it applies to the issuer, however the extended final maturity date as it applies to the LLP is 12 months following this date.</t>
    </r>
  </si>
  <si>
    <r>
      <rPr>
        <vertAlign val="superscript"/>
        <sz val="11"/>
        <rFont val="Arial"/>
        <family val="2"/>
      </rPr>
      <t>(24)</t>
    </r>
    <r>
      <rPr>
        <sz val="11"/>
        <rFont val="Arial"/>
        <family val="2"/>
      </rPr>
      <t xml:space="preserve"> For the unlisted bonds the coupons quoted are a weighted average.</t>
    </r>
  </si>
  <si>
    <t>The amount of mortgages in the Cover Pool in excess of the outstanding value of the Covered Bonds outstanding, with the non-Sterling bonds converted at the hedged fx rate.</t>
  </si>
  <si>
    <t>The legal maximum Asset Percentage is 93%  which is a legal minimum over-collateralisation level of 7.53% (although in practice this would convert to a higher OC due to other factors in the asset coverage test)</t>
  </si>
  <si>
    <t>For the purposes of this document, non-performing loans have been defined as any loan that is in arrears.  A loan is identified as being in arrears where an amount equal to or greater than a full month's contractual payment is past its due date. Arrears includes fees and insurance premiums that are included in the arrears balance on which interest is charged. Months in Arrears is a simple multiplier of Arrears balance/normal instalment. If the Months in Arrears is less than one, zero is reported. Properties in possession are repurchased from the Covered Bond programme. For the purposes of this report a loan is identified as being in default where an amount equal to or greater than three month's contractual payments is past its due date.</t>
  </si>
  <si>
    <t>For unindexed LTV: The ratio of current outstanding loan amount to the value of the property at inception.
For indexed LTV: The ratio of current outstanding loan amount to the latest indexed value of the property.</t>
  </si>
  <si>
    <t>Intra-group</t>
  </si>
  <si>
    <t>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</si>
</sst>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_-* #,##0_-;\-* #,##0_-;_-* &quot;-&quot;??_-;_-@_-"/>
    <numFmt numFmtId="166" formatCode="[$-F800]dddd\,\ mmmm\ dd\,\ yyyy"/>
    <numFmt numFmtId="167" formatCode="dd/mm/yy;@"/>
    <numFmt numFmtId="168" formatCode="0.0%"/>
    <numFmt numFmtId="169" formatCode="_-[$€-2]\ * #,##0_-;\-[$€-2]\ * #,##0_-;_-[$€-2]\ * &quot;-&quot;_-;_-@_-"/>
    <numFmt numFmtId="170" formatCode="#,##0.0"/>
    <numFmt numFmtId="171" formatCode="0.0"/>
    <numFmt numFmtId="172" formatCode="#,##0_ ;\-#,##0\ "/>
    <numFmt numFmtId="173" formatCode="_(* #,##0.00_);_(* \(#,##0.00\);_(* &quot;-&quot;??_);_(@_)"/>
    <numFmt numFmtId="174" formatCode="0.000"/>
    <numFmt numFmtId="175" formatCode="0.00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name val="Arial"/>
    </font>
    <font>
      <sz val="24"/>
      <color indexed="42"/>
      <name val="Helvetica"/>
      <family val="2"/>
    </font>
    <font>
      <sz val="10"/>
      <color indexed="42"/>
      <name val="Arial"/>
      <family val="2"/>
    </font>
    <font>
      <sz val="22"/>
      <color indexed="17"/>
      <name val="Helvetica"/>
      <family val="2"/>
    </font>
    <font>
      <sz val="12"/>
      <color indexed="8"/>
      <name val="Helvetica"/>
      <family val="2"/>
    </font>
    <font>
      <sz val="12"/>
      <name val="Helvetica"/>
      <family val="2"/>
    </font>
    <font>
      <sz val="12"/>
      <name val="Arial"/>
      <family val="2"/>
    </font>
    <font>
      <u/>
      <sz val="12"/>
      <color indexed="10"/>
      <name val="Arial"/>
      <family val="2"/>
    </font>
    <font>
      <u/>
      <sz val="12"/>
      <name val="Arial"/>
      <family val="2"/>
    </font>
    <font>
      <b/>
      <u/>
      <sz val="12"/>
      <name val="Arial"/>
      <family val="2"/>
    </font>
    <font>
      <u/>
      <sz val="10"/>
      <color theme="10"/>
      <name val="Arial"/>
      <family val="2"/>
    </font>
    <font>
      <vertAlign val="superscript"/>
      <sz val="12"/>
      <name val="Arial"/>
      <family val="2"/>
    </font>
    <font>
      <b/>
      <sz val="12"/>
      <name val="Arial"/>
      <family val="2"/>
    </font>
    <font>
      <strike/>
      <sz val="12"/>
      <name val="Arial"/>
      <family val="2"/>
    </font>
    <font>
      <b/>
      <sz val="12"/>
      <name val="Helvetica"/>
      <family val="2"/>
    </font>
    <font>
      <b/>
      <u/>
      <sz val="11"/>
      <name val="Arial"/>
      <family val="2"/>
    </font>
    <font>
      <sz val="11"/>
      <name val="Arial"/>
      <family val="2"/>
    </font>
    <font>
      <vertAlign val="superscript"/>
      <sz val="11"/>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17"/>
        <bgColor indexed="64"/>
      </patternFill>
    </fill>
    <fill>
      <patternFill patternType="solid">
        <fgColor indexed="9"/>
        <bgColor indexed="64"/>
      </patternFill>
    </fill>
    <fill>
      <patternFill patternType="solid">
        <fgColor indexed="11"/>
        <bgColor indexed="64"/>
      </patternFill>
    </fill>
    <fill>
      <patternFill patternType="solid">
        <fgColor indexed="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39" fillId="0" borderId="0"/>
    <xf numFmtId="0" fontId="49" fillId="0" borderId="0" applyNumberFormat="0" applyFill="0" applyBorder="0" applyAlignment="0" applyProtection="0">
      <alignment vertical="top"/>
      <protection locked="0"/>
    </xf>
    <xf numFmtId="9" fontId="24" fillId="0" borderId="0" applyFont="0" applyFill="0" applyBorder="0" applyAlignment="0" applyProtection="0"/>
    <xf numFmtId="173" fontId="24" fillId="0" borderId="0" applyFont="0" applyFill="0" applyBorder="0" applyAlignment="0" applyProtection="0"/>
    <xf numFmtId="0" fontId="24" fillId="0" borderId="0"/>
  </cellStyleXfs>
  <cellXfs count="3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43" fontId="2" fillId="0" borderId="0" xfId="9"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10" fontId="28"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9" quotePrefix="1" applyFont="1" applyFill="1" applyBorder="1" applyAlignment="1">
      <alignment horizontal="center" vertical="center" wrapText="1"/>
    </xf>
    <xf numFmtId="165" fontId="2" fillId="0" borderId="0" xfId="9" quotePrefix="1" applyNumberFormat="1" applyFont="1" applyFill="1" applyBorder="1" applyAlignment="1">
      <alignment horizontal="center" vertical="center" wrapText="1"/>
    </xf>
    <xf numFmtId="0" fontId="41" fillId="9" borderId="0" xfId="10" applyFont="1" applyFill="1" applyAlignment="1" applyProtection="1">
      <alignment vertical="center"/>
    </xf>
    <xf numFmtId="0" fontId="39" fillId="4" borderId="0" xfId="10" applyFill="1" applyProtection="1"/>
    <xf numFmtId="0" fontId="39" fillId="0" borderId="0" xfId="10" applyProtection="1"/>
    <xf numFmtId="0" fontId="42" fillId="9" borderId="0" xfId="10" applyFont="1" applyFill="1" applyBorder="1" applyAlignment="1" applyProtection="1">
      <alignment vertical="center"/>
    </xf>
    <xf numFmtId="0" fontId="39" fillId="9" borderId="0" xfId="10" applyFill="1" applyAlignment="1" applyProtection="1">
      <alignment vertical="center"/>
    </xf>
    <xf numFmtId="0" fontId="44" fillId="4" borderId="0" xfId="10" applyFont="1" applyFill="1" applyProtection="1"/>
    <xf numFmtId="0" fontId="44" fillId="9" borderId="0" xfId="10" applyFont="1" applyFill="1" applyProtection="1"/>
    <xf numFmtId="0" fontId="45" fillId="0" borderId="0" xfId="10" applyFont="1" applyProtection="1"/>
    <xf numFmtId="0" fontId="45" fillId="9" borderId="0" xfId="10" applyFont="1" applyFill="1" applyAlignment="1" applyProtection="1">
      <alignment vertical="center"/>
    </xf>
    <xf numFmtId="0" fontId="43" fillId="4" borderId="0" xfId="10" applyFont="1" applyFill="1" applyAlignment="1" applyProtection="1">
      <alignment horizontal="left" vertical="top" wrapText="1"/>
    </xf>
    <xf numFmtId="0" fontId="43" fillId="0" borderId="0" xfId="10" applyFont="1" applyFill="1" applyAlignment="1" applyProtection="1">
      <alignment horizontal="left" vertical="top" wrapText="1"/>
    </xf>
    <xf numFmtId="0" fontId="45" fillId="0" borderId="0" xfId="10" applyFont="1" applyFill="1" applyBorder="1" applyAlignment="1" applyProtection="1">
      <alignment horizontal="left"/>
    </xf>
    <xf numFmtId="0" fontId="44" fillId="9" borderId="0" xfId="10" applyFont="1" applyFill="1" applyBorder="1" applyAlignment="1" applyProtection="1">
      <alignment horizontal="left" vertical="center" wrapText="1"/>
    </xf>
    <xf numFmtId="0" fontId="45" fillId="4" borderId="0" xfId="10" applyFont="1" applyFill="1" applyProtection="1"/>
    <xf numFmtId="0" fontId="45" fillId="0" borderId="0" xfId="10" applyFont="1" applyFill="1" applyProtection="1"/>
    <xf numFmtId="0" fontId="46" fillId="9" borderId="0" xfId="10" applyFont="1" applyFill="1" applyAlignment="1" applyProtection="1">
      <alignment horizontal="center" vertical="center"/>
    </xf>
    <xf numFmtId="0" fontId="47" fillId="9" borderId="0" xfId="10" applyFont="1" applyFill="1" applyAlignment="1" applyProtection="1">
      <alignment horizontal="center" vertical="center"/>
    </xf>
    <xf numFmtId="0" fontId="47" fillId="4" borderId="0" xfId="10" applyFont="1" applyFill="1" applyAlignment="1" applyProtection="1">
      <alignment horizontal="center"/>
    </xf>
    <xf numFmtId="0" fontId="47" fillId="0" borderId="0" xfId="10" applyFont="1" applyAlignment="1" applyProtection="1">
      <alignment horizontal="center"/>
    </xf>
    <xf numFmtId="0" fontId="48" fillId="9" borderId="0" xfId="10" applyFont="1" applyFill="1" applyAlignment="1" applyProtection="1">
      <alignment vertical="center"/>
    </xf>
    <xf numFmtId="0" fontId="45" fillId="4" borderId="0" xfId="10" applyFont="1" applyFill="1" applyAlignment="1" applyProtection="1"/>
    <xf numFmtId="0" fontId="45" fillId="0" borderId="0" xfId="10" applyFont="1" applyAlignment="1" applyProtection="1"/>
    <xf numFmtId="0" fontId="45" fillId="9" borderId="13" xfId="10" applyFont="1" applyFill="1" applyBorder="1" applyAlignment="1" applyProtection="1">
      <alignment vertical="center" wrapText="1"/>
    </xf>
    <xf numFmtId="0" fontId="45" fillId="9" borderId="21" xfId="10" applyFont="1" applyFill="1" applyBorder="1" applyAlignment="1" applyProtection="1">
      <alignment horizontal="center" vertical="center"/>
    </xf>
    <xf numFmtId="0" fontId="45" fillId="9" borderId="22" xfId="10" applyFont="1" applyFill="1" applyBorder="1" applyAlignment="1" applyProtection="1">
      <alignment horizontal="center" vertical="center"/>
    </xf>
    <xf numFmtId="0" fontId="45" fillId="9" borderId="9" xfId="10" applyFont="1" applyFill="1" applyBorder="1" applyAlignment="1" applyProtection="1">
      <alignment horizontal="center" vertical="center"/>
    </xf>
    <xf numFmtId="0" fontId="45" fillId="9" borderId="10" xfId="10" applyFont="1" applyFill="1" applyBorder="1" applyAlignment="1" applyProtection="1">
      <alignment vertical="center"/>
    </xf>
    <xf numFmtId="0" fontId="45" fillId="9" borderId="23" xfId="10" applyFont="1" applyFill="1" applyBorder="1" applyAlignment="1" applyProtection="1">
      <alignment horizontal="center" vertical="center"/>
    </xf>
    <xf numFmtId="0" fontId="45" fillId="9" borderId="13" xfId="10" applyFont="1" applyFill="1" applyBorder="1" applyAlignment="1" applyProtection="1">
      <alignment vertical="center"/>
    </xf>
    <xf numFmtId="0" fontId="45" fillId="11" borderId="13" xfId="10" applyFont="1" applyFill="1" applyBorder="1" applyAlignment="1" applyProtection="1">
      <alignment horizontal="center" vertical="center" wrapText="1"/>
    </xf>
    <xf numFmtId="0" fontId="45" fillId="11" borderId="13" xfId="10" applyFont="1" applyFill="1" applyBorder="1" applyAlignment="1" applyProtection="1">
      <alignment horizontal="center" vertical="center"/>
    </xf>
    <xf numFmtId="0" fontId="45" fillId="11" borderId="23" xfId="10" applyFont="1" applyFill="1" applyBorder="1" applyAlignment="1" applyProtection="1">
      <alignment horizontal="center" vertical="center"/>
    </xf>
    <xf numFmtId="0" fontId="50" fillId="4" borderId="24" xfId="10" quotePrefix="1" applyFont="1" applyFill="1" applyBorder="1" applyAlignment="1" applyProtection="1">
      <alignment horizontal="left"/>
    </xf>
    <xf numFmtId="0" fontId="45" fillId="0" borderId="0" xfId="10" applyFont="1" applyBorder="1" applyAlignment="1" applyProtection="1"/>
    <xf numFmtId="0" fontId="45" fillId="4" borderId="24" xfId="10" applyFont="1" applyFill="1" applyBorder="1" applyAlignment="1" applyProtection="1">
      <alignment horizontal="left"/>
    </xf>
    <xf numFmtId="0" fontId="45" fillId="4" borderId="0" xfId="10" applyFont="1" applyFill="1" applyBorder="1" applyAlignment="1" applyProtection="1">
      <alignment horizontal="left"/>
    </xf>
    <xf numFmtId="42" fontId="45" fillId="11" borderId="13" xfId="10" applyNumberFormat="1" applyFont="1" applyFill="1" applyBorder="1" applyAlignment="1" applyProtection="1">
      <alignment vertical="center"/>
      <protection locked="0"/>
    </xf>
    <xf numFmtId="0" fontId="50" fillId="9" borderId="0" xfId="10" quotePrefix="1" applyFont="1" applyFill="1" applyAlignment="1" applyProtection="1">
      <alignment vertical="center"/>
    </xf>
    <xf numFmtId="14" fontId="45" fillId="11" borderId="13" xfId="10" applyNumberFormat="1" applyFont="1" applyFill="1" applyBorder="1" applyAlignment="1" applyProtection="1">
      <alignment horizontal="right" vertical="center"/>
    </xf>
    <xf numFmtId="10" fontId="45" fillId="11" borderId="13" xfId="10" applyNumberFormat="1" applyFont="1" applyFill="1" applyBorder="1" applyAlignment="1" applyProtection="1">
      <alignment vertical="center"/>
      <protection locked="0"/>
    </xf>
    <xf numFmtId="42" fontId="45" fillId="11" borderId="13" xfId="10" applyNumberFormat="1" applyFont="1" applyFill="1" applyBorder="1" applyAlignment="1" applyProtection="1">
      <alignment vertical="center"/>
    </xf>
    <xf numFmtId="0" fontId="45" fillId="9" borderId="0" xfId="10" applyFont="1" applyFill="1" applyBorder="1" applyAlignment="1" applyProtection="1">
      <alignment vertical="center" wrapText="1"/>
    </xf>
    <xf numFmtId="42" fontId="45" fillId="11" borderId="13" xfId="10" applyNumberFormat="1" applyFont="1" applyFill="1" applyBorder="1" applyAlignment="1" applyProtection="1">
      <alignment horizontal="right" vertical="center"/>
    </xf>
    <xf numFmtId="42" fontId="45" fillId="9" borderId="0" xfId="10" applyNumberFormat="1" applyFont="1" applyFill="1" applyBorder="1" applyAlignment="1" applyProtection="1">
      <alignment vertical="center"/>
    </xf>
    <xf numFmtId="0" fontId="45" fillId="0" borderId="0" xfId="10" applyFont="1" applyFill="1" applyAlignment="1" applyProtection="1">
      <alignment vertical="center"/>
    </xf>
    <xf numFmtId="42" fontId="45" fillId="11" borderId="13" xfId="10" applyNumberFormat="1" applyFont="1" applyFill="1" applyBorder="1" applyAlignment="1" applyProtection="1">
      <alignment horizontal="right" vertical="center"/>
      <protection locked="0"/>
    </xf>
    <xf numFmtId="42" fontId="45" fillId="9" borderId="0" xfId="10" applyNumberFormat="1" applyFont="1" applyFill="1" applyAlignment="1" applyProtection="1">
      <alignment vertical="center"/>
    </xf>
    <xf numFmtId="0" fontId="45" fillId="4" borderId="0" xfId="10" applyFont="1" applyFill="1" applyAlignment="1" applyProtection="1">
      <alignment vertical="center"/>
    </xf>
    <xf numFmtId="0" fontId="45" fillId="0" borderId="0" xfId="10" applyFont="1" applyAlignment="1" applyProtection="1">
      <alignment vertical="center"/>
    </xf>
    <xf numFmtId="0" fontId="45" fillId="9" borderId="13" xfId="10" applyFont="1" applyFill="1" applyBorder="1" applyAlignment="1" applyProtection="1">
      <alignment horizontal="center" vertical="center"/>
    </xf>
    <xf numFmtId="0" fontId="45" fillId="11" borderId="13" xfId="10" applyFont="1" applyFill="1" applyBorder="1" applyAlignment="1" applyProtection="1">
      <alignment horizontal="right" vertical="center"/>
    </xf>
    <xf numFmtId="168" fontId="45" fillId="11" borderId="13" xfId="10" applyNumberFormat="1" applyFont="1" applyFill="1" applyBorder="1" applyAlignment="1" applyProtection="1">
      <alignment vertical="center"/>
      <protection locked="0"/>
    </xf>
    <xf numFmtId="0" fontId="50" fillId="9" borderId="0" xfId="10" applyFont="1" applyFill="1" applyAlignment="1" applyProtection="1">
      <alignment horizontal="left" vertical="center"/>
    </xf>
    <xf numFmtId="168" fontId="45" fillId="11" borderId="13" xfId="10" applyNumberFormat="1" applyFont="1" applyFill="1" applyBorder="1" applyAlignment="1" applyProtection="1">
      <alignment horizontal="right" vertical="center"/>
    </xf>
    <xf numFmtId="168" fontId="45" fillId="11" borderId="13" xfId="10" applyNumberFormat="1" applyFont="1" applyFill="1" applyBorder="1" applyAlignment="1" applyProtection="1">
      <alignment vertical="center"/>
    </xf>
    <xf numFmtId="0" fontId="45" fillId="9" borderId="0" xfId="10" applyFont="1" applyFill="1" applyBorder="1" applyAlignment="1" applyProtection="1">
      <alignment vertical="center"/>
    </xf>
    <xf numFmtId="42" fontId="45" fillId="11" borderId="13" xfId="10" applyNumberFormat="1" applyFont="1" applyFill="1" applyBorder="1" applyAlignment="1" applyProtection="1">
      <alignment horizontal="right" vertical="center" wrapText="1"/>
    </xf>
    <xf numFmtId="169" fontId="45" fillId="11" borderId="13" xfId="10" applyNumberFormat="1" applyFont="1" applyFill="1" applyBorder="1" applyAlignment="1" applyProtection="1">
      <alignment horizontal="right" vertical="center" wrapText="1"/>
    </xf>
    <xf numFmtId="42" fontId="45" fillId="11" borderId="13" xfId="10" applyNumberFormat="1" applyFont="1" applyFill="1" applyBorder="1" applyAlignment="1" applyProtection="1">
      <alignment vertical="center" wrapText="1"/>
      <protection locked="0"/>
    </xf>
    <xf numFmtId="44" fontId="45" fillId="9" borderId="0" xfId="10" applyNumberFormat="1" applyFont="1" applyFill="1" applyAlignment="1" applyProtection="1">
      <alignment vertical="center"/>
    </xf>
    <xf numFmtId="42" fontId="45" fillId="11" borderId="13" xfId="10" applyNumberFormat="1" applyFont="1" applyFill="1" applyBorder="1" applyAlignment="1" applyProtection="1">
      <alignment vertical="center" wrapText="1"/>
    </xf>
    <xf numFmtId="9" fontId="45" fillId="9" borderId="0" xfId="12" applyFont="1" applyFill="1" applyAlignment="1" applyProtection="1">
      <alignment vertical="center"/>
    </xf>
    <xf numFmtId="168" fontId="45" fillId="11" borderId="13" xfId="10" applyNumberFormat="1" applyFont="1" applyFill="1" applyBorder="1" applyAlignment="1" applyProtection="1">
      <alignment vertical="center" wrapText="1"/>
    </xf>
    <xf numFmtId="3" fontId="45" fillId="11" borderId="13" xfId="10" applyNumberFormat="1" applyFont="1" applyFill="1" applyBorder="1" applyAlignment="1" applyProtection="1">
      <alignment vertical="center" wrapText="1"/>
      <protection locked="0"/>
    </xf>
    <xf numFmtId="168" fontId="45" fillId="11" borderId="13" xfId="10" applyNumberFormat="1" applyFont="1" applyFill="1" applyBorder="1" applyAlignment="1" applyProtection="1">
      <alignment vertical="center" wrapText="1"/>
      <protection locked="0"/>
    </xf>
    <xf numFmtId="170" fontId="45" fillId="11" borderId="13" xfId="10" applyNumberFormat="1" applyFont="1" applyFill="1" applyBorder="1" applyAlignment="1" applyProtection="1">
      <alignment vertical="center" wrapText="1"/>
    </xf>
    <xf numFmtId="171" fontId="45" fillId="11" borderId="13" xfId="12" applyNumberFormat="1" applyFont="1" applyFill="1" applyBorder="1" applyAlignment="1" applyProtection="1">
      <alignment vertical="center" wrapText="1"/>
      <protection locked="0"/>
    </xf>
    <xf numFmtId="10" fontId="45" fillId="11" borderId="13" xfId="10" applyNumberFormat="1" applyFont="1" applyFill="1" applyBorder="1" applyAlignment="1" applyProtection="1">
      <alignment vertical="center" wrapText="1"/>
      <protection locked="0"/>
    </xf>
    <xf numFmtId="10" fontId="45" fillId="11" borderId="13" xfId="10" applyNumberFormat="1" applyFont="1" applyFill="1" applyBorder="1" applyAlignment="1" applyProtection="1">
      <alignment horizontal="right" vertical="center" wrapText="1"/>
      <protection locked="0"/>
    </xf>
    <xf numFmtId="168" fontId="45" fillId="11" borderId="13" xfId="10" applyNumberFormat="1" applyFont="1" applyFill="1" applyBorder="1" applyAlignment="1" applyProtection="1">
      <alignment horizontal="right" vertical="center" wrapText="1"/>
    </xf>
    <xf numFmtId="42" fontId="45" fillId="11" borderId="11" xfId="10" applyNumberFormat="1" applyFont="1" applyFill="1" applyBorder="1" applyAlignment="1" applyProtection="1">
      <alignment vertical="center" wrapText="1"/>
    </xf>
    <xf numFmtId="42" fontId="45" fillId="11" borderId="11" xfId="10" applyNumberFormat="1" applyFont="1" applyFill="1" applyBorder="1" applyAlignment="1" applyProtection="1">
      <alignment horizontal="right" vertical="center" wrapText="1"/>
    </xf>
    <xf numFmtId="42" fontId="45" fillId="11" borderId="11" xfId="10" applyNumberFormat="1" applyFont="1" applyFill="1" applyBorder="1" applyAlignment="1" applyProtection="1">
      <alignment vertical="center" wrapText="1"/>
      <protection locked="0"/>
    </xf>
    <xf numFmtId="0" fontId="45" fillId="9" borderId="10" xfId="10" applyFont="1" applyFill="1" applyBorder="1" applyAlignment="1" applyProtection="1">
      <alignment horizontal="center" vertical="center"/>
    </xf>
    <xf numFmtId="172" fontId="45" fillId="11" borderId="13" xfId="10" applyNumberFormat="1" applyFont="1" applyFill="1" applyBorder="1" applyAlignment="1" applyProtection="1">
      <alignment horizontal="right" vertical="center"/>
      <protection locked="0"/>
    </xf>
    <xf numFmtId="168" fontId="45" fillId="11" borderId="13" xfId="12" applyNumberFormat="1" applyFont="1" applyFill="1" applyBorder="1" applyAlignment="1" applyProtection="1">
      <alignment vertical="center"/>
    </xf>
    <xf numFmtId="172" fontId="45" fillId="11" borderId="13" xfId="10" applyNumberFormat="1" applyFont="1" applyFill="1" applyBorder="1" applyAlignment="1" applyProtection="1">
      <alignment vertical="center"/>
      <protection locked="0"/>
    </xf>
    <xf numFmtId="0" fontId="45" fillId="0" borderId="13" xfId="10" applyFont="1" applyFill="1" applyBorder="1" applyAlignment="1" applyProtection="1">
      <alignment horizontal="center" vertical="center"/>
    </xf>
    <xf numFmtId="0" fontId="45" fillId="0" borderId="23" xfId="10" applyFont="1" applyFill="1" applyBorder="1" applyAlignment="1" applyProtection="1">
      <alignment horizontal="center" vertical="center"/>
    </xf>
    <xf numFmtId="0" fontId="45" fillId="0" borderId="23" xfId="10" applyFont="1" applyFill="1" applyBorder="1" applyAlignment="1" applyProtection="1">
      <alignment horizontal="center" vertical="center" wrapText="1"/>
    </xf>
    <xf numFmtId="10" fontId="45" fillId="11" borderId="13" xfId="12" applyNumberFormat="1" applyFont="1" applyFill="1" applyBorder="1" applyAlignment="1" applyProtection="1">
      <alignment vertical="center"/>
      <protection locked="0"/>
    </xf>
    <xf numFmtId="171" fontId="45" fillId="11" borderId="13" xfId="10" applyNumberFormat="1" applyFont="1" applyFill="1" applyBorder="1" applyAlignment="1" applyProtection="1">
      <alignment vertical="center"/>
      <protection locked="0"/>
    </xf>
    <xf numFmtId="10" fontId="45" fillId="11" borderId="13" xfId="10" applyNumberFormat="1" applyFont="1" applyFill="1" applyBorder="1" applyAlignment="1" applyProtection="1">
      <alignment horizontal="right" vertical="center"/>
      <protection locked="0"/>
    </xf>
    <xf numFmtId="10" fontId="45" fillId="11" borderId="13" xfId="12" applyNumberFormat="1" applyFont="1" applyFill="1" applyBorder="1" applyAlignment="1" applyProtection="1">
      <alignment horizontal="right" vertical="center"/>
      <protection locked="0"/>
    </xf>
    <xf numFmtId="41" fontId="45" fillId="11" borderId="13" xfId="10" applyNumberFormat="1" applyFont="1" applyFill="1" applyBorder="1" applyAlignment="1" applyProtection="1">
      <alignment vertical="center"/>
      <protection locked="0"/>
    </xf>
    <xf numFmtId="170" fontId="45" fillId="11" borderId="13" xfId="10" applyNumberFormat="1" applyFont="1" applyFill="1" applyBorder="1" applyAlignment="1" applyProtection="1">
      <alignment horizontal="right" vertical="center" wrapText="1"/>
      <protection locked="0"/>
    </xf>
    <xf numFmtId="168" fontId="45" fillId="11" borderId="13" xfId="12" applyNumberFormat="1" applyFont="1" applyFill="1" applyBorder="1" applyAlignment="1" applyProtection="1">
      <alignment horizontal="right" vertical="center"/>
      <protection locked="0"/>
    </xf>
    <xf numFmtId="0" fontId="45" fillId="11" borderId="13" xfId="10" applyFont="1" applyFill="1" applyBorder="1" applyAlignment="1" applyProtection="1">
      <alignment horizontal="right" vertical="center"/>
      <protection locked="0"/>
    </xf>
    <xf numFmtId="0" fontId="45" fillId="9" borderId="25" xfId="10" applyFont="1" applyFill="1" applyBorder="1" applyAlignment="1" applyProtection="1">
      <alignment vertical="center"/>
    </xf>
    <xf numFmtId="172" fontId="45" fillId="9" borderId="25" xfId="10" applyNumberFormat="1" applyFont="1" applyFill="1" applyBorder="1" applyAlignment="1" applyProtection="1">
      <alignment vertical="center"/>
    </xf>
    <xf numFmtId="10" fontId="45" fillId="9" borderId="25" xfId="10" applyNumberFormat="1" applyFont="1" applyFill="1" applyBorder="1" applyAlignment="1" applyProtection="1">
      <alignment vertical="center"/>
    </xf>
    <xf numFmtId="42" fontId="45" fillId="9" borderId="25" xfId="10" applyNumberFormat="1" applyFont="1" applyFill="1" applyBorder="1" applyAlignment="1" applyProtection="1">
      <alignment vertical="center"/>
    </xf>
    <xf numFmtId="173" fontId="45" fillId="9" borderId="0" xfId="13" applyFont="1" applyFill="1" applyAlignment="1" applyProtection="1">
      <alignment vertical="center"/>
    </xf>
    <xf numFmtId="0" fontId="51" fillId="9" borderId="13" xfId="10" applyFont="1" applyFill="1" applyBorder="1" applyAlignment="1" applyProtection="1">
      <alignment vertical="center"/>
    </xf>
    <xf numFmtId="10" fontId="45" fillId="11" borderId="13" xfId="12" applyNumberFormat="1" applyFont="1" applyFill="1" applyBorder="1" applyAlignment="1" applyProtection="1">
      <alignment vertical="center"/>
    </xf>
    <xf numFmtId="172" fontId="45" fillId="11" borderId="13" xfId="10" applyNumberFormat="1" applyFont="1" applyFill="1" applyBorder="1" applyAlignment="1" applyProtection="1">
      <alignment vertical="center"/>
    </xf>
    <xf numFmtId="0" fontId="45" fillId="4" borderId="0" xfId="10" applyFont="1" applyFill="1" applyBorder="1" applyAlignment="1" applyProtection="1">
      <alignment vertical="center"/>
    </xf>
    <xf numFmtId="0" fontId="45" fillId="0" borderId="0" xfId="10" applyFont="1" applyBorder="1" applyAlignment="1" applyProtection="1">
      <alignment vertical="center"/>
    </xf>
    <xf numFmtId="41" fontId="45" fillId="11" borderId="13" xfId="10" applyNumberFormat="1" applyFont="1" applyFill="1" applyBorder="1" applyAlignment="1" applyProtection="1">
      <alignment vertical="center"/>
    </xf>
    <xf numFmtId="172" fontId="45" fillId="11" borderId="13" xfId="10" applyNumberFormat="1" applyFont="1" applyFill="1" applyBorder="1" applyAlignment="1" applyProtection="1">
      <alignment horizontal="right" vertical="center"/>
    </xf>
    <xf numFmtId="10" fontId="45" fillId="11" borderId="13" xfId="10" applyNumberFormat="1" applyFont="1" applyFill="1" applyBorder="1" applyAlignment="1" applyProtection="1">
      <alignment horizontal="right" vertical="center"/>
    </xf>
    <xf numFmtId="172" fontId="45" fillId="9" borderId="24" xfId="10" applyNumberFormat="1" applyFont="1" applyFill="1" applyBorder="1" applyAlignment="1" applyProtection="1">
      <alignment horizontal="right" vertical="center"/>
    </xf>
    <xf numFmtId="41" fontId="45" fillId="11" borderId="13" xfId="10" applyNumberFormat="1" applyFont="1" applyFill="1" applyBorder="1" applyAlignment="1" applyProtection="1">
      <alignment horizontal="right" vertical="center"/>
    </xf>
    <xf numFmtId="0" fontId="51" fillId="11" borderId="13" xfId="10" applyFont="1" applyFill="1" applyBorder="1" applyAlignment="1" applyProtection="1">
      <alignment horizontal="center" vertical="center"/>
    </xf>
    <xf numFmtId="15" fontId="45" fillId="11" borderId="13" xfId="10" applyNumberFormat="1" applyFont="1" applyFill="1" applyBorder="1" applyAlignment="1" applyProtection="1">
      <alignment horizontal="center" vertical="center"/>
    </xf>
    <xf numFmtId="3" fontId="45" fillId="11" borderId="13" xfId="10" applyNumberFormat="1" applyFont="1" applyFill="1" applyBorder="1" applyAlignment="1" applyProtection="1">
      <alignment horizontal="center" vertical="center"/>
    </xf>
    <xf numFmtId="174" fontId="45" fillId="11" borderId="13" xfId="10" applyNumberFormat="1" applyFont="1" applyFill="1" applyBorder="1" applyAlignment="1" applyProtection="1">
      <alignment horizontal="center" vertical="center"/>
    </xf>
    <xf numFmtId="167" fontId="45" fillId="11" borderId="13" xfId="10" applyNumberFormat="1" applyFont="1" applyFill="1" applyBorder="1" applyAlignment="1" applyProtection="1">
      <alignment horizontal="center" vertical="center" wrapText="1"/>
    </xf>
    <xf numFmtId="0" fontId="45" fillId="4" borderId="0" xfId="10" applyFont="1" applyFill="1" applyAlignment="1" applyProtection="1">
      <alignment vertical="center" wrapText="1"/>
    </xf>
    <xf numFmtId="0" fontId="45" fillId="0" borderId="0" xfId="10" applyFont="1" applyAlignment="1" applyProtection="1">
      <alignment vertical="center" wrapText="1"/>
    </xf>
    <xf numFmtId="175" fontId="45" fillId="11" borderId="13" xfId="10" applyNumberFormat="1" applyFont="1" applyFill="1" applyBorder="1" applyAlignment="1" applyProtection="1">
      <alignment horizontal="center" vertical="center" wrapText="1"/>
    </xf>
    <xf numFmtId="175" fontId="45" fillId="11" borderId="13" xfId="10" applyNumberFormat="1" applyFont="1" applyFill="1" applyBorder="1" applyAlignment="1" applyProtection="1">
      <alignment horizontal="center" vertical="center"/>
    </xf>
    <xf numFmtId="10" fontId="45" fillId="11" borderId="13" xfId="10" applyNumberFormat="1" applyFont="1" applyFill="1" applyBorder="1" applyAlignment="1" applyProtection="1">
      <alignment horizontal="center" vertical="center"/>
    </xf>
    <xf numFmtId="41" fontId="45" fillId="11" borderId="13" xfId="10" quotePrefix="1" applyNumberFormat="1" applyFont="1" applyFill="1" applyBorder="1" applyAlignment="1" applyProtection="1">
      <alignment horizontal="center" vertical="center"/>
    </xf>
    <xf numFmtId="3" fontId="45" fillId="4" borderId="0" xfId="10" applyNumberFormat="1" applyFont="1" applyFill="1" applyAlignment="1" applyProtection="1">
      <alignment vertical="center"/>
    </xf>
    <xf numFmtId="41" fontId="45" fillId="4" borderId="0" xfId="10" quotePrefix="1" applyNumberFormat="1" applyFont="1" applyFill="1" applyBorder="1" applyAlignment="1" applyProtection="1">
      <alignment horizontal="center" vertical="center"/>
    </xf>
    <xf numFmtId="0" fontId="45" fillId="9" borderId="0" xfId="10" applyFont="1" applyFill="1" applyAlignment="1" applyProtection="1"/>
    <xf numFmtId="0" fontId="48" fillId="9" borderId="0" xfId="10" applyFont="1" applyFill="1" applyAlignment="1" applyProtection="1"/>
    <xf numFmtId="0" fontId="51" fillId="9" borderId="13" xfId="10" applyFont="1" applyFill="1" applyBorder="1" applyAlignment="1" applyProtection="1">
      <alignment horizontal="center" vertical="center"/>
    </xf>
    <xf numFmtId="0" fontId="51" fillId="9" borderId="13" xfId="10" applyFont="1" applyFill="1" applyBorder="1" applyAlignment="1" applyProtection="1">
      <alignment horizontal="center" vertical="center" wrapText="1"/>
    </xf>
    <xf numFmtId="167" fontId="45" fillId="11" borderId="13" xfId="10" applyNumberFormat="1" applyFont="1" applyFill="1" applyBorder="1" applyAlignment="1" applyProtection="1">
      <alignment vertical="top" wrapText="1"/>
    </xf>
    <xf numFmtId="167" fontId="45" fillId="11" borderId="13" xfId="10" applyNumberFormat="1" applyFont="1" applyFill="1" applyBorder="1" applyAlignment="1" applyProtection="1">
      <alignment horizontal="center" vertical="top"/>
    </xf>
    <xf numFmtId="2" fontId="45" fillId="11" borderId="13" xfId="10" applyNumberFormat="1" applyFont="1" applyFill="1" applyBorder="1" applyAlignment="1" applyProtection="1">
      <alignment vertical="top" wrapText="1"/>
    </xf>
    <xf numFmtId="0" fontId="45" fillId="9" borderId="0" xfId="10" applyNumberFormat="1" applyFont="1" applyFill="1" applyAlignment="1" applyProtection="1"/>
    <xf numFmtId="0" fontId="51" fillId="9" borderId="1" xfId="14" applyFont="1" applyFill="1" applyBorder="1" applyAlignment="1" applyProtection="1">
      <alignment horizontal="left" vertical="top"/>
    </xf>
    <xf numFmtId="167" fontId="45" fillId="11" borderId="13" xfId="10" applyNumberFormat="1" applyFont="1" applyFill="1" applyBorder="1" applyAlignment="1" applyProtection="1">
      <alignment vertical="top"/>
    </xf>
    <xf numFmtId="0" fontId="53" fillId="11" borderId="13" xfId="4" applyFont="1" applyFill="1" applyBorder="1" applyAlignment="1" applyProtection="1">
      <alignment vertical="top"/>
    </xf>
    <xf numFmtId="0" fontId="53" fillId="11" borderId="13" xfId="4" applyFont="1" applyFill="1" applyBorder="1" applyAlignment="1" applyProtection="1">
      <alignment vertical="top" wrapText="1"/>
    </xf>
    <xf numFmtId="0" fontId="53" fillId="11" borderId="13" xfId="4" applyFont="1" applyFill="1" applyBorder="1" applyProtection="1"/>
    <xf numFmtId="0" fontId="44" fillId="11" borderId="24" xfId="4" applyFont="1" applyFill="1" applyBorder="1" applyAlignment="1" applyProtection="1">
      <alignment horizontal="right"/>
    </xf>
    <xf numFmtId="0" fontId="39" fillId="9" borderId="0" xfId="10" applyFill="1" applyAlignment="1" applyProtection="1"/>
    <xf numFmtId="0" fontId="39" fillId="4" borderId="0" xfId="10" applyFill="1" applyAlignment="1" applyProtection="1"/>
    <xf numFmtId="0" fontId="39" fillId="0" borderId="0" xfId="10" applyAlignment="1" applyProtection="1"/>
    <xf numFmtId="0" fontId="54" fillId="9" borderId="0" xfId="10" applyFont="1" applyFill="1" applyAlignment="1" applyProtection="1"/>
    <xf numFmtId="0" fontId="55" fillId="9" borderId="0" xfId="10" applyFont="1" applyFill="1" applyAlignment="1" applyProtection="1"/>
    <xf numFmtId="0" fontId="55" fillId="4" borderId="0" xfId="10" applyFont="1" applyFill="1" applyAlignment="1" applyProtection="1"/>
    <xf numFmtId="0" fontId="55" fillId="0" borderId="0" xfId="10" applyFont="1" applyAlignment="1" applyProtection="1"/>
    <xf numFmtId="0" fontId="56" fillId="9" borderId="0" xfId="10" applyFont="1" applyFill="1" applyAlignment="1" applyProtection="1"/>
    <xf numFmtId="0" fontId="56" fillId="9" borderId="0" xfId="10" applyFont="1" applyFill="1" applyProtection="1"/>
    <xf numFmtId="0" fontId="55" fillId="9" borderId="0" xfId="10" applyNumberFormat="1" applyFont="1" applyFill="1" applyAlignment="1" applyProtection="1">
      <alignment vertical="top"/>
    </xf>
    <xf numFmtId="0" fontId="55" fillId="9" borderId="0" xfId="10" applyFont="1" applyFill="1" applyAlignment="1" applyProtection="1">
      <alignment vertical="top"/>
    </xf>
    <xf numFmtId="0" fontId="55" fillId="9" borderId="0" xfId="10" applyFont="1" applyFill="1" applyAlignment="1"/>
    <xf numFmtId="4" fontId="2" fillId="0" borderId="0" xfId="0" quotePrefix="1" applyNumberFormat="1" applyFont="1" applyFill="1" applyBorder="1" applyAlignment="1">
      <alignment horizontal="center" vertical="center" wrapText="1"/>
    </xf>
    <xf numFmtId="43" fontId="2" fillId="0" borderId="0" xfId="9"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1" fillId="0" borderId="0" xfId="0" applyFont="1" applyBorder="1" applyAlignment="1">
      <alignment horizontal="center" vertical="center"/>
    </xf>
    <xf numFmtId="14" fontId="12" fillId="0" borderId="0" xfId="0" applyNumberFormat="1" applyFont="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0" borderId="0" xfId="0" quotePrefix="1" applyFont="1" applyFill="1" applyBorder="1" applyAlignment="1">
      <alignment horizontal="left" vertical="center" wrapText="1"/>
    </xf>
    <xf numFmtId="0" fontId="40" fillId="8" borderId="0" xfId="10" applyFont="1" applyFill="1" applyBorder="1" applyAlignment="1" applyProtection="1">
      <alignment horizontal="center" vertical="center"/>
    </xf>
    <xf numFmtId="0" fontId="42" fillId="10" borderId="0" xfId="10" applyFont="1" applyFill="1" applyBorder="1" applyAlignment="1" applyProtection="1">
      <alignment horizontal="center" vertical="center"/>
      <protection locked="0"/>
    </xf>
    <xf numFmtId="0" fontId="43" fillId="9" borderId="0" xfId="10" applyFont="1" applyFill="1" applyAlignment="1" applyProtection="1">
      <alignment horizontal="left" vertical="center" wrapText="1"/>
    </xf>
    <xf numFmtId="0" fontId="44" fillId="9" borderId="0" xfId="10" applyFont="1" applyFill="1" applyBorder="1" applyAlignment="1" applyProtection="1">
      <alignment horizontal="left" vertical="center" wrapText="1"/>
    </xf>
    <xf numFmtId="0" fontId="45" fillId="11" borderId="13" xfId="10" applyFont="1" applyFill="1" applyBorder="1" applyAlignment="1" applyProtection="1">
      <alignment vertical="center" wrapText="1"/>
    </xf>
    <xf numFmtId="0" fontId="45" fillId="11" borderId="13" xfId="10" applyFont="1" applyFill="1" applyBorder="1" applyAlignment="1" applyProtection="1">
      <alignment vertical="center"/>
    </xf>
    <xf numFmtId="0" fontId="45" fillId="9" borderId="13" xfId="10" applyFont="1" applyFill="1" applyBorder="1" applyAlignment="1" applyProtection="1">
      <alignment horizontal="center" vertical="center"/>
    </xf>
    <xf numFmtId="0" fontId="45" fillId="9" borderId="22" xfId="10" applyFont="1" applyFill="1" applyBorder="1" applyAlignment="1" applyProtection="1">
      <alignment horizontal="center" vertical="center"/>
    </xf>
    <xf numFmtId="0" fontId="45" fillId="9" borderId="9" xfId="10" applyFont="1" applyFill="1" applyBorder="1" applyAlignment="1" applyProtection="1">
      <alignment horizontal="center" vertical="center"/>
    </xf>
    <xf numFmtId="0" fontId="45" fillId="11" borderId="13" xfId="10" applyFont="1" applyFill="1" applyBorder="1" applyAlignment="1" applyProtection="1">
      <alignment horizontal="center" vertical="center"/>
    </xf>
    <xf numFmtId="166" fontId="45" fillId="11" borderId="10" xfId="10" applyNumberFormat="1" applyFont="1" applyFill="1" applyBorder="1" applyAlignment="1" applyProtection="1">
      <alignment horizontal="left" vertical="center" wrapText="1"/>
      <protection locked="0"/>
    </xf>
    <xf numFmtId="166" fontId="45" fillId="11" borderId="12" xfId="10" applyNumberFormat="1" applyFont="1" applyFill="1" applyBorder="1" applyAlignment="1" applyProtection="1">
      <alignment horizontal="left" vertical="center" wrapText="1"/>
      <protection locked="0"/>
    </xf>
    <xf numFmtId="166" fontId="45" fillId="11" borderId="11" xfId="10" applyNumberFormat="1" applyFont="1" applyFill="1" applyBorder="1" applyAlignment="1" applyProtection="1">
      <alignment horizontal="left" vertical="center" wrapText="1"/>
      <protection locked="0"/>
    </xf>
    <xf numFmtId="167" fontId="49" fillId="11" borderId="13" xfId="11" applyNumberFormat="1" applyFill="1" applyBorder="1" applyAlignment="1" applyProtection="1">
      <alignment vertical="center" wrapText="1"/>
    </xf>
    <xf numFmtId="0" fontId="45" fillId="9" borderId="19" xfId="10" applyFont="1" applyFill="1" applyBorder="1" applyAlignment="1" applyProtection="1">
      <alignment horizontal="center" vertical="center"/>
    </xf>
    <xf numFmtId="0" fontId="45" fillId="9" borderId="20" xfId="10" applyFont="1" applyFill="1" applyBorder="1" applyAlignment="1" applyProtection="1">
      <alignment horizontal="center" vertical="center"/>
    </xf>
    <xf numFmtId="0" fontId="45" fillId="9" borderId="13" xfId="10" applyFont="1" applyFill="1" applyBorder="1" applyAlignment="1" applyProtection="1">
      <alignment horizontal="left" vertical="center"/>
    </xf>
    <xf numFmtId="0" fontId="45" fillId="11" borderId="13" xfId="10" applyFont="1" applyFill="1" applyBorder="1" applyAlignment="1" applyProtection="1">
      <alignment horizontal="left" vertical="center"/>
    </xf>
    <xf numFmtId="0" fontId="45" fillId="9" borderId="10" xfId="10" applyFont="1" applyFill="1" applyBorder="1" applyAlignment="1" applyProtection="1">
      <alignment horizontal="center" vertical="center"/>
    </xf>
    <xf numFmtId="0" fontId="45" fillId="9" borderId="12" xfId="10" applyFont="1" applyFill="1" applyBorder="1" applyAlignment="1" applyProtection="1">
      <alignment horizontal="center" vertical="center"/>
    </xf>
    <xf numFmtId="0" fontId="45" fillId="9" borderId="11" xfId="10" applyFont="1" applyFill="1" applyBorder="1" applyAlignment="1" applyProtection="1">
      <alignment horizontal="center" vertical="center"/>
    </xf>
    <xf numFmtId="0" fontId="51" fillId="9" borderId="10" xfId="10" applyFont="1" applyFill="1" applyBorder="1" applyAlignment="1" applyProtection="1">
      <alignment horizontal="center" vertical="center"/>
    </xf>
    <xf numFmtId="0" fontId="51" fillId="9" borderId="12" xfId="10" applyFont="1" applyFill="1" applyBorder="1" applyAlignment="1" applyProtection="1">
      <alignment horizontal="center" vertical="center"/>
    </xf>
    <xf numFmtId="0" fontId="51" fillId="9" borderId="11" xfId="10" applyFont="1" applyFill="1" applyBorder="1" applyAlignment="1" applyProtection="1">
      <alignment horizontal="center" vertical="center"/>
    </xf>
    <xf numFmtId="0" fontId="51" fillId="9" borderId="10" xfId="10" applyFont="1" applyFill="1" applyBorder="1" applyAlignment="1" applyProtection="1">
      <alignment horizontal="center" vertical="center" wrapText="1"/>
    </xf>
    <xf numFmtId="0" fontId="51" fillId="9" borderId="12" xfId="10" applyFont="1" applyFill="1" applyBorder="1" applyAlignment="1" applyProtection="1">
      <alignment horizontal="center" vertical="center" wrapText="1"/>
    </xf>
    <xf numFmtId="0" fontId="51" fillId="9" borderId="11" xfId="10" applyFont="1" applyFill="1" applyBorder="1" applyAlignment="1" applyProtection="1">
      <alignment horizontal="center" vertical="center" wrapText="1"/>
    </xf>
    <xf numFmtId="167" fontId="45" fillId="11" borderId="10" xfId="10" applyNumberFormat="1" applyFont="1" applyFill="1" applyBorder="1" applyAlignment="1" applyProtection="1">
      <alignment horizontal="left" vertical="top" wrapText="1"/>
    </xf>
    <xf numFmtId="0" fontId="45" fillId="11" borderId="12" xfId="10" applyFont="1" applyFill="1" applyBorder="1" applyAlignment="1" applyProtection="1">
      <alignment horizontal="left" vertical="top" wrapText="1"/>
    </xf>
    <xf numFmtId="0" fontId="45" fillId="11" borderId="11" xfId="10" applyFont="1" applyFill="1" applyBorder="1" applyAlignment="1" applyProtection="1">
      <alignment horizontal="left" vertical="top" wrapText="1"/>
    </xf>
    <xf numFmtId="167" fontId="45" fillId="11" borderId="13" xfId="10" applyNumberFormat="1" applyFont="1" applyFill="1" applyBorder="1" applyAlignment="1" applyProtection="1">
      <alignment horizontal="left" vertical="top" wrapText="1"/>
    </xf>
    <xf numFmtId="2" fontId="45" fillId="11" borderId="13" xfId="10" applyNumberFormat="1" applyFont="1" applyFill="1" applyBorder="1" applyAlignment="1" applyProtection="1">
      <alignment horizontal="left" vertical="top" wrapText="1"/>
    </xf>
    <xf numFmtId="0" fontId="51" fillId="9" borderId="10" xfId="14" applyFont="1" applyFill="1" applyBorder="1" applyAlignment="1" applyProtection="1">
      <alignment horizontal="center" vertical="top"/>
    </xf>
    <xf numFmtId="0" fontId="51" fillId="9" borderId="12" xfId="14" applyFont="1" applyFill="1" applyBorder="1" applyAlignment="1" applyProtection="1">
      <alignment horizontal="center" vertical="top"/>
    </xf>
    <xf numFmtId="0" fontId="51" fillId="9" borderId="11" xfId="14" applyFont="1" applyFill="1" applyBorder="1" applyAlignment="1" applyProtection="1">
      <alignment horizontal="center" vertical="top"/>
    </xf>
    <xf numFmtId="167" fontId="45" fillId="11" borderId="12" xfId="10" applyNumberFormat="1" applyFont="1" applyFill="1" applyBorder="1" applyAlignment="1" applyProtection="1">
      <alignment horizontal="left" vertical="top" wrapText="1"/>
    </xf>
    <xf numFmtId="167" fontId="45" fillId="11" borderId="11" xfId="10" applyNumberFormat="1" applyFont="1" applyFill="1" applyBorder="1" applyAlignment="1" applyProtection="1">
      <alignment horizontal="left" vertical="top" wrapText="1"/>
    </xf>
    <xf numFmtId="2" fontId="45" fillId="11" borderId="10" xfId="10" applyNumberFormat="1" applyFont="1" applyFill="1" applyBorder="1" applyAlignment="1" applyProtection="1">
      <alignment horizontal="left" vertical="top" wrapText="1"/>
    </xf>
    <xf numFmtId="2" fontId="45" fillId="11" borderId="12" xfId="10" applyNumberFormat="1" applyFont="1" applyFill="1" applyBorder="1" applyAlignment="1" applyProtection="1">
      <alignment horizontal="left" vertical="top" wrapText="1"/>
    </xf>
    <xf numFmtId="2" fontId="45" fillId="11" borderId="11" xfId="10" applyNumberFormat="1" applyFont="1" applyFill="1" applyBorder="1" applyAlignment="1" applyProtection="1">
      <alignment horizontal="left" vertical="top" wrapText="1"/>
    </xf>
    <xf numFmtId="0" fontId="44" fillId="11" borderId="13" xfId="4" applyFont="1" applyFill="1" applyBorder="1" applyAlignment="1" applyProtection="1">
      <alignment horizontal="left" vertical="top" wrapText="1"/>
    </xf>
    <xf numFmtId="0" fontId="44" fillId="11" borderId="13" xfId="10" applyFont="1" applyFill="1" applyBorder="1" applyAlignment="1" applyProtection="1">
      <alignment horizontal="left" wrapText="1"/>
    </xf>
    <xf numFmtId="0" fontId="53" fillId="11" borderId="26" xfId="4" applyFont="1" applyFill="1" applyBorder="1" applyAlignment="1" applyProtection="1">
      <alignment horizontal="left" vertical="top"/>
    </xf>
    <xf numFmtId="0" fontId="53" fillId="11" borderId="28" xfId="4" applyFont="1" applyFill="1" applyBorder="1" applyAlignment="1" applyProtection="1">
      <alignment horizontal="left" vertical="top"/>
    </xf>
    <xf numFmtId="0" fontId="53" fillId="11" borderId="23" xfId="4" applyFont="1" applyFill="1" applyBorder="1" applyAlignment="1" applyProtection="1">
      <alignment horizontal="left" vertical="top"/>
    </xf>
    <xf numFmtId="0" fontId="44" fillId="11" borderId="19" xfId="10" applyFont="1" applyFill="1" applyBorder="1" applyAlignment="1" applyProtection="1">
      <alignment horizontal="left"/>
    </xf>
    <xf numFmtId="0" fontId="39" fillId="0" borderId="20" xfId="10" applyBorder="1"/>
    <xf numFmtId="0" fontId="39" fillId="0" borderId="27" xfId="10" applyBorder="1"/>
    <xf numFmtId="0" fontId="44" fillId="11" borderId="0" xfId="4" applyFont="1" applyFill="1" applyBorder="1" applyAlignment="1" applyProtection="1">
      <alignment horizontal="left"/>
    </xf>
    <xf numFmtId="0" fontId="44" fillId="11" borderId="29" xfId="4" applyFont="1" applyFill="1" applyBorder="1" applyAlignment="1" applyProtection="1">
      <alignment horizontal="left"/>
    </xf>
    <xf numFmtId="0" fontId="44" fillId="11" borderId="13" xfId="4" applyFont="1" applyFill="1" applyBorder="1" applyAlignment="1" applyProtection="1">
      <alignment horizontal="left" vertical="top"/>
    </xf>
    <xf numFmtId="0" fontId="56" fillId="9" borderId="0" xfId="10" applyFont="1" applyFill="1" applyAlignment="1" applyProtection="1">
      <alignment vertical="top"/>
    </xf>
    <xf numFmtId="0" fontId="55" fillId="9" borderId="0" xfId="10" applyFont="1" applyFill="1" applyAlignment="1" applyProtection="1">
      <alignment vertical="top"/>
    </xf>
    <xf numFmtId="0" fontId="55" fillId="9" borderId="0" xfId="10" applyNumberFormat="1" applyFont="1" applyFill="1" applyAlignment="1" applyProtection="1">
      <alignment vertical="top"/>
    </xf>
    <xf numFmtId="0" fontId="44" fillId="11" borderId="21" xfId="4" applyFont="1" applyFill="1" applyBorder="1" applyAlignment="1" applyProtection="1">
      <alignment horizontal="left" vertical="top" wrapText="1"/>
    </xf>
    <xf numFmtId="0" fontId="44" fillId="11" borderId="22" xfId="4" applyFont="1" applyFill="1" applyBorder="1" applyAlignment="1" applyProtection="1">
      <alignment horizontal="left" vertical="top" wrapText="1"/>
    </xf>
    <xf numFmtId="0" fontId="44" fillId="11" borderId="9" xfId="4" applyFont="1" applyFill="1" applyBorder="1" applyAlignment="1" applyProtection="1">
      <alignment horizontal="left" vertical="top" wrapText="1"/>
    </xf>
  </cellXfs>
  <cellStyles count="15">
    <cellStyle name="Comma" xfId="9" builtinId="3"/>
    <cellStyle name="Comma 2" xfId="3"/>
    <cellStyle name="Comma 3" xfId="13"/>
    <cellStyle name="Hyperlink" xfId="2" builtinId="8"/>
    <cellStyle name="Hyperlink 2" xfId="11"/>
    <cellStyle name="Normal" xfId="0" builtinId="0"/>
    <cellStyle name="Normal 2" xfId="4"/>
    <cellStyle name="Normal 3" xfId="5"/>
    <cellStyle name="Normal 4" xfId="6"/>
    <cellStyle name="Normal 5" xfId="10"/>
    <cellStyle name="Normal 7" xfId="7"/>
    <cellStyle name="Normal_CB Investor Report v1_00" xfId="14"/>
    <cellStyle name="Percent" xfId="1" builtinId="5"/>
    <cellStyle name="Percent 2" xfId="12"/>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0</xdr:row>
      <xdr:rowOff>38100</xdr:rowOff>
    </xdr:from>
    <xdr:to>
      <xdr:col>11</xdr:col>
      <xdr:colOff>1310640</xdr:colOff>
      <xdr:row>3</xdr:row>
      <xdr:rowOff>137160</xdr:rowOff>
    </xdr:to>
    <xdr:pic>
      <xdr:nvPicPr>
        <xdr:cNvPr id="2" name="Picture 1" descr="LBG.png"/>
        <xdr:cNvPicPr>
          <a:picLocks noChangeAspect="1" noChangeArrowheads="1"/>
        </xdr:cNvPicPr>
      </xdr:nvPicPr>
      <xdr:blipFill>
        <a:blip xmlns:r="http://schemas.openxmlformats.org/officeDocument/2006/relationships" r:embed="rId1" cstate="print"/>
        <a:srcRect/>
        <a:stretch>
          <a:fillRect/>
        </a:stretch>
      </xdr:blipFill>
      <xdr:spPr bwMode="auto">
        <a:xfrm>
          <a:off x="19897725" y="38100"/>
          <a:ext cx="1196340" cy="10706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coveredbondlabel.com/issuer/5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lloydsbankinggroup.com/investors/fixed-income-investor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customHeight="1" x14ac:dyDescent="0.25">
      <c r="B7" s="6"/>
      <c r="C7" s="7"/>
      <c r="D7" s="7"/>
      <c r="E7" s="259" t="s">
        <v>601</v>
      </c>
      <c r="F7" s="259"/>
      <c r="G7" s="259"/>
      <c r="H7" s="7"/>
      <c r="I7" s="7"/>
      <c r="J7" s="8"/>
    </row>
    <row r="8" spans="2:10" ht="26.25" customHeight="1" x14ac:dyDescent="0.25">
      <c r="B8" s="6"/>
      <c r="C8" s="7"/>
      <c r="D8" s="7"/>
      <c r="E8" s="259" t="s">
        <v>1167</v>
      </c>
      <c r="F8" s="259"/>
      <c r="G8" s="259"/>
      <c r="H8" s="7"/>
      <c r="I8" s="7"/>
      <c r="J8" s="8"/>
    </row>
    <row r="9" spans="2:10" ht="21" customHeight="1" x14ac:dyDescent="0.25">
      <c r="B9" s="6"/>
      <c r="C9" s="7"/>
      <c r="D9" s="7"/>
      <c r="E9" s="260">
        <v>42735</v>
      </c>
      <c r="F9" s="260"/>
      <c r="G9" s="260"/>
      <c r="H9" s="7"/>
      <c r="I9" s="7"/>
      <c r="J9" s="8"/>
    </row>
    <row r="10" spans="2:10" ht="21" x14ac:dyDescent="0.25">
      <c r="B10" s="6"/>
      <c r="C10" s="7"/>
      <c r="D10" s="7"/>
      <c r="E10" s="260">
        <v>42735</v>
      </c>
      <c r="F10" s="260"/>
      <c r="G10" s="260"/>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3" t="s">
        <v>15</v>
      </c>
      <c r="E24" s="264" t="s">
        <v>16</v>
      </c>
      <c r="F24" s="264"/>
      <c r="G24" s="264"/>
      <c r="H24" s="264"/>
      <c r="I24" s="7"/>
      <c r="J24" s="8"/>
    </row>
    <row r="25" spans="2:10" x14ac:dyDescent="0.25">
      <c r="B25" s="6"/>
      <c r="C25" s="7"/>
      <c r="D25" s="7"/>
      <c r="E25" s="15"/>
      <c r="F25" s="15"/>
      <c r="G25" s="15"/>
      <c r="H25" s="7"/>
      <c r="I25" s="7"/>
      <c r="J25" s="8"/>
    </row>
    <row r="26" spans="2:10" x14ac:dyDescent="0.25">
      <c r="B26" s="6"/>
      <c r="C26" s="7"/>
      <c r="D26" s="263" t="s">
        <v>17</v>
      </c>
      <c r="E26" s="264"/>
      <c r="F26" s="264"/>
      <c r="G26" s="264"/>
      <c r="H26" s="264"/>
      <c r="I26" s="7"/>
      <c r="J26" s="8"/>
    </row>
    <row r="27" spans="2:10" x14ac:dyDescent="0.25">
      <c r="B27" s="6"/>
      <c r="C27" s="7"/>
      <c r="D27" s="16"/>
      <c r="E27" s="16"/>
      <c r="F27" s="16"/>
      <c r="G27" s="16"/>
      <c r="H27" s="16"/>
      <c r="I27" s="7"/>
      <c r="J27" s="8"/>
    </row>
    <row r="28" spans="2:10" x14ac:dyDescent="0.25">
      <c r="B28" s="6"/>
      <c r="C28" s="7"/>
      <c r="D28" s="263" t="s">
        <v>18</v>
      </c>
      <c r="E28" s="264" t="s">
        <v>16</v>
      </c>
      <c r="F28" s="264"/>
      <c r="G28" s="264"/>
      <c r="H28" s="264"/>
      <c r="I28" s="7"/>
      <c r="J28" s="8"/>
    </row>
    <row r="29" spans="2:10" x14ac:dyDescent="0.25">
      <c r="B29" s="6"/>
      <c r="C29" s="7"/>
      <c r="D29" s="16"/>
      <c r="E29" s="16"/>
      <c r="F29" s="16"/>
      <c r="G29" s="16"/>
      <c r="H29" s="16"/>
      <c r="I29" s="7"/>
      <c r="J29" s="8"/>
    </row>
    <row r="30" spans="2:10" x14ac:dyDescent="0.25">
      <c r="B30" s="6"/>
      <c r="C30" s="7"/>
      <c r="D30" s="263" t="s">
        <v>19</v>
      </c>
      <c r="E30" s="264" t="s">
        <v>16</v>
      </c>
      <c r="F30" s="264"/>
      <c r="G30" s="264"/>
      <c r="H30" s="264"/>
      <c r="I30" s="7"/>
      <c r="J30" s="8"/>
    </row>
    <row r="31" spans="2:10" x14ac:dyDescent="0.25">
      <c r="B31" s="6"/>
      <c r="C31" s="7"/>
      <c r="D31" s="16"/>
      <c r="E31" s="16"/>
      <c r="F31" s="16"/>
      <c r="G31" s="16"/>
      <c r="H31" s="16"/>
      <c r="I31" s="7"/>
      <c r="J31" s="8"/>
    </row>
    <row r="32" spans="2:10" x14ac:dyDescent="0.25">
      <c r="B32" s="6"/>
      <c r="C32" s="7"/>
      <c r="D32" s="263" t="s">
        <v>20</v>
      </c>
      <c r="E32" s="264" t="s">
        <v>16</v>
      </c>
      <c r="F32" s="264"/>
      <c r="G32" s="264"/>
      <c r="H32" s="264"/>
      <c r="I32" s="7"/>
      <c r="J32" s="8"/>
    </row>
    <row r="33" spans="2:10" x14ac:dyDescent="0.25">
      <c r="B33" s="6"/>
      <c r="C33" s="7"/>
      <c r="D33" s="15"/>
      <c r="E33" s="15"/>
      <c r="F33" s="15"/>
      <c r="G33" s="15"/>
      <c r="H33" s="15"/>
      <c r="I33" s="7"/>
      <c r="J33" s="8"/>
    </row>
    <row r="34" spans="2:10" x14ac:dyDescent="0.25">
      <c r="B34" s="6"/>
      <c r="C34" s="7"/>
      <c r="D34" s="263" t="s">
        <v>21</v>
      </c>
      <c r="E34" s="264" t="s">
        <v>16</v>
      </c>
      <c r="F34" s="264"/>
      <c r="G34" s="264"/>
      <c r="H34" s="264"/>
      <c r="I34" s="7"/>
      <c r="J34" s="8"/>
    </row>
    <row r="35" spans="2:10" x14ac:dyDescent="0.25">
      <c r="B35" s="6"/>
      <c r="C35" s="7"/>
      <c r="D35" s="7"/>
      <c r="E35" s="7"/>
      <c r="F35" s="7"/>
      <c r="G35" s="7"/>
      <c r="H35" s="7"/>
      <c r="I35" s="7"/>
      <c r="J35" s="8"/>
    </row>
    <row r="36" spans="2:10" x14ac:dyDescent="0.25">
      <c r="B36" s="6"/>
      <c r="C36" s="7"/>
      <c r="D36" s="261" t="s">
        <v>22</v>
      </c>
      <c r="E36" s="262"/>
      <c r="F36" s="262"/>
      <c r="G36" s="262"/>
      <c r="H36" s="262"/>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ht="15.75" thickBot="1" x14ac:dyDescent="0.3">
      <c r="B39" s="17"/>
      <c r="C39" s="18"/>
      <c r="D39" s="18"/>
      <c r="E39" s="18"/>
      <c r="F39" s="18"/>
      <c r="G39" s="18"/>
      <c r="H39" s="18"/>
      <c r="I39" s="18"/>
      <c r="J39" s="19"/>
    </row>
  </sheetData>
  <mergeCells count="11">
    <mergeCell ref="E7:G7"/>
    <mergeCell ref="E8:G8"/>
    <mergeCell ref="E9:G9"/>
    <mergeCell ref="E10:G10"/>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OddEven="1">
    <oddHeader>&amp;R&amp;G&amp;L&amp;"Calibri"&amp;12&amp;K008000Classification: Public&amp;1#</oddHeader>
    <evenHeader>&amp;L&amp;"Calibri"&amp;12&amp;K008000Classification: Public&amp;1#</even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9" zoomScale="60" zoomScaleNormal="60" workbookViewId="0">
      <selection activeCell="C90" sqref="C90"/>
    </sheetView>
  </sheetViews>
  <sheetFormatPr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5"/>
  </cols>
  <sheetData>
    <row r="1" spans="1:13" ht="30.95" x14ac:dyDescent="0.35">
      <c r="A1" s="21" t="s">
        <v>23</v>
      </c>
      <c r="B1" s="21"/>
      <c r="C1" s="22"/>
      <c r="D1" s="22"/>
      <c r="E1" s="22"/>
      <c r="F1" s="58"/>
      <c r="H1" s="22"/>
      <c r="I1" s="21"/>
      <c r="J1" s="22"/>
      <c r="K1" s="22"/>
      <c r="L1" s="22"/>
      <c r="M1" s="22"/>
    </row>
    <row r="2" spans="1:13" thickBot="1" x14ac:dyDescent="0.4">
      <c r="A2" s="22"/>
      <c r="B2" s="23"/>
      <c r="C2" s="23"/>
      <c r="D2" s="22"/>
      <c r="E2" s="22"/>
      <c r="F2" s="22"/>
      <c r="H2" s="22"/>
      <c r="L2" s="22"/>
      <c r="M2" s="22"/>
    </row>
    <row r="3" spans="1:13" ht="19.5" thickBot="1" x14ac:dyDescent="0.3">
      <c r="A3" s="25"/>
      <c r="B3" s="26" t="s">
        <v>24</v>
      </c>
      <c r="C3" s="27" t="s">
        <v>1168</v>
      </c>
      <c r="D3" s="25"/>
      <c r="E3" s="25"/>
      <c r="F3" s="22"/>
      <c r="G3" s="25"/>
      <c r="H3" s="22"/>
      <c r="L3" s="22"/>
      <c r="M3" s="22"/>
    </row>
    <row r="4" spans="1:13" thickBot="1" x14ac:dyDescent="0.4">
      <c r="H4" s="22"/>
      <c r="L4" s="22"/>
      <c r="M4" s="22"/>
    </row>
    <row r="5" spans="1:13" ht="18.600000000000001" x14ac:dyDescent="0.35">
      <c r="A5" s="28"/>
      <c r="B5" s="29" t="s">
        <v>25</v>
      </c>
      <c r="C5" s="28"/>
      <c r="E5" s="30"/>
      <c r="F5" s="30"/>
      <c r="H5" s="22"/>
      <c r="L5" s="22"/>
      <c r="M5" s="22"/>
    </row>
    <row r="6" spans="1:13" ht="14.45" x14ac:dyDescent="0.35">
      <c r="B6" s="32" t="s">
        <v>26</v>
      </c>
      <c r="H6" s="22"/>
      <c r="L6" s="22"/>
      <c r="M6" s="22"/>
    </row>
    <row r="7" spans="1:13" ht="14.45" x14ac:dyDescent="0.3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24" t="s">
        <v>601</v>
      </c>
      <c r="E14" s="30"/>
      <c r="F14" s="30"/>
      <c r="H14" s="22"/>
      <c r="L14" s="22"/>
      <c r="M14" s="22"/>
    </row>
    <row r="15" spans="1:13" x14ac:dyDescent="0.25">
      <c r="A15" s="24" t="s">
        <v>36</v>
      </c>
      <c r="B15" s="38" t="s">
        <v>37</v>
      </c>
      <c r="C15" s="24" t="s">
        <v>1167</v>
      </c>
      <c r="E15" s="30"/>
      <c r="F15" s="30"/>
      <c r="H15" s="22"/>
      <c r="L15" s="22"/>
      <c r="M15" s="22"/>
    </row>
    <row r="16" spans="1:13" x14ac:dyDescent="0.25">
      <c r="A16" s="24" t="s">
        <v>38</v>
      </c>
      <c r="B16" s="38" t="s">
        <v>39</v>
      </c>
      <c r="C16" s="24" t="s">
        <v>1169</v>
      </c>
      <c r="E16" s="30"/>
      <c r="F16" s="30"/>
      <c r="H16" s="22"/>
      <c r="L16" s="22"/>
      <c r="M16" s="22"/>
    </row>
    <row r="17" spans="1:13" x14ac:dyDescent="0.25">
      <c r="A17" s="24" t="s">
        <v>40</v>
      </c>
      <c r="B17" s="38" t="s">
        <v>41</v>
      </c>
      <c r="C17" s="102">
        <v>42735</v>
      </c>
      <c r="E17" s="30"/>
      <c r="F17" s="30"/>
      <c r="H17" s="22"/>
      <c r="L17" s="22"/>
      <c r="M17" s="22"/>
    </row>
    <row r="18" spans="1:13" hidden="1" outlineLevel="1" x14ac:dyDescent="0.25">
      <c r="A18" s="24" t="s">
        <v>42</v>
      </c>
      <c r="B18" s="39" t="s">
        <v>43</v>
      </c>
      <c r="E18" s="30"/>
      <c r="F18" s="30"/>
      <c r="H18" s="22"/>
      <c r="L18" s="22"/>
      <c r="M18" s="22"/>
    </row>
    <row r="19" spans="1:13" hidden="1" outlineLevel="1" x14ac:dyDescent="0.25">
      <c r="A19" s="24" t="s">
        <v>44</v>
      </c>
      <c r="B19" s="39" t="s">
        <v>45</v>
      </c>
      <c r="E19" s="30"/>
      <c r="F19" s="30"/>
      <c r="H19" s="22"/>
      <c r="L19" s="22"/>
      <c r="M19" s="22"/>
    </row>
    <row r="20" spans="1:13" hidden="1" outlineLevel="1" x14ac:dyDescent="0.25">
      <c r="A20" s="24" t="s">
        <v>46</v>
      </c>
      <c r="B20" s="39"/>
      <c r="E20" s="30"/>
      <c r="F20" s="30"/>
      <c r="H20" s="22"/>
      <c r="L20" s="22"/>
      <c r="M20" s="22"/>
    </row>
    <row r="21" spans="1:13" hidden="1" outlineLevel="1" x14ac:dyDescent="0.25">
      <c r="A21" s="24" t="s">
        <v>47</v>
      </c>
      <c r="B21" s="39"/>
      <c r="E21" s="30"/>
      <c r="F21" s="30"/>
      <c r="H21" s="22"/>
      <c r="L21" s="22"/>
      <c r="M21" s="22"/>
    </row>
    <row r="22" spans="1:13" hidden="1" outlineLevel="1" x14ac:dyDescent="0.25">
      <c r="A22" s="24" t="s">
        <v>48</v>
      </c>
      <c r="B22" s="39"/>
      <c r="E22" s="30"/>
      <c r="F22" s="30"/>
      <c r="H22" s="22"/>
      <c r="L22" s="22"/>
      <c r="M22" s="22"/>
    </row>
    <row r="23" spans="1:13" hidden="1" outlineLevel="1" x14ac:dyDescent="0.25">
      <c r="A23" s="24" t="s">
        <v>49</v>
      </c>
      <c r="B23" s="39"/>
      <c r="E23" s="30"/>
      <c r="F23" s="30"/>
      <c r="H23" s="22"/>
      <c r="L23" s="22"/>
      <c r="M23" s="22"/>
    </row>
    <row r="24" spans="1:13" hidden="1" outlineLevel="1" x14ac:dyDescent="0.25">
      <c r="A24" s="24" t="s">
        <v>50</v>
      </c>
      <c r="B24" s="39"/>
      <c r="E24" s="30"/>
      <c r="F24" s="30"/>
      <c r="H24" s="22"/>
      <c r="L24" s="22"/>
      <c r="M24" s="22"/>
    </row>
    <row r="25" spans="1:13" hidden="1" outlineLevel="1" x14ac:dyDescent="0.25">
      <c r="A25" s="24" t="s">
        <v>51</v>
      </c>
      <c r="B25" s="39"/>
      <c r="E25" s="30"/>
      <c r="F25" s="30"/>
      <c r="H25" s="22"/>
      <c r="L25" s="22"/>
      <c r="M25" s="22"/>
    </row>
    <row r="26" spans="1:13" ht="18.75" collapsed="1" x14ac:dyDescent="0.25">
      <c r="A26" s="36"/>
      <c r="B26" s="35" t="s">
        <v>27</v>
      </c>
      <c r="C26" s="36"/>
      <c r="D26" s="36"/>
      <c r="E26" s="36"/>
      <c r="F26" s="36"/>
      <c r="G26" s="37"/>
      <c r="H26" s="22"/>
      <c r="L26" s="22"/>
      <c r="M26" s="22"/>
    </row>
    <row r="27" spans="1:13" x14ac:dyDescent="0.25">
      <c r="A27" s="24" t="s">
        <v>52</v>
      </c>
      <c r="B27" s="40" t="s">
        <v>53</v>
      </c>
      <c r="C27" s="24" t="s">
        <v>1170</v>
      </c>
      <c r="D27" s="41"/>
      <c r="E27" s="41"/>
      <c r="F27" s="41"/>
      <c r="H27" s="22"/>
      <c r="L27" s="22"/>
      <c r="M27" s="22"/>
    </row>
    <row r="28" spans="1:13" ht="75" customHeight="1" x14ac:dyDescent="0.25">
      <c r="A28" s="24" t="s">
        <v>54</v>
      </c>
      <c r="B28" s="40" t="s">
        <v>55</v>
      </c>
      <c r="C28" s="24" t="s">
        <v>1170</v>
      </c>
      <c r="D28" s="265" t="s">
        <v>1171</v>
      </c>
      <c r="E28" s="265"/>
      <c r="F28" s="265"/>
      <c r="G28" s="265"/>
      <c r="H28" s="22"/>
      <c r="L28" s="22"/>
      <c r="M28" s="22"/>
    </row>
    <row r="29" spans="1:13" x14ac:dyDescent="0.25">
      <c r="A29" s="24" t="s">
        <v>56</v>
      </c>
      <c r="B29" s="40" t="s">
        <v>57</v>
      </c>
      <c r="C29" s="71" t="s">
        <v>1172</v>
      </c>
      <c r="E29" s="41"/>
      <c r="F29" s="41"/>
      <c r="H29" s="22"/>
      <c r="L29" s="22"/>
      <c r="M29" s="22"/>
    </row>
    <row r="30" spans="1:13" hidden="1" outlineLevel="1" x14ac:dyDescent="0.25">
      <c r="A30" s="24" t="s">
        <v>58</v>
      </c>
      <c r="B30" s="40"/>
      <c r="E30" s="41"/>
      <c r="F30" s="41"/>
      <c r="H30" s="22"/>
      <c r="L30" s="22"/>
      <c r="M30" s="22"/>
    </row>
    <row r="31" spans="1:13" hidden="1" outlineLevel="1" x14ac:dyDescent="0.25">
      <c r="A31" s="24" t="s">
        <v>59</v>
      </c>
      <c r="B31" s="40"/>
      <c r="E31" s="41"/>
      <c r="F31" s="41"/>
      <c r="H31" s="22"/>
      <c r="L31" s="22"/>
      <c r="M31" s="22"/>
    </row>
    <row r="32" spans="1:13" hidden="1" outlineLevel="1" x14ac:dyDescent="0.25">
      <c r="A32" s="24" t="s">
        <v>60</v>
      </c>
      <c r="B32" s="40"/>
      <c r="E32" s="41"/>
      <c r="F32" s="41"/>
      <c r="H32" s="22"/>
      <c r="L32" s="22"/>
      <c r="M32" s="22"/>
    </row>
    <row r="33" spans="1:13" hidden="1" outlineLevel="1" x14ac:dyDescent="0.25">
      <c r="A33" s="24" t="s">
        <v>61</v>
      </c>
      <c r="B33" s="40"/>
      <c r="E33" s="41"/>
      <c r="F33" s="41"/>
      <c r="H33" s="22"/>
      <c r="L33" s="22"/>
      <c r="M33" s="22"/>
    </row>
    <row r="34" spans="1:13" hidden="1" outlineLevel="1" x14ac:dyDescent="0.25">
      <c r="A34" s="24" t="s">
        <v>62</v>
      </c>
      <c r="B34" s="40"/>
      <c r="E34" s="41"/>
      <c r="F34" s="41"/>
      <c r="H34" s="22"/>
      <c r="L34" s="22"/>
      <c r="M34" s="22"/>
    </row>
    <row r="35" spans="1:13" hidden="1" outlineLevel="1" x14ac:dyDescent="0.25">
      <c r="A35" s="24" t="s">
        <v>63</v>
      </c>
      <c r="B35" s="42"/>
      <c r="E35" s="41"/>
      <c r="F35" s="41"/>
      <c r="H35" s="22"/>
      <c r="L35" s="22"/>
      <c r="M35" s="22"/>
    </row>
    <row r="36" spans="1:13" ht="18.75" collapsed="1" x14ac:dyDescent="0.25">
      <c r="A36" s="35"/>
      <c r="B36" s="35" t="s">
        <v>28</v>
      </c>
      <c r="C36" s="35"/>
      <c r="D36" s="36"/>
      <c r="E36" s="36"/>
      <c r="F36" s="36"/>
      <c r="G36" s="37"/>
      <c r="H36" s="22"/>
      <c r="L36" s="22"/>
      <c r="M36" s="22"/>
    </row>
    <row r="37" spans="1:13" ht="15" customHeight="1" x14ac:dyDescent="0.25">
      <c r="A37" s="43"/>
      <c r="B37" s="44" t="s">
        <v>64</v>
      </c>
      <c r="C37" s="43" t="s">
        <v>65</v>
      </c>
      <c r="D37" s="43"/>
      <c r="E37" s="45"/>
      <c r="F37" s="46"/>
      <c r="G37" s="46"/>
      <c r="H37" s="22"/>
      <c r="L37" s="22"/>
      <c r="M37" s="22"/>
    </row>
    <row r="38" spans="1:13" x14ac:dyDescent="0.25">
      <c r="A38" s="24" t="s">
        <v>4</v>
      </c>
      <c r="B38" s="41" t="s">
        <v>1152</v>
      </c>
      <c r="C38" s="103">
        <v>24940.59</v>
      </c>
      <c r="F38" s="41"/>
      <c r="H38" s="22"/>
      <c r="L38" s="22"/>
      <c r="M38" s="22"/>
    </row>
    <row r="39" spans="1:13" x14ac:dyDescent="0.25">
      <c r="A39" s="24" t="s">
        <v>66</v>
      </c>
      <c r="B39" s="41" t="s">
        <v>67</v>
      </c>
      <c r="C39" s="103">
        <v>19842.7</v>
      </c>
      <c r="F39" s="41"/>
      <c r="H39" s="22"/>
      <c r="L39" s="22"/>
      <c r="M39" s="22"/>
    </row>
    <row r="40" spans="1:13" ht="14.45" hidden="1" outlineLevel="1" x14ac:dyDescent="0.35">
      <c r="A40" s="24" t="s">
        <v>68</v>
      </c>
      <c r="B40" s="47" t="s">
        <v>69</v>
      </c>
      <c r="C40" s="24" t="s">
        <v>70</v>
      </c>
      <c r="F40" s="41"/>
      <c r="H40" s="22"/>
      <c r="L40" s="22"/>
      <c r="M40" s="22"/>
    </row>
    <row r="41" spans="1:13" ht="14.45" hidden="1" outlineLevel="1" x14ac:dyDescent="0.35">
      <c r="A41" s="24" t="s">
        <v>71</v>
      </c>
      <c r="B41" s="47" t="s">
        <v>72</v>
      </c>
      <c r="C41" s="24" t="s">
        <v>70</v>
      </c>
      <c r="F41" s="41"/>
      <c r="H41" s="22"/>
      <c r="L41" s="22"/>
      <c r="M41" s="22"/>
    </row>
    <row r="42" spans="1:13" ht="14.45" hidden="1" outlineLevel="1" x14ac:dyDescent="0.35">
      <c r="A42" s="24" t="s">
        <v>73</v>
      </c>
      <c r="B42" s="41"/>
      <c r="F42" s="41"/>
      <c r="H42" s="22"/>
      <c r="L42" s="22"/>
      <c r="M42" s="22"/>
    </row>
    <row r="43" spans="1:13" ht="14.45" hidden="1" outlineLevel="1" x14ac:dyDescent="0.35">
      <c r="A43" s="24" t="s">
        <v>74</v>
      </c>
      <c r="B43" s="41"/>
      <c r="F43" s="41"/>
      <c r="H43" s="22"/>
      <c r="L43" s="22"/>
      <c r="M43" s="22"/>
    </row>
    <row r="44" spans="1:13" ht="15" customHeight="1" collapsed="1" x14ac:dyDescent="0.25">
      <c r="A44" s="43"/>
      <c r="B44" s="44" t="s">
        <v>75</v>
      </c>
      <c r="C44" s="101" t="s">
        <v>1173</v>
      </c>
      <c r="D44" s="43" t="s">
        <v>76</v>
      </c>
      <c r="E44" s="45"/>
      <c r="F44" s="46" t="s">
        <v>77</v>
      </c>
      <c r="G44" s="46" t="s">
        <v>78</v>
      </c>
      <c r="H44" s="22"/>
      <c r="L44" s="22"/>
      <c r="M44" s="22"/>
    </row>
    <row r="45" spans="1:13" x14ac:dyDescent="0.25">
      <c r="A45" s="24" t="s">
        <v>8</v>
      </c>
      <c r="B45" s="48" t="s">
        <v>79</v>
      </c>
      <c r="C45" s="82">
        <v>0.08</v>
      </c>
      <c r="D45" s="82">
        <v>0.27600000000000002</v>
      </c>
      <c r="F45" s="82">
        <v>7.5300000000000006E-2</v>
      </c>
      <c r="G45" s="49" t="s">
        <v>1174</v>
      </c>
      <c r="H45" s="22"/>
      <c r="L45" s="22"/>
      <c r="M45" s="22"/>
    </row>
    <row r="46" spans="1:13" ht="14.45" hidden="1" outlineLevel="1" x14ac:dyDescent="0.35">
      <c r="A46" s="24" t="s">
        <v>80</v>
      </c>
      <c r="B46" s="39" t="s">
        <v>81</v>
      </c>
      <c r="G46" s="24"/>
      <c r="H46" s="22"/>
      <c r="L46" s="22"/>
      <c r="M46" s="22"/>
    </row>
    <row r="47" spans="1:13" ht="14.45" hidden="1" outlineLevel="1" x14ac:dyDescent="0.35">
      <c r="A47" s="24" t="s">
        <v>82</v>
      </c>
      <c r="B47" s="39" t="s">
        <v>83</v>
      </c>
      <c r="G47" s="24"/>
      <c r="H47" s="22"/>
      <c r="L47" s="22"/>
      <c r="M47" s="22"/>
    </row>
    <row r="48" spans="1:13" ht="14.45" hidden="1" outlineLevel="1" x14ac:dyDescent="0.35">
      <c r="A48" s="24" t="s">
        <v>84</v>
      </c>
      <c r="B48" s="39"/>
      <c r="G48" s="24"/>
      <c r="H48" s="22"/>
      <c r="L48" s="22"/>
      <c r="M48" s="22"/>
    </row>
    <row r="49" spans="1:13" ht="14.45" hidden="1" outlineLevel="1" x14ac:dyDescent="0.35">
      <c r="A49" s="24" t="s">
        <v>85</v>
      </c>
      <c r="B49" s="39"/>
      <c r="G49" s="24"/>
      <c r="H49" s="22"/>
      <c r="L49" s="22"/>
      <c r="M49" s="22"/>
    </row>
    <row r="50" spans="1:13" ht="14.45" hidden="1" outlineLevel="1" x14ac:dyDescent="0.35">
      <c r="A50" s="24" t="s">
        <v>86</v>
      </c>
      <c r="B50" s="39"/>
      <c r="G50" s="24"/>
      <c r="H50" s="22"/>
      <c r="L50" s="22"/>
      <c r="M50" s="22"/>
    </row>
    <row r="51" spans="1:13" ht="14.45" hidden="1" outlineLevel="1" x14ac:dyDescent="0.35">
      <c r="A51" s="24" t="s">
        <v>87</v>
      </c>
      <c r="B51" s="39"/>
      <c r="G51" s="24"/>
      <c r="H51" s="22"/>
      <c r="L51" s="22"/>
      <c r="M51" s="22"/>
    </row>
    <row r="52" spans="1:13" ht="15" customHeight="1" collapsed="1" x14ac:dyDescent="0.25">
      <c r="A52" s="43"/>
      <c r="B52" s="44" t="s">
        <v>88</v>
      </c>
      <c r="C52" s="43" t="s">
        <v>65</v>
      </c>
      <c r="D52" s="43"/>
      <c r="E52" s="45"/>
      <c r="F52" s="46" t="s">
        <v>89</v>
      </c>
      <c r="G52" s="46"/>
      <c r="H52" s="22"/>
      <c r="L52" s="22"/>
      <c r="M52" s="22"/>
    </row>
    <row r="53" spans="1:13" x14ac:dyDescent="0.25">
      <c r="A53" s="24" t="s">
        <v>90</v>
      </c>
      <c r="B53" s="41" t="s">
        <v>91</v>
      </c>
      <c r="C53" s="105">
        <v>24940.59</v>
      </c>
      <c r="E53" s="50"/>
      <c r="F53" s="51">
        <f>IF($C$58=0,"",IF(C53="[for completion]","",C53/$C$58))</f>
        <v>1</v>
      </c>
      <c r="G53" s="51"/>
      <c r="H53" s="22"/>
      <c r="L53" s="22"/>
      <c r="M53" s="22"/>
    </row>
    <row r="54" spans="1:13" x14ac:dyDescent="0.25">
      <c r="A54" s="24" t="s">
        <v>92</v>
      </c>
      <c r="B54" s="41" t="s">
        <v>93</v>
      </c>
      <c r="C54" s="24">
        <v>0</v>
      </c>
      <c r="E54" s="50"/>
      <c r="F54" s="51">
        <f>IF($C$58=0,"",IF(C54="[for completion]","",C54/$C$58))</f>
        <v>0</v>
      </c>
      <c r="G54" s="51"/>
      <c r="H54" s="22"/>
      <c r="L54" s="22"/>
      <c r="M54" s="22"/>
    </row>
    <row r="55" spans="1:13" x14ac:dyDescent="0.25">
      <c r="A55" s="24" t="s">
        <v>94</v>
      </c>
      <c r="B55" s="41" t="s">
        <v>95</v>
      </c>
      <c r="C55" s="24">
        <v>0</v>
      </c>
      <c r="E55" s="50"/>
      <c r="F55" s="51">
        <v>0</v>
      </c>
      <c r="G55" s="51"/>
      <c r="H55" s="22"/>
      <c r="L55" s="22"/>
      <c r="M55" s="22"/>
    </row>
    <row r="56" spans="1:13" x14ac:dyDescent="0.25">
      <c r="A56" s="24" t="s">
        <v>96</v>
      </c>
      <c r="B56" s="41" t="s">
        <v>97</v>
      </c>
      <c r="C56" s="24">
        <v>0</v>
      </c>
      <c r="E56" s="50"/>
      <c r="F56" s="51">
        <f>IF($C$58=0,"",IF(C56="[for completion]","",C56/$C$58))</f>
        <v>0</v>
      </c>
      <c r="G56" s="51"/>
      <c r="H56" s="22"/>
      <c r="L56" s="22"/>
      <c r="M56" s="22"/>
    </row>
    <row r="57" spans="1:13" x14ac:dyDescent="0.25">
      <c r="A57" s="24" t="s">
        <v>98</v>
      </c>
      <c r="B57" s="24" t="s">
        <v>99</v>
      </c>
      <c r="C57" s="24">
        <v>0</v>
      </c>
      <c r="E57" s="50"/>
      <c r="F57" s="51">
        <f>IF($C$58=0,"",IF(C57="[for completion]","",C57/$C$58))</f>
        <v>0</v>
      </c>
      <c r="G57" s="51"/>
      <c r="H57" s="22"/>
      <c r="L57" s="22"/>
      <c r="M57" s="22"/>
    </row>
    <row r="58" spans="1:13" x14ac:dyDescent="0.25">
      <c r="A58" s="24" t="s">
        <v>100</v>
      </c>
      <c r="B58" s="52" t="s">
        <v>101</v>
      </c>
      <c r="C58" s="254">
        <f>SUM(C53:C57)</f>
        <v>24940.59</v>
      </c>
      <c r="D58" s="50"/>
      <c r="E58" s="50"/>
      <c r="F58" s="53">
        <f>SUM(F53:F57)</f>
        <v>1</v>
      </c>
      <c r="G58" s="51"/>
      <c r="H58" s="22"/>
      <c r="L58" s="22"/>
      <c r="M58" s="22"/>
    </row>
    <row r="59" spans="1:13" hidden="1" outlineLevel="1" x14ac:dyDescent="0.25">
      <c r="A59" s="24" t="s">
        <v>102</v>
      </c>
      <c r="B59" s="54" t="s">
        <v>103</v>
      </c>
      <c r="E59" s="50"/>
      <c r="F59" s="51">
        <f>IF($C$58=0,"",IF(C59="[for completion]","",C59/$C$58))</f>
        <v>0</v>
      </c>
      <c r="G59" s="51"/>
      <c r="H59" s="22"/>
      <c r="L59" s="22"/>
      <c r="M59" s="22"/>
    </row>
    <row r="60" spans="1:13" hidden="1" outlineLevel="1" x14ac:dyDescent="0.25">
      <c r="A60" s="24" t="s">
        <v>104</v>
      </c>
      <c r="B60" s="54" t="s">
        <v>103</v>
      </c>
      <c r="E60" s="50"/>
      <c r="F60" s="51">
        <f t="shared" ref="F60:F64" si="0">IF($C$58=0,"",IF(C60="[for completion]","",C60/$C$58))</f>
        <v>0</v>
      </c>
      <c r="G60" s="51"/>
      <c r="H60" s="22"/>
      <c r="L60" s="22"/>
      <c r="M60" s="22"/>
    </row>
    <row r="61" spans="1:13" hidden="1" outlineLevel="1" x14ac:dyDescent="0.25">
      <c r="A61" s="24" t="s">
        <v>105</v>
      </c>
      <c r="B61" s="54" t="s">
        <v>103</v>
      </c>
      <c r="E61" s="50"/>
      <c r="F61" s="51">
        <f t="shared" si="0"/>
        <v>0</v>
      </c>
      <c r="G61" s="51"/>
      <c r="H61" s="22"/>
      <c r="L61" s="22"/>
      <c r="M61" s="22"/>
    </row>
    <row r="62" spans="1:13" hidden="1" outlineLevel="1" x14ac:dyDescent="0.25">
      <c r="A62" s="24" t="s">
        <v>106</v>
      </c>
      <c r="B62" s="54" t="s">
        <v>103</v>
      </c>
      <c r="E62" s="50"/>
      <c r="F62" s="51">
        <f t="shared" si="0"/>
        <v>0</v>
      </c>
      <c r="G62" s="51"/>
      <c r="H62" s="22"/>
      <c r="L62" s="22"/>
      <c r="M62" s="22"/>
    </row>
    <row r="63" spans="1:13" hidden="1" outlineLevel="1" x14ac:dyDescent="0.25">
      <c r="A63" s="24" t="s">
        <v>107</v>
      </c>
      <c r="B63" s="54" t="s">
        <v>103</v>
      </c>
      <c r="E63" s="50"/>
      <c r="F63" s="51">
        <f t="shared" si="0"/>
        <v>0</v>
      </c>
      <c r="G63" s="51"/>
      <c r="H63" s="22"/>
      <c r="L63" s="22"/>
      <c r="M63" s="22"/>
    </row>
    <row r="64" spans="1:13" hidden="1" outlineLevel="1" x14ac:dyDescent="0.25">
      <c r="A64" s="24" t="s">
        <v>108</v>
      </c>
      <c r="B64" s="54" t="s">
        <v>103</v>
      </c>
      <c r="C64" s="55"/>
      <c r="D64" s="55"/>
      <c r="E64" s="55"/>
      <c r="F64" s="51">
        <f t="shared" si="0"/>
        <v>0</v>
      </c>
      <c r="G64" s="53"/>
      <c r="H64" s="22"/>
      <c r="L64" s="22"/>
      <c r="M64" s="22"/>
    </row>
    <row r="65" spans="1:13" ht="15" customHeight="1" collapsed="1" x14ac:dyDescent="0.25">
      <c r="A65" s="43"/>
      <c r="B65" s="44" t="s">
        <v>109</v>
      </c>
      <c r="C65" s="101" t="s">
        <v>1850</v>
      </c>
      <c r="D65" s="101" t="s">
        <v>1163</v>
      </c>
      <c r="E65" s="45"/>
      <c r="F65" s="46" t="s">
        <v>110</v>
      </c>
      <c r="G65" s="56" t="s">
        <v>111</v>
      </c>
      <c r="H65" s="22"/>
      <c r="L65" s="22"/>
      <c r="M65" s="22"/>
    </row>
    <row r="66" spans="1:13" x14ac:dyDescent="0.25">
      <c r="A66" s="24" t="s">
        <v>112</v>
      </c>
      <c r="B66" s="41" t="s">
        <v>113</v>
      </c>
      <c r="C66" s="24">
        <v>7.26</v>
      </c>
      <c r="D66" s="24" t="s">
        <v>979</v>
      </c>
      <c r="E66" s="38"/>
      <c r="F66" s="57"/>
      <c r="G66" s="58"/>
      <c r="H66" s="22"/>
      <c r="L66" s="22"/>
      <c r="M66" s="22"/>
    </row>
    <row r="67" spans="1:13" x14ac:dyDescent="0.25">
      <c r="B67" s="41"/>
      <c r="E67" s="38"/>
      <c r="F67" s="57"/>
      <c r="G67" s="58"/>
      <c r="H67" s="22"/>
      <c r="L67" s="22"/>
      <c r="M67" s="22"/>
    </row>
    <row r="68" spans="1:13" x14ac:dyDescent="0.25">
      <c r="B68" s="41" t="s">
        <v>1157</v>
      </c>
      <c r="C68" s="38"/>
      <c r="D68" s="38"/>
      <c r="E68" s="38"/>
      <c r="F68" s="58"/>
      <c r="G68" s="58"/>
      <c r="H68" s="22"/>
      <c r="L68" s="22"/>
      <c r="M68" s="22"/>
    </row>
    <row r="69" spans="1:13" x14ac:dyDescent="0.25">
      <c r="B69" s="41" t="s">
        <v>114</v>
      </c>
      <c r="E69" s="38"/>
      <c r="F69" s="58"/>
      <c r="G69" s="58"/>
      <c r="H69" s="22"/>
      <c r="L69" s="22"/>
      <c r="M69" s="22"/>
    </row>
    <row r="70" spans="1:13" x14ac:dyDescent="0.25">
      <c r="A70" s="24" t="s">
        <v>115</v>
      </c>
      <c r="B70" s="20" t="s">
        <v>1175</v>
      </c>
      <c r="C70" s="24">
        <v>917.21</v>
      </c>
      <c r="D70" s="24" t="s">
        <v>979</v>
      </c>
      <c r="E70" s="20"/>
      <c r="F70" s="51">
        <f t="shared" ref="F70:F76" si="1">IF($C$77=0,"",IF(C70="[for completion]","",C70/$C$77))</f>
        <v>3.6775793996854128E-2</v>
      </c>
      <c r="G70" s="24" t="s">
        <v>979</v>
      </c>
      <c r="H70" s="22"/>
      <c r="L70" s="22"/>
      <c r="M70" s="22"/>
    </row>
    <row r="71" spans="1:13" x14ac:dyDescent="0.25">
      <c r="A71" s="24" t="s">
        <v>117</v>
      </c>
      <c r="B71" s="20" t="s">
        <v>1176</v>
      </c>
      <c r="C71" s="24">
        <v>1222.98</v>
      </c>
      <c r="D71" s="24" t="s">
        <v>979</v>
      </c>
      <c r="E71" s="20"/>
      <c r="F71" s="51">
        <f t="shared" si="1"/>
        <v>4.9035728505219811E-2</v>
      </c>
      <c r="G71" s="24" t="s">
        <v>979</v>
      </c>
      <c r="H71" s="22"/>
      <c r="L71" s="22"/>
      <c r="M71" s="22"/>
    </row>
    <row r="72" spans="1:13" x14ac:dyDescent="0.25">
      <c r="A72" s="24" t="s">
        <v>119</v>
      </c>
      <c r="B72" s="20" t="s">
        <v>1177</v>
      </c>
      <c r="C72" s="24">
        <v>4689.37</v>
      </c>
      <c r="D72" s="24" t="s">
        <v>979</v>
      </c>
      <c r="E72" s="20"/>
      <c r="F72" s="51">
        <f t="shared" si="1"/>
        <v>0.18802161456485195</v>
      </c>
      <c r="G72" s="24" t="s">
        <v>979</v>
      </c>
      <c r="H72" s="22"/>
      <c r="L72" s="22"/>
      <c r="M72" s="22"/>
    </row>
    <row r="73" spans="1:13" x14ac:dyDescent="0.25">
      <c r="A73" s="24" t="s">
        <v>121</v>
      </c>
      <c r="B73" s="20" t="s">
        <v>1178</v>
      </c>
      <c r="C73" s="24">
        <v>7211.36</v>
      </c>
      <c r="D73" s="24" t="s">
        <v>979</v>
      </c>
      <c r="E73" s="20"/>
      <c r="F73" s="51">
        <f t="shared" si="1"/>
        <v>0.28914151589838094</v>
      </c>
      <c r="G73" s="24" t="s">
        <v>979</v>
      </c>
      <c r="H73" s="22"/>
      <c r="L73" s="22"/>
      <c r="M73" s="22"/>
    </row>
    <row r="74" spans="1:13" x14ac:dyDescent="0.25">
      <c r="A74" s="24" t="s">
        <v>123</v>
      </c>
      <c r="B74" s="20" t="s">
        <v>1179</v>
      </c>
      <c r="C74" s="24">
        <v>5981.39</v>
      </c>
      <c r="D74" s="24" t="s">
        <v>979</v>
      </c>
      <c r="E74" s="20"/>
      <c r="F74" s="51">
        <f t="shared" si="1"/>
        <v>0.2398255213689813</v>
      </c>
      <c r="G74" s="24" t="s">
        <v>979</v>
      </c>
      <c r="H74" s="22"/>
      <c r="L74" s="22"/>
      <c r="M74" s="22"/>
    </row>
    <row r="75" spans="1:13" x14ac:dyDescent="0.25">
      <c r="A75" s="24" t="s">
        <v>125</v>
      </c>
      <c r="B75" s="20" t="s">
        <v>1180</v>
      </c>
      <c r="C75" s="24">
        <v>2760.37</v>
      </c>
      <c r="D75" s="24" t="s">
        <v>979</v>
      </c>
      <c r="E75" s="20"/>
      <c r="F75" s="51">
        <f t="shared" si="1"/>
        <v>0.11067781475899328</v>
      </c>
      <c r="G75" s="24" t="s">
        <v>979</v>
      </c>
      <c r="H75" s="22"/>
      <c r="L75" s="22"/>
      <c r="M75" s="22"/>
    </row>
    <row r="76" spans="1:13" x14ac:dyDescent="0.25">
      <c r="A76" s="24" t="s">
        <v>127</v>
      </c>
      <c r="B76" s="20" t="s">
        <v>1181</v>
      </c>
      <c r="C76" s="24">
        <v>2157.91</v>
      </c>
      <c r="D76" s="24" t="s">
        <v>979</v>
      </c>
      <c r="E76" s="20"/>
      <c r="F76" s="51">
        <f t="shared" si="1"/>
        <v>8.6522010906718738E-2</v>
      </c>
      <c r="G76" s="24" t="s">
        <v>979</v>
      </c>
      <c r="H76" s="22"/>
      <c r="L76" s="22"/>
      <c r="M76" s="22"/>
    </row>
    <row r="77" spans="1:13" x14ac:dyDescent="0.25">
      <c r="A77" s="24" t="s">
        <v>129</v>
      </c>
      <c r="B77" s="59" t="s">
        <v>101</v>
      </c>
      <c r="C77" s="254">
        <f>SUM(C70:C76)</f>
        <v>24940.589999999997</v>
      </c>
      <c r="D77" s="24" t="s">
        <v>979</v>
      </c>
      <c r="E77" s="41"/>
      <c r="F77" s="53">
        <f t="shared" ref="F77" si="2">SUM(F70:F76)</f>
        <v>1</v>
      </c>
      <c r="G77" s="24" t="s">
        <v>979</v>
      </c>
      <c r="H77" s="22"/>
      <c r="L77" s="22"/>
      <c r="M77" s="22"/>
    </row>
    <row r="78" spans="1:13" hidden="1" outlineLevel="1" x14ac:dyDescent="0.25">
      <c r="A78" s="24" t="s">
        <v>130</v>
      </c>
      <c r="B78" s="60" t="s">
        <v>131</v>
      </c>
      <c r="C78" s="50"/>
      <c r="D78" s="50"/>
      <c r="E78" s="41"/>
      <c r="F78" s="51">
        <f>IF($C$77=0,"",IF(C78="[for completion]","",C78/$C$77))</f>
        <v>0</v>
      </c>
      <c r="G78" s="51" t="e">
        <f t="shared" ref="G78:G87" si="3">IF($D$77=0,"",IF(D78="[for completion]","",D78/$D$77))</f>
        <v>#VALUE!</v>
      </c>
      <c r="H78" s="22"/>
      <c r="L78" s="22"/>
      <c r="M78" s="22"/>
    </row>
    <row r="79" spans="1:13" hidden="1" outlineLevel="1" x14ac:dyDescent="0.25">
      <c r="A79" s="24" t="s">
        <v>132</v>
      </c>
      <c r="B79" s="60" t="s">
        <v>133</v>
      </c>
      <c r="C79" s="50"/>
      <c r="D79" s="50"/>
      <c r="E79" s="41"/>
      <c r="F79" s="51">
        <f t="shared" ref="F79:F87" si="4">IF($C$77=0,"",IF(C79="[for completion]","",C79/$C$77))</f>
        <v>0</v>
      </c>
      <c r="G79" s="51" t="e">
        <f t="shared" si="3"/>
        <v>#VALUE!</v>
      </c>
      <c r="H79" s="22"/>
      <c r="L79" s="22"/>
      <c r="M79" s="22"/>
    </row>
    <row r="80" spans="1:13" hidden="1" outlineLevel="1" x14ac:dyDescent="0.25">
      <c r="A80" s="24" t="s">
        <v>134</v>
      </c>
      <c r="B80" s="60" t="s">
        <v>135</v>
      </c>
      <c r="C80" s="50"/>
      <c r="D80" s="50"/>
      <c r="E80" s="41"/>
      <c r="F80" s="51">
        <f t="shared" si="4"/>
        <v>0</v>
      </c>
      <c r="G80" s="51" t="e">
        <f t="shared" si="3"/>
        <v>#VALUE!</v>
      </c>
      <c r="H80" s="22"/>
      <c r="L80" s="22"/>
      <c r="M80" s="22"/>
    </row>
    <row r="81" spans="1:13" hidden="1" outlineLevel="1" x14ac:dyDescent="0.25">
      <c r="A81" s="24" t="s">
        <v>136</v>
      </c>
      <c r="B81" s="60" t="s">
        <v>137</v>
      </c>
      <c r="C81" s="50"/>
      <c r="D81" s="50"/>
      <c r="E81" s="41"/>
      <c r="F81" s="51">
        <f t="shared" si="4"/>
        <v>0</v>
      </c>
      <c r="G81" s="51" t="e">
        <f t="shared" si="3"/>
        <v>#VALUE!</v>
      </c>
      <c r="H81" s="22"/>
      <c r="L81" s="22"/>
      <c r="M81" s="22"/>
    </row>
    <row r="82" spans="1:13" hidden="1" outlineLevel="1" x14ac:dyDescent="0.25">
      <c r="A82" s="24" t="s">
        <v>138</v>
      </c>
      <c r="B82" s="60" t="s">
        <v>139</v>
      </c>
      <c r="C82" s="50"/>
      <c r="D82" s="50"/>
      <c r="E82" s="41"/>
      <c r="F82" s="51">
        <f t="shared" si="4"/>
        <v>0</v>
      </c>
      <c r="G82" s="51" t="e">
        <f t="shared" si="3"/>
        <v>#VALUE!</v>
      </c>
      <c r="H82" s="22"/>
      <c r="L82" s="22"/>
      <c r="M82" s="22"/>
    </row>
    <row r="83" spans="1:13" hidden="1" outlineLevel="1" x14ac:dyDescent="0.25">
      <c r="A83" s="24" t="s">
        <v>140</v>
      </c>
      <c r="B83" s="60"/>
      <c r="C83" s="50"/>
      <c r="D83" s="50"/>
      <c r="E83" s="41"/>
      <c r="F83" s="51"/>
      <c r="G83" s="51"/>
      <c r="H83" s="22"/>
      <c r="L83" s="22"/>
      <c r="M83" s="22"/>
    </row>
    <row r="84" spans="1:13" hidden="1" outlineLevel="1" x14ac:dyDescent="0.25">
      <c r="A84" s="24" t="s">
        <v>141</v>
      </c>
      <c r="B84" s="60"/>
      <c r="C84" s="50"/>
      <c r="D84" s="50"/>
      <c r="E84" s="41"/>
      <c r="F84" s="51"/>
      <c r="G84" s="51"/>
      <c r="H84" s="22"/>
      <c r="L84" s="22"/>
      <c r="M84" s="22"/>
    </row>
    <row r="85" spans="1:13" hidden="1" outlineLevel="1" x14ac:dyDescent="0.25">
      <c r="A85" s="24" t="s">
        <v>142</v>
      </c>
      <c r="B85" s="60"/>
      <c r="C85" s="50"/>
      <c r="D85" s="50"/>
      <c r="E85" s="41"/>
      <c r="F85" s="51"/>
      <c r="G85" s="51"/>
      <c r="H85" s="22"/>
      <c r="L85" s="22"/>
      <c r="M85" s="22"/>
    </row>
    <row r="86" spans="1:13" hidden="1" outlineLevel="1" x14ac:dyDescent="0.25">
      <c r="A86" s="24" t="s">
        <v>143</v>
      </c>
      <c r="B86" s="59"/>
      <c r="C86" s="50"/>
      <c r="D86" s="50"/>
      <c r="E86" s="41"/>
      <c r="F86" s="51">
        <f t="shared" si="4"/>
        <v>0</v>
      </c>
      <c r="G86" s="51" t="e">
        <f t="shared" si="3"/>
        <v>#VALUE!</v>
      </c>
      <c r="H86" s="22"/>
      <c r="L86" s="22"/>
      <c r="M86" s="22"/>
    </row>
    <row r="87" spans="1:13" hidden="1" outlineLevel="1" x14ac:dyDescent="0.25">
      <c r="A87" s="24" t="s">
        <v>144</v>
      </c>
      <c r="B87" s="60"/>
      <c r="C87" s="50"/>
      <c r="D87" s="50"/>
      <c r="E87" s="41"/>
      <c r="F87" s="51">
        <f t="shared" si="4"/>
        <v>0</v>
      </c>
      <c r="G87" s="51" t="e">
        <f t="shared" si="3"/>
        <v>#VALUE!</v>
      </c>
      <c r="H87" s="22"/>
      <c r="L87" s="22"/>
      <c r="M87" s="22"/>
    </row>
    <row r="88" spans="1:13" ht="15" customHeight="1" collapsed="1" x14ac:dyDescent="0.25">
      <c r="A88" s="43"/>
      <c r="B88" s="44" t="s">
        <v>145</v>
      </c>
      <c r="C88" s="101" t="s">
        <v>1164</v>
      </c>
      <c r="D88" s="101" t="s">
        <v>1165</v>
      </c>
      <c r="E88" s="45"/>
      <c r="F88" s="46" t="s">
        <v>146</v>
      </c>
      <c r="G88" s="43" t="s">
        <v>147</v>
      </c>
      <c r="H88" s="22"/>
      <c r="L88" s="22"/>
      <c r="M88" s="22"/>
    </row>
    <row r="89" spans="1:13" x14ac:dyDescent="0.25">
      <c r="A89" s="24" t="s">
        <v>148</v>
      </c>
      <c r="B89" s="41" t="s">
        <v>113</v>
      </c>
      <c r="C89" s="24">
        <v>4.88</v>
      </c>
      <c r="D89" s="24">
        <v>5.88</v>
      </c>
      <c r="E89" s="38"/>
      <c r="F89" s="57"/>
      <c r="G89" s="58"/>
      <c r="H89" s="22"/>
      <c r="L89" s="22"/>
      <c r="M89" s="22"/>
    </row>
    <row r="90" spans="1:13" x14ac:dyDescent="0.25">
      <c r="B90" s="41"/>
      <c r="E90" s="38"/>
      <c r="F90" s="57"/>
      <c r="G90" s="58"/>
      <c r="H90" s="22"/>
      <c r="L90" s="22"/>
      <c r="M90" s="22"/>
    </row>
    <row r="91" spans="1:13" x14ac:dyDescent="0.25">
      <c r="B91" s="41" t="s">
        <v>1158</v>
      </c>
      <c r="C91" s="38"/>
      <c r="D91" s="38"/>
      <c r="E91" s="38"/>
      <c r="F91" s="58"/>
      <c r="G91" s="58"/>
      <c r="H91" s="22"/>
      <c r="L91" s="22"/>
      <c r="M91" s="22"/>
    </row>
    <row r="92" spans="1:13" x14ac:dyDescent="0.25">
      <c r="A92" s="24" t="s">
        <v>149</v>
      </c>
      <c r="B92" s="41" t="s">
        <v>114</v>
      </c>
      <c r="E92" s="38"/>
      <c r="F92" s="58"/>
      <c r="G92" s="58"/>
      <c r="H92" s="22"/>
      <c r="L92" s="22"/>
      <c r="M92" s="22"/>
    </row>
    <row r="93" spans="1:13" x14ac:dyDescent="0.25">
      <c r="A93" s="24" t="s">
        <v>150</v>
      </c>
      <c r="B93" s="20" t="s">
        <v>116</v>
      </c>
      <c r="C93" s="105">
        <v>3034.56</v>
      </c>
      <c r="D93" s="24">
        <v>0</v>
      </c>
      <c r="E93" s="20"/>
      <c r="F93" s="51">
        <f>IF($C$100=0,"",IF(C93="[for completion]","",C93/$C$100))</f>
        <v>0.1529308007478821</v>
      </c>
      <c r="G93" s="51">
        <f>IF($C$100=0,"",IF(D93="[for completion]","",D93/$C$100))</f>
        <v>0</v>
      </c>
      <c r="H93" s="22"/>
      <c r="L93" s="22"/>
      <c r="M93" s="22"/>
    </row>
    <row r="94" spans="1:13" x14ac:dyDescent="0.25">
      <c r="A94" s="24" t="s">
        <v>151</v>
      </c>
      <c r="B94" s="20" t="s">
        <v>118</v>
      </c>
      <c r="C94" s="105">
        <v>1778.8</v>
      </c>
      <c r="D94" s="24">
        <v>3034.56</v>
      </c>
      <c r="E94" s="20"/>
      <c r="F94" s="51">
        <f t="shared" ref="F94:G110" si="5">IF($C$100=0,"",IF(C94="[for completion]","",C94/$C$100))</f>
        <v>8.9645058384191664E-2</v>
      </c>
      <c r="G94" s="51">
        <f t="shared" si="5"/>
        <v>0.1529308007478821</v>
      </c>
      <c r="H94" s="22"/>
      <c r="L94" s="22"/>
      <c r="M94" s="22"/>
    </row>
    <row r="95" spans="1:13" x14ac:dyDescent="0.25">
      <c r="A95" s="24" t="s">
        <v>152</v>
      </c>
      <c r="B95" s="20" t="s">
        <v>120</v>
      </c>
      <c r="C95" s="105">
        <v>1748.4</v>
      </c>
      <c r="D95" s="24">
        <v>1778.8</v>
      </c>
      <c r="E95" s="20"/>
      <c r="F95" s="51">
        <f t="shared" si="5"/>
        <v>8.811300881432467E-2</v>
      </c>
      <c r="G95" s="51">
        <f t="shared" si="5"/>
        <v>8.9645058384191664E-2</v>
      </c>
      <c r="H95" s="22"/>
      <c r="L95" s="22"/>
      <c r="M95" s="22"/>
    </row>
    <row r="96" spans="1:13" x14ac:dyDescent="0.25">
      <c r="A96" s="24" t="s">
        <v>153</v>
      </c>
      <c r="B96" s="20" t="s">
        <v>122</v>
      </c>
      <c r="C96" s="105">
        <v>2769.5</v>
      </c>
      <c r="D96" s="24">
        <v>1748.4</v>
      </c>
      <c r="E96" s="20"/>
      <c r="F96" s="51">
        <f t="shared" si="5"/>
        <v>0.13957273959692984</v>
      </c>
      <c r="G96" s="51">
        <f t="shared" si="5"/>
        <v>8.811300881432467E-2</v>
      </c>
      <c r="H96" s="22"/>
      <c r="L96" s="22"/>
      <c r="M96" s="22"/>
    </row>
    <row r="97" spans="1:14" x14ac:dyDescent="0.25">
      <c r="A97" s="24" t="s">
        <v>154</v>
      </c>
      <c r="B97" s="20" t="s">
        <v>124</v>
      </c>
      <c r="C97" s="105">
        <v>2076.6999999999998</v>
      </c>
      <c r="D97" s="24">
        <v>2769.5</v>
      </c>
      <c r="E97" s="20"/>
      <c r="F97" s="51">
        <f t="shared" si="5"/>
        <v>0.1046581362415397</v>
      </c>
      <c r="G97" s="51">
        <f t="shared" si="5"/>
        <v>0.13957273959692984</v>
      </c>
      <c r="H97" s="22"/>
      <c r="L97" s="22"/>
      <c r="M97" s="22"/>
    </row>
    <row r="98" spans="1:14" x14ac:dyDescent="0.25">
      <c r="A98" s="24" t="s">
        <v>155</v>
      </c>
      <c r="B98" s="20" t="s">
        <v>126</v>
      </c>
      <c r="C98" s="105">
        <v>5300.86</v>
      </c>
      <c r="D98" s="24">
        <v>7281.33</v>
      </c>
      <c r="E98" s="20"/>
      <c r="F98" s="51">
        <f t="shared" si="5"/>
        <v>0.26714408825411862</v>
      </c>
      <c r="G98" s="51">
        <f t="shared" si="5"/>
        <v>0.36695258205788522</v>
      </c>
      <c r="H98" s="22"/>
      <c r="L98" s="22"/>
      <c r="M98" s="22"/>
    </row>
    <row r="99" spans="1:14" x14ac:dyDescent="0.25">
      <c r="A99" s="24" t="s">
        <v>156</v>
      </c>
      <c r="B99" s="20" t="s">
        <v>128</v>
      </c>
      <c r="C99" s="105">
        <v>3133.88</v>
      </c>
      <c r="D99" s="24">
        <v>3230.11</v>
      </c>
      <c r="E99" s="20"/>
      <c r="F99" s="51">
        <f t="shared" si="5"/>
        <v>0.15793616796101337</v>
      </c>
      <c r="G99" s="51">
        <f t="shared" si="5"/>
        <v>0.16278581039878645</v>
      </c>
      <c r="H99" s="22"/>
      <c r="L99" s="22"/>
      <c r="M99" s="22"/>
    </row>
    <row r="100" spans="1:14" x14ac:dyDescent="0.25">
      <c r="A100" s="24" t="s">
        <v>157</v>
      </c>
      <c r="B100" s="59" t="s">
        <v>101</v>
      </c>
      <c r="C100" s="254">
        <f>SUM(C93:C99)</f>
        <v>19842.7</v>
      </c>
      <c r="D100" s="254">
        <f>SUM(D93:D99)</f>
        <v>19842.7</v>
      </c>
      <c r="E100" s="41"/>
      <c r="F100" s="53">
        <f t="shared" ref="F100:G100" si="6">SUM(F93:F99)</f>
        <v>1</v>
      </c>
      <c r="G100" s="53">
        <f t="shared" si="6"/>
        <v>1</v>
      </c>
      <c r="H100" s="22"/>
      <c r="L100" s="22"/>
      <c r="M100" s="22"/>
    </row>
    <row r="101" spans="1:14" hidden="1" outlineLevel="1" x14ac:dyDescent="0.25">
      <c r="A101" s="24" t="s">
        <v>158</v>
      </c>
      <c r="B101" s="60" t="s">
        <v>131</v>
      </c>
      <c r="C101" s="50"/>
      <c r="D101" s="50"/>
      <c r="E101" s="41"/>
      <c r="F101" s="51">
        <f t="shared" si="5"/>
        <v>0</v>
      </c>
      <c r="G101" s="51">
        <f t="shared" ref="G101:G110" si="7">IF($D$100=0,"",IF(D101="[for completion]","",D101/$D$100))</f>
        <v>0</v>
      </c>
      <c r="H101" s="22"/>
      <c r="L101" s="22"/>
      <c r="M101" s="22"/>
    </row>
    <row r="102" spans="1:14" hidden="1" outlineLevel="1" x14ac:dyDescent="0.25">
      <c r="A102" s="24" t="s">
        <v>159</v>
      </c>
      <c r="B102" s="60" t="s">
        <v>133</v>
      </c>
      <c r="C102" s="50"/>
      <c r="D102" s="50"/>
      <c r="E102" s="41"/>
      <c r="F102" s="51">
        <f t="shared" si="5"/>
        <v>0</v>
      </c>
      <c r="G102" s="51">
        <f t="shared" si="7"/>
        <v>0</v>
      </c>
      <c r="H102" s="22"/>
      <c r="L102" s="22"/>
      <c r="M102" s="22"/>
    </row>
    <row r="103" spans="1:14" hidden="1" outlineLevel="1" x14ac:dyDescent="0.25">
      <c r="A103" s="24" t="s">
        <v>160</v>
      </c>
      <c r="B103" s="60" t="s">
        <v>135</v>
      </c>
      <c r="C103" s="50"/>
      <c r="D103" s="50"/>
      <c r="E103" s="41"/>
      <c r="F103" s="51">
        <f t="shared" si="5"/>
        <v>0</v>
      </c>
      <c r="G103" s="51">
        <f t="shared" si="7"/>
        <v>0</v>
      </c>
      <c r="H103" s="22"/>
      <c r="L103" s="22"/>
      <c r="M103" s="22"/>
    </row>
    <row r="104" spans="1:14" hidden="1" outlineLevel="1" x14ac:dyDescent="0.25">
      <c r="A104" s="24" t="s">
        <v>161</v>
      </c>
      <c r="B104" s="60" t="s">
        <v>137</v>
      </c>
      <c r="C104" s="50"/>
      <c r="D104" s="50"/>
      <c r="E104" s="41"/>
      <c r="F104" s="51">
        <f t="shared" si="5"/>
        <v>0</v>
      </c>
      <c r="G104" s="51">
        <f t="shared" si="7"/>
        <v>0</v>
      </c>
      <c r="H104" s="22"/>
      <c r="L104" s="22"/>
      <c r="M104" s="22"/>
    </row>
    <row r="105" spans="1:14" hidden="1" outlineLevel="1" x14ac:dyDescent="0.25">
      <c r="A105" s="24" t="s">
        <v>162</v>
      </c>
      <c r="B105" s="60" t="s">
        <v>139</v>
      </c>
      <c r="C105" s="50"/>
      <c r="D105" s="50"/>
      <c r="E105" s="41"/>
      <c r="F105" s="51">
        <f t="shared" si="5"/>
        <v>0</v>
      </c>
      <c r="G105" s="51">
        <f t="shared" si="7"/>
        <v>0</v>
      </c>
      <c r="H105" s="22"/>
      <c r="L105" s="22"/>
      <c r="M105" s="22"/>
    </row>
    <row r="106" spans="1:14" hidden="1" outlineLevel="1" x14ac:dyDescent="0.25">
      <c r="A106" s="24" t="s">
        <v>163</v>
      </c>
      <c r="B106" s="60"/>
      <c r="C106" s="50"/>
      <c r="D106" s="50"/>
      <c r="E106" s="41"/>
      <c r="F106" s="51"/>
      <c r="G106" s="51"/>
      <c r="H106" s="22"/>
      <c r="L106" s="22"/>
      <c r="M106" s="22"/>
    </row>
    <row r="107" spans="1:14" hidden="1" outlineLevel="1" x14ac:dyDescent="0.25">
      <c r="A107" s="24" t="s">
        <v>164</v>
      </c>
      <c r="B107" s="60"/>
      <c r="C107" s="50"/>
      <c r="D107" s="50"/>
      <c r="E107" s="41"/>
      <c r="F107" s="51"/>
      <c r="G107" s="51"/>
      <c r="H107" s="22"/>
      <c r="L107" s="22"/>
      <c r="M107" s="22"/>
    </row>
    <row r="108" spans="1:14" hidden="1" outlineLevel="1" x14ac:dyDescent="0.25">
      <c r="A108" s="24" t="s">
        <v>165</v>
      </c>
      <c r="B108" s="59"/>
      <c r="C108" s="50"/>
      <c r="D108" s="50"/>
      <c r="E108" s="41"/>
      <c r="F108" s="51">
        <f t="shared" si="5"/>
        <v>0</v>
      </c>
      <c r="G108" s="51">
        <f t="shared" si="7"/>
        <v>0</v>
      </c>
      <c r="H108" s="22"/>
      <c r="L108" s="22"/>
      <c r="M108" s="22"/>
    </row>
    <row r="109" spans="1:14" hidden="1" outlineLevel="1" x14ac:dyDescent="0.25">
      <c r="A109" s="24" t="s">
        <v>166</v>
      </c>
      <c r="B109" s="60"/>
      <c r="C109" s="50"/>
      <c r="D109" s="50"/>
      <c r="E109" s="41"/>
      <c r="F109" s="51">
        <f t="shared" si="5"/>
        <v>0</v>
      </c>
      <c r="G109" s="51">
        <f t="shared" si="7"/>
        <v>0</v>
      </c>
      <c r="H109" s="22"/>
      <c r="L109" s="22"/>
      <c r="M109" s="22"/>
    </row>
    <row r="110" spans="1:14" hidden="1" outlineLevel="1" x14ac:dyDescent="0.25">
      <c r="A110" s="24" t="s">
        <v>167</v>
      </c>
      <c r="B110" s="60"/>
      <c r="C110" s="50"/>
      <c r="D110" s="50"/>
      <c r="E110" s="41"/>
      <c r="F110" s="51">
        <f t="shared" si="5"/>
        <v>0</v>
      </c>
      <c r="G110" s="51">
        <f t="shared" si="7"/>
        <v>0</v>
      </c>
      <c r="H110" s="22"/>
      <c r="L110" s="22"/>
      <c r="M110" s="22"/>
    </row>
    <row r="111" spans="1:14" ht="15" customHeight="1" collapsed="1" x14ac:dyDescent="0.25">
      <c r="A111" s="43"/>
      <c r="B111" s="44" t="s">
        <v>168</v>
      </c>
      <c r="C111" s="46" t="s">
        <v>169</v>
      </c>
      <c r="D111" s="46" t="s">
        <v>170</v>
      </c>
      <c r="E111" s="45"/>
      <c r="F111" s="46" t="s">
        <v>171</v>
      </c>
      <c r="G111" s="46" t="s">
        <v>172</v>
      </c>
      <c r="H111" s="22"/>
      <c r="L111" s="22"/>
      <c r="M111" s="22"/>
    </row>
    <row r="112" spans="1:14" s="61" customFormat="1" x14ac:dyDescent="0.25">
      <c r="A112" s="24" t="s">
        <v>173</v>
      </c>
      <c r="B112" s="41" t="s">
        <v>174</v>
      </c>
      <c r="C112" s="24">
        <v>0</v>
      </c>
      <c r="D112" s="24">
        <v>0</v>
      </c>
      <c r="E112" s="51"/>
      <c r="F112" s="51">
        <f t="shared" ref="F112:F123" si="8">IF($C$127=0,"",IF(C112="[for completion]","",C112/$C$127))</f>
        <v>0</v>
      </c>
      <c r="G112" s="51">
        <f t="shared" ref="G112:G123" si="9">IF($D$127=0,"",IF(D112="[for completion]","",D112/$D$127))</f>
        <v>0</v>
      </c>
      <c r="H112" s="22"/>
      <c r="I112" s="24"/>
      <c r="J112" s="24"/>
      <c r="K112" s="24"/>
      <c r="L112" s="22"/>
      <c r="M112" s="22"/>
      <c r="N112" s="22"/>
    </row>
    <row r="113" spans="1:14" s="61" customFormat="1" x14ac:dyDescent="0.25">
      <c r="A113" s="24" t="s">
        <v>175</v>
      </c>
      <c r="B113" s="41" t="s">
        <v>176</v>
      </c>
      <c r="C113" s="24">
        <v>0</v>
      </c>
      <c r="D113" s="24">
        <v>0</v>
      </c>
      <c r="E113" s="51"/>
      <c r="F113" s="51">
        <f t="shared" si="8"/>
        <v>0</v>
      </c>
      <c r="G113" s="51">
        <f t="shared" si="9"/>
        <v>0</v>
      </c>
      <c r="H113" s="22"/>
      <c r="I113" s="24"/>
      <c r="J113" s="24"/>
      <c r="K113" s="24"/>
      <c r="L113" s="22"/>
      <c r="M113" s="22"/>
      <c r="N113" s="22"/>
    </row>
    <row r="114" spans="1:14" s="61" customFormat="1" x14ac:dyDescent="0.25">
      <c r="A114" s="24" t="s">
        <v>177</v>
      </c>
      <c r="B114" s="41" t="s">
        <v>178</v>
      </c>
      <c r="C114" s="24">
        <v>24940.59</v>
      </c>
      <c r="D114" s="24">
        <v>24940.59</v>
      </c>
      <c r="E114" s="51"/>
      <c r="F114" s="51">
        <f t="shared" si="8"/>
        <v>1</v>
      </c>
      <c r="G114" s="51">
        <f t="shared" si="9"/>
        <v>1</v>
      </c>
      <c r="H114" s="22"/>
      <c r="I114" s="24"/>
      <c r="J114" s="24"/>
      <c r="K114" s="24"/>
      <c r="L114" s="22"/>
      <c r="M114" s="22"/>
      <c r="N114" s="22"/>
    </row>
    <row r="115" spans="1:14" s="61" customFormat="1" x14ac:dyDescent="0.25">
      <c r="A115" s="24" t="s">
        <v>179</v>
      </c>
      <c r="B115" s="41" t="s">
        <v>180</v>
      </c>
      <c r="C115" s="24">
        <v>0</v>
      </c>
      <c r="D115" s="24">
        <v>0</v>
      </c>
      <c r="E115" s="51"/>
      <c r="F115" s="51">
        <f t="shared" si="8"/>
        <v>0</v>
      </c>
      <c r="G115" s="51">
        <f t="shared" si="9"/>
        <v>0</v>
      </c>
      <c r="H115" s="22"/>
      <c r="I115" s="24"/>
      <c r="J115" s="24"/>
      <c r="K115" s="24"/>
      <c r="L115" s="22"/>
      <c r="M115" s="22"/>
      <c r="N115" s="22"/>
    </row>
    <row r="116" spans="1:14" s="61" customFormat="1" x14ac:dyDescent="0.25">
      <c r="A116" s="24" t="s">
        <v>181</v>
      </c>
      <c r="B116" s="41" t="s">
        <v>182</v>
      </c>
      <c r="C116" s="24">
        <v>0</v>
      </c>
      <c r="D116" s="24">
        <v>0</v>
      </c>
      <c r="E116" s="51"/>
      <c r="F116" s="51">
        <f t="shared" si="8"/>
        <v>0</v>
      </c>
      <c r="G116" s="51">
        <f t="shared" si="9"/>
        <v>0</v>
      </c>
      <c r="H116" s="22"/>
      <c r="I116" s="24"/>
      <c r="J116" s="24"/>
      <c r="K116" s="24"/>
      <c r="L116" s="22"/>
      <c r="M116" s="22"/>
      <c r="N116" s="22"/>
    </row>
    <row r="117" spans="1:14" s="61" customFormat="1" x14ac:dyDescent="0.25">
      <c r="A117" s="24" t="s">
        <v>183</v>
      </c>
      <c r="B117" s="41" t="s">
        <v>184</v>
      </c>
      <c r="C117" s="24">
        <v>0</v>
      </c>
      <c r="D117" s="24">
        <v>0</v>
      </c>
      <c r="E117" s="41"/>
      <c r="F117" s="51">
        <f t="shared" si="8"/>
        <v>0</v>
      </c>
      <c r="G117" s="51">
        <f t="shared" si="9"/>
        <v>0</v>
      </c>
      <c r="H117" s="22"/>
      <c r="I117" s="24"/>
      <c r="J117" s="24"/>
      <c r="K117" s="24"/>
      <c r="L117" s="22"/>
      <c r="M117" s="22"/>
      <c r="N117" s="22"/>
    </row>
    <row r="118" spans="1:14" x14ac:dyDescent="0.25">
      <c r="A118" s="24" t="s">
        <v>185</v>
      </c>
      <c r="B118" s="41" t="s">
        <v>186</v>
      </c>
      <c r="C118" s="24">
        <v>0</v>
      </c>
      <c r="D118" s="24">
        <v>0</v>
      </c>
      <c r="E118" s="41"/>
      <c r="F118" s="51">
        <f t="shared" si="8"/>
        <v>0</v>
      </c>
      <c r="G118" s="51">
        <f t="shared" si="9"/>
        <v>0</v>
      </c>
      <c r="H118" s="22"/>
      <c r="L118" s="22"/>
      <c r="M118" s="22"/>
    </row>
    <row r="119" spans="1:14" x14ac:dyDescent="0.25">
      <c r="A119" s="24" t="s">
        <v>187</v>
      </c>
      <c r="B119" s="41" t="s">
        <v>188</v>
      </c>
      <c r="C119" s="24">
        <v>0</v>
      </c>
      <c r="D119" s="24">
        <v>0</v>
      </c>
      <c r="E119" s="41"/>
      <c r="F119" s="51">
        <f t="shared" si="8"/>
        <v>0</v>
      </c>
      <c r="G119" s="51">
        <f t="shared" si="9"/>
        <v>0</v>
      </c>
      <c r="H119" s="22"/>
      <c r="L119" s="22"/>
      <c r="M119" s="22"/>
    </row>
    <row r="120" spans="1:14" x14ac:dyDescent="0.25">
      <c r="A120" s="24" t="s">
        <v>189</v>
      </c>
      <c r="B120" s="41" t="s">
        <v>190</v>
      </c>
      <c r="C120" s="24">
        <v>0</v>
      </c>
      <c r="D120" s="24">
        <v>0</v>
      </c>
      <c r="E120" s="41"/>
      <c r="F120" s="51">
        <f t="shared" si="8"/>
        <v>0</v>
      </c>
      <c r="G120" s="51">
        <f t="shared" si="9"/>
        <v>0</v>
      </c>
      <c r="H120" s="22"/>
      <c r="L120" s="22"/>
      <c r="M120" s="22"/>
    </row>
    <row r="121" spans="1:14" x14ac:dyDescent="0.25">
      <c r="A121" s="24" t="s">
        <v>191</v>
      </c>
      <c r="B121" s="41" t="s">
        <v>192</v>
      </c>
      <c r="C121" s="24">
        <v>0</v>
      </c>
      <c r="D121" s="24">
        <v>0</v>
      </c>
      <c r="E121" s="41"/>
      <c r="F121" s="51">
        <f t="shared" si="8"/>
        <v>0</v>
      </c>
      <c r="G121" s="51">
        <f t="shared" si="9"/>
        <v>0</v>
      </c>
      <c r="H121" s="22"/>
      <c r="L121" s="22"/>
      <c r="M121" s="22"/>
    </row>
    <row r="122" spans="1:14" x14ac:dyDescent="0.25">
      <c r="A122" s="24" t="s">
        <v>193</v>
      </c>
      <c r="B122" s="41" t="s">
        <v>194</v>
      </c>
      <c r="C122" s="24">
        <v>0</v>
      </c>
      <c r="D122" s="24">
        <v>0</v>
      </c>
      <c r="E122" s="41"/>
      <c r="F122" s="51">
        <f t="shared" si="8"/>
        <v>0</v>
      </c>
      <c r="G122" s="51">
        <f t="shared" si="9"/>
        <v>0</v>
      </c>
      <c r="H122" s="22"/>
      <c r="L122" s="22"/>
      <c r="M122" s="22"/>
    </row>
    <row r="123" spans="1:14" x14ac:dyDescent="0.25">
      <c r="A123" s="24" t="s">
        <v>195</v>
      </c>
      <c r="B123" s="41" t="s">
        <v>196</v>
      </c>
      <c r="C123" s="24">
        <v>0</v>
      </c>
      <c r="D123" s="24">
        <v>0</v>
      </c>
      <c r="E123" s="41"/>
      <c r="F123" s="51">
        <f t="shared" si="8"/>
        <v>0</v>
      </c>
      <c r="G123" s="51">
        <f t="shared" si="9"/>
        <v>0</v>
      </c>
      <c r="H123" s="22"/>
      <c r="L123" s="22"/>
      <c r="M123" s="22"/>
    </row>
    <row r="124" spans="1:14" x14ac:dyDescent="0.25">
      <c r="A124" s="24" t="s">
        <v>197</v>
      </c>
      <c r="B124" s="41" t="s">
        <v>198</v>
      </c>
      <c r="C124" s="24">
        <v>0</v>
      </c>
      <c r="D124" s="24">
        <v>0</v>
      </c>
      <c r="E124" s="41"/>
      <c r="F124" s="51"/>
      <c r="G124" s="51"/>
      <c r="H124" s="22"/>
      <c r="L124" s="22"/>
      <c r="M124" s="22"/>
    </row>
    <row r="125" spans="1:14" x14ac:dyDescent="0.25">
      <c r="A125" s="24" t="s">
        <v>199</v>
      </c>
      <c r="B125" s="41" t="s">
        <v>200</v>
      </c>
      <c r="C125" s="24">
        <v>0</v>
      </c>
      <c r="D125" s="24">
        <v>0</v>
      </c>
      <c r="E125" s="41"/>
      <c r="F125" s="51"/>
      <c r="G125" s="51"/>
      <c r="H125" s="22"/>
      <c r="L125" s="22"/>
      <c r="M125" s="22"/>
    </row>
    <row r="126" spans="1:14" x14ac:dyDescent="0.25">
      <c r="A126" s="24" t="s">
        <v>201</v>
      </c>
      <c r="B126" s="41" t="s">
        <v>99</v>
      </c>
      <c r="C126" s="24">
        <v>0</v>
      </c>
      <c r="D126" s="24">
        <v>0</v>
      </c>
      <c r="E126" s="41"/>
      <c r="F126" s="51">
        <f>IF($C$127=0,"",IF(C126="[for completion]","",C126/$C$127))</f>
        <v>0</v>
      </c>
      <c r="G126" s="51">
        <f>IF($D$127=0,"",IF(D126="[for completion]","",D126/$D$127))</f>
        <v>0</v>
      </c>
      <c r="H126" s="22"/>
      <c r="L126" s="22"/>
      <c r="M126" s="22"/>
    </row>
    <row r="127" spans="1:14" x14ac:dyDescent="0.25">
      <c r="A127" s="24" t="s">
        <v>202</v>
      </c>
      <c r="B127" s="59" t="s">
        <v>101</v>
      </c>
      <c r="C127" s="24">
        <f>SUM(C112:C126)</f>
        <v>24940.59</v>
      </c>
      <c r="D127" s="24">
        <f>SUM(D112:D126)</f>
        <v>24940.59</v>
      </c>
      <c r="E127" s="41"/>
      <c r="F127" s="62">
        <f>SUM(F112:F126)</f>
        <v>1</v>
      </c>
      <c r="G127" s="62">
        <f>SUM(G112:G126)</f>
        <v>1</v>
      </c>
      <c r="H127" s="22"/>
      <c r="L127" s="22"/>
      <c r="M127" s="22"/>
    </row>
    <row r="128" spans="1:14" hidden="1" outlineLevel="1" x14ac:dyDescent="0.25">
      <c r="A128" s="24" t="s">
        <v>203</v>
      </c>
      <c r="B128" s="54" t="s">
        <v>103</v>
      </c>
      <c r="E128" s="41"/>
      <c r="F128" s="51">
        <f t="shared" ref="F128:F136" si="10">IF($C$127=0,"",IF(C128="[for completion]","",C128/$C$127))</f>
        <v>0</v>
      </c>
      <c r="G128" s="51">
        <f t="shared" ref="G128:G136" si="11">IF($D$127=0,"",IF(D128="[for completion]","",D128/$D$127))</f>
        <v>0</v>
      </c>
      <c r="H128" s="22"/>
      <c r="L128" s="22"/>
      <c r="M128" s="22"/>
    </row>
    <row r="129" spans="1:14" hidden="1" outlineLevel="1" x14ac:dyDescent="0.25">
      <c r="A129" s="24" t="s">
        <v>204</v>
      </c>
      <c r="B129" s="54" t="s">
        <v>103</v>
      </c>
      <c r="E129" s="41"/>
      <c r="F129" s="51">
        <f t="shared" si="10"/>
        <v>0</v>
      </c>
      <c r="G129" s="51">
        <f t="shared" si="11"/>
        <v>0</v>
      </c>
      <c r="H129" s="22"/>
      <c r="L129" s="22"/>
      <c r="M129" s="22"/>
    </row>
    <row r="130" spans="1:14" hidden="1" outlineLevel="1" x14ac:dyDescent="0.25">
      <c r="A130" s="24" t="s">
        <v>205</v>
      </c>
      <c r="B130" s="54" t="s">
        <v>103</v>
      </c>
      <c r="E130" s="41"/>
      <c r="F130" s="51">
        <f t="shared" si="10"/>
        <v>0</v>
      </c>
      <c r="G130" s="51">
        <f t="shared" si="11"/>
        <v>0</v>
      </c>
      <c r="H130" s="22"/>
      <c r="L130" s="22"/>
      <c r="M130" s="22"/>
    </row>
    <row r="131" spans="1:14" hidden="1" outlineLevel="1" x14ac:dyDescent="0.25">
      <c r="A131" s="24" t="s">
        <v>206</v>
      </c>
      <c r="B131" s="54" t="s">
        <v>103</v>
      </c>
      <c r="E131" s="41"/>
      <c r="F131" s="51">
        <f t="shared" si="10"/>
        <v>0</v>
      </c>
      <c r="G131" s="51">
        <f t="shared" si="11"/>
        <v>0</v>
      </c>
      <c r="H131" s="22"/>
      <c r="L131" s="22"/>
      <c r="M131" s="22"/>
    </row>
    <row r="132" spans="1:14" hidden="1" outlineLevel="1" x14ac:dyDescent="0.25">
      <c r="A132" s="24" t="s">
        <v>207</v>
      </c>
      <c r="B132" s="54" t="s">
        <v>103</v>
      </c>
      <c r="E132" s="41"/>
      <c r="F132" s="51">
        <f t="shared" si="10"/>
        <v>0</v>
      </c>
      <c r="G132" s="51">
        <f t="shared" si="11"/>
        <v>0</v>
      </c>
      <c r="H132" s="22"/>
      <c r="L132" s="22"/>
      <c r="M132" s="22"/>
    </row>
    <row r="133" spans="1:14" hidden="1" outlineLevel="1" x14ac:dyDescent="0.25">
      <c r="A133" s="24" t="s">
        <v>208</v>
      </c>
      <c r="B133" s="54" t="s">
        <v>103</v>
      </c>
      <c r="E133" s="41"/>
      <c r="F133" s="51">
        <f t="shared" si="10"/>
        <v>0</v>
      </c>
      <c r="G133" s="51">
        <f t="shared" si="11"/>
        <v>0</v>
      </c>
      <c r="H133" s="22"/>
      <c r="L133" s="22"/>
      <c r="M133" s="22"/>
    </row>
    <row r="134" spans="1:14" hidden="1" outlineLevel="1" x14ac:dyDescent="0.25">
      <c r="A134" s="24" t="s">
        <v>209</v>
      </c>
      <c r="B134" s="54" t="s">
        <v>103</v>
      </c>
      <c r="E134" s="41"/>
      <c r="F134" s="51">
        <f t="shared" si="10"/>
        <v>0</v>
      </c>
      <c r="G134" s="51">
        <f t="shared" si="11"/>
        <v>0</v>
      </c>
      <c r="H134" s="22"/>
      <c r="L134" s="22"/>
      <c r="M134" s="22"/>
    </row>
    <row r="135" spans="1:14" hidden="1" outlineLevel="1" x14ac:dyDescent="0.25">
      <c r="A135" s="24" t="s">
        <v>210</v>
      </c>
      <c r="B135" s="54" t="s">
        <v>103</v>
      </c>
      <c r="E135" s="41"/>
      <c r="F135" s="51">
        <f t="shared" si="10"/>
        <v>0</v>
      </c>
      <c r="G135" s="51">
        <f t="shared" si="11"/>
        <v>0</v>
      </c>
      <c r="H135" s="22"/>
      <c r="L135" s="22"/>
      <c r="M135" s="22"/>
    </row>
    <row r="136" spans="1:14" hidden="1" outlineLevel="1" x14ac:dyDescent="0.25">
      <c r="A136" s="24" t="s">
        <v>211</v>
      </c>
      <c r="B136" s="54" t="s">
        <v>103</v>
      </c>
      <c r="C136" s="55"/>
      <c r="D136" s="55"/>
      <c r="E136" s="55"/>
      <c r="F136" s="51">
        <f t="shared" si="10"/>
        <v>0</v>
      </c>
      <c r="G136" s="51">
        <f t="shared" si="11"/>
        <v>0</v>
      </c>
      <c r="H136" s="22"/>
      <c r="L136" s="22"/>
      <c r="M136" s="22"/>
    </row>
    <row r="137" spans="1:14" ht="15" customHeight="1" collapsed="1" x14ac:dyDescent="0.25">
      <c r="A137" s="43"/>
      <c r="B137" s="44" t="s">
        <v>212</v>
      </c>
      <c r="C137" s="46" t="s">
        <v>169</v>
      </c>
      <c r="D137" s="46" t="s">
        <v>170</v>
      </c>
      <c r="E137" s="45"/>
      <c r="F137" s="46" t="s">
        <v>171</v>
      </c>
      <c r="G137" s="46" t="s">
        <v>172</v>
      </c>
      <c r="H137" s="22"/>
      <c r="L137" s="22"/>
      <c r="M137" s="22"/>
    </row>
    <row r="138" spans="1:14" s="61" customFormat="1" x14ac:dyDescent="0.25">
      <c r="A138" s="24" t="s">
        <v>213</v>
      </c>
      <c r="B138" s="41" t="s">
        <v>174</v>
      </c>
      <c r="C138" s="105">
        <v>11186.3</v>
      </c>
      <c r="D138" s="105">
        <v>10397.299999999999</v>
      </c>
      <c r="E138" s="51"/>
      <c r="F138" s="51">
        <f>IF($C$153=0,"",IF(C138="[for completion]","",C138/$C$153))</f>
        <v>0.54370575157794865</v>
      </c>
      <c r="G138" s="51">
        <f>IF($D$153=0,"",IF(D138="[for completion]","",D138/$D$153))</f>
        <v>0.52398641514834932</v>
      </c>
      <c r="H138" s="22"/>
      <c r="I138" s="24"/>
      <c r="J138" s="24"/>
      <c r="K138" s="24"/>
      <c r="L138" s="22"/>
      <c r="M138" s="22"/>
      <c r="N138" s="22"/>
    </row>
    <row r="139" spans="1:14" s="61" customFormat="1" x14ac:dyDescent="0.25">
      <c r="A139" s="24" t="s">
        <v>214</v>
      </c>
      <c r="B139" s="41" t="s">
        <v>176</v>
      </c>
      <c r="C139" s="105">
        <v>0</v>
      </c>
      <c r="D139" s="105">
        <v>0</v>
      </c>
      <c r="E139" s="51"/>
      <c r="F139" s="51">
        <f t="shared" ref="F139:F152" si="12">IF($C$153=0,"",IF(C139="[for completion]","",C139/$C$153))</f>
        <v>0</v>
      </c>
      <c r="G139" s="51">
        <f t="shared" ref="G139:G152" si="13">IF($D$153=0,"",IF(D139="[for completion]","",D139/$D$153))</f>
        <v>0</v>
      </c>
      <c r="H139" s="22"/>
      <c r="I139" s="24"/>
      <c r="J139" s="24"/>
      <c r="K139" s="24"/>
      <c r="L139" s="22"/>
      <c r="M139" s="22"/>
      <c r="N139" s="22"/>
    </row>
    <row r="140" spans="1:14" s="61" customFormat="1" x14ac:dyDescent="0.25">
      <c r="A140" s="24" t="s">
        <v>215</v>
      </c>
      <c r="B140" s="41" t="s">
        <v>178</v>
      </c>
      <c r="C140" s="105">
        <v>9045</v>
      </c>
      <c r="D140" s="105">
        <v>9045</v>
      </c>
      <c r="E140" s="51"/>
      <c r="F140" s="51">
        <f t="shared" si="12"/>
        <v>0.43962869966142026</v>
      </c>
      <c r="G140" s="51">
        <f t="shared" si="13"/>
        <v>0.45583537312733308</v>
      </c>
      <c r="H140" s="22"/>
      <c r="I140" s="24"/>
      <c r="J140" s="24"/>
      <c r="K140" s="24"/>
      <c r="L140" s="22"/>
      <c r="M140" s="22"/>
      <c r="N140" s="22"/>
    </row>
    <row r="141" spans="1:14" s="61" customFormat="1" x14ac:dyDescent="0.25">
      <c r="A141" s="24" t="s">
        <v>216</v>
      </c>
      <c r="B141" s="41" t="s">
        <v>180</v>
      </c>
      <c r="C141" s="105">
        <v>0</v>
      </c>
      <c r="D141" s="105">
        <v>0</v>
      </c>
      <c r="E141" s="51"/>
      <c r="F141" s="51">
        <f t="shared" si="12"/>
        <v>0</v>
      </c>
      <c r="G141" s="51">
        <f t="shared" si="13"/>
        <v>0</v>
      </c>
      <c r="H141" s="22"/>
      <c r="I141" s="24"/>
      <c r="J141" s="24"/>
      <c r="K141" s="24"/>
      <c r="L141" s="22"/>
      <c r="M141" s="22"/>
      <c r="N141" s="22"/>
    </row>
    <row r="142" spans="1:14" s="61" customFormat="1" x14ac:dyDescent="0.25">
      <c r="A142" s="24" t="s">
        <v>217</v>
      </c>
      <c r="B142" s="41" t="s">
        <v>182</v>
      </c>
      <c r="C142" s="105">
        <v>0</v>
      </c>
      <c r="D142" s="105">
        <v>0</v>
      </c>
      <c r="E142" s="51"/>
      <c r="F142" s="51">
        <f t="shared" si="12"/>
        <v>0</v>
      </c>
      <c r="G142" s="51">
        <f t="shared" si="13"/>
        <v>0</v>
      </c>
      <c r="H142" s="22"/>
      <c r="I142" s="24"/>
      <c r="J142" s="24"/>
      <c r="K142" s="24"/>
      <c r="L142" s="22"/>
      <c r="M142" s="22"/>
      <c r="N142" s="22"/>
    </row>
    <row r="143" spans="1:14" s="61" customFormat="1" x14ac:dyDescent="0.25">
      <c r="A143" s="24" t="s">
        <v>218</v>
      </c>
      <c r="B143" s="41" t="s">
        <v>184</v>
      </c>
      <c r="C143" s="105">
        <v>0</v>
      </c>
      <c r="D143" s="105">
        <v>0</v>
      </c>
      <c r="E143" s="41"/>
      <c r="F143" s="51">
        <f t="shared" si="12"/>
        <v>0</v>
      </c>
      <c r="G143" s="51">
        <f t="shared" si="13"/>
        <v>0</v>
      </c>
      <c r="H143" s="22"/>
      <c r="I143" s="24"/>
      <c r="J143" s="24"/>
      <c r="K143" s="24"/>
      <c r="L143" s="22"/>
      <c r="M143" s="22"/>
      <c r="N143" s="22"/>
    </row>
    <row r="144" spans="1:14" x14ac:dyDescent="0.25">
      <c r="A144" s="24" t="s">
        <v>219</v>
      </c>
      <c r="B144" s="41" t="s">
        <v>186</v>
      </c>
      <c r="C144" s="105">
        <v>0</v>
      </c>
      <c r="D144" s="105">
        <v>0</v>
      </c>
      <c r="E144" s="41"/>
      <c r="F144" s="51">
        <f t="shared" si="12"/>
        <v>0</v>
      </c>
      <c r="G144" s="51">
        <f t="shared" si="13"/>
        <v>0</v>
      </c>
      <c r="H144" s="22"/>
      <c r="L144" s="22"/>
      <c r="M144" s="22"/>
    </row>
    <row r="145" spans="1:13" x14ac:dyDescent="0.25">
      <c r="A145" s="24" t="s">
        <v>220</v>
      </c>
      <c r="B145" s="41" t="s">
        <v>188</v>
      </c>
      <c r="C145" s="105">
        <v>0</v>
      </c>
      <c r="D145" s="105">
        <v>0</v>
      </c>
      <c r="E145" s="41"/>
      <c r="F145" s="51">
        <f t="shared" si="12"/>
        <v>0</v>
      </c>
      <c r="G145" s="51">
        <f t="shared" si="13"/>
        <v>0</v>
      </c>
      <c r="H145" s="22"/>
      <c r="L145" s="22"/>
      <c r="M145" s="22"/>
    </row>
    <row r="146" spans="1:13" x14ac:dyDescent="0.25">
      <c r="A146" s="24" t="s">
        <v>221</v>
      </c>
      <c r="B146" s="41" t="s">
        <v>190</v>
      </c>
      <c r="C146" s="105">
        <v>0</v>
      </c>
      <c r="D146" s="105">
        <v>0</v>
      </c>
      <c r="E146" s="41"/>
      <c r="F146" s="51">
        <f t="shared" si="12"/>
        <v>0</v>
      </c>
      <c r="G146" s="51">
        <f t="shared" si="13"/>
        <v>0</v>
      </c>
      <c r="H146" s="22"/>
      <c r="L146" s="22"/>
      <c r="M146" s="22"/>
    </row>
    <row r="147" spans="1:13" x14ac:dyDescent="0.25">
      <c r="A147" s="24" t="s">
        <v>222</v>
      </c>
      <c r="B147" s="41" t="s">
        <v>192</v>
      </c>
      <c r="C147" s="105">
        <v>0</v>
      </c>
      <c r="D147" s="105">
        <v>0</v>
      </c>
      <c r="E147" s="41"/>
      <c r="F147" s="51">
        <f t="shared" si="12"/>
        <v>0</v>
      </c>
      <c r="G147" s="51">
        <f t="shared" si="13"/>
        <v>0</v>
      </c>
      <c r="H147" s="22"/>
      <c r="L147" s="22"/>
      <c r="M147" s="22"/>
    </row>
    <row r="148" spans="1:13" x14ac:dyDescent="0.25">
      <c r="A148" s="24" t="s">
        <v>223</v>
      </c>
      <c r="B148" s="41" t="s">
        <v>194</v>
      </c>
      <c r="C148" s="105">
        <v>0</v>
      </c>
      <c r="D148" s="105">
        <v>0</v>
      </c>
      <c r="E148" s="41"/>
      <c r="F148" s="51">
        <f t="shared" si="12"/>
        <v>0</v>
      </c>
      <c r="G148" s="51">
        <f t="shared" si="13"/>
        <v>0</v>
      </c>
      <c r="H148" s="22"/>
      <c r="L148" s="22"/>
      <c r="M148" s="22"/>
    </row>
    <row r="149" spans="1:13" x14ac:dyDescent="0.25">
      <c r="A149" s="24" t="s">
        <v>224</v>
      </c>
      <c r="B149" s="41" t="s">
        <v>196</v>
      </c>
      <c r="C149" s="105">
        <v>0</v>
      </c>
      <c r="D149" s="105">
        <v>0</v>
      </c>
      <c r="E149" s="41"/>
      <c r="F149" s="51">
        <f t="shared" si="12"/>
        <v>0</v>
      </c>
      <c r="G149" s="51">
        <f t="shared" si="13"/>
        <v>0</v>
      </c>
      <c r="H149" s="22"/>
      <c r="L149" s="22"/>
      <c r="M149" s="22"/>
    </row>
    <row r="150" spans="1:13" x14ac:dyDescent="0.25">
      <c r="A150" s="24" t="s">
        <v>225</v>
      </c>
      <c r="B150" s="41" t="s">
        <v>198</v>
      </c>
      <c r="C150" s="105">
        <v>0</v>
      </c>
      <c r="D150" s="105">
        <v>0</v>
      </c>
      <c r="E150" s="41"/>
      <c r="F150" s="51">
        <f t="shared" si="12"/>
        <v>0</v>
      </c>
      <c r="G150" s="51">
        <f t="shared" si="13"/>
        <v>0</v>
      </c>
      <c r="H150" s="22"/>
      <c r="L150" s="22"/>
      <c r="M150" s="22"/>
    </row>
    <row r="151" spans="1:13" x14ac:dyDescent="0.25">
      <c r="A151" s="24" t="s">
        <v>226</v>
      </c>
      <c r="B151" s="41" t="s">
        <v>200</v>
      </c>
      <c r="C151" s="105">
        <v>0</v>
      </c>
      <c r="D151" s="105">
        <v>0</v>
      </c>
      <c r="E151" s="41"/>
      <c r="F151" s="51">
        <f t="shared" si="12"/>
        <v>0</v>
      </c>
      <c r="G151" s="51">
        <f t="shared" si="13"/>
        <v>0</v>
      </c>
      <c r="H151" s="22"/>
      <c r="L151" s="22"/>
      <c r="M151" s="22"/>
    </row>
    <row r="152" spans="1:13" x14ac:dyDescent="0.25">
      <c r="A152" s="24" t="s">
        <v>227</v>
      </c>
      <c r="B152" s="41" t="s">
        <v>180</v>
      </c>
      <c r="C152" s="105">
        <v>342.88</v>
      </c>
      <c r="D152" s="105">
        <v>400.39</v>
      </c>
      <c r="E152" s="41"/>
      <c r="F152" s="51">
        <f t="shared" si="12"/>
        <v>1.6665548760631043E-2</v>
      </c>
      <c r="G152" s="51">
        <f t="shared" si="13"/>
        <v>2.0178211724317621E-2</v>
      </c>
      <c r="H152" s="22"/>
      <c r="L152" s="22"/>
      <c r="M152" s="22"/>
    </row>
    <row r="153" spans="1:13" x14ac:dyDescent="0.25">
      <c r="A153" s="24" t="s">
        <v>228</v>
      </c>
      <c r="B153" s="59" t="s">
        <v>101</v>
      </c>
      <c r="C153" s="24">
        <f>SUM(C138:C152)</f>
        <v>20574.18</v>
      </c>
      <c r="D153" s="105">
        <f>SUM(D138:D152)</f>
        <v>19842.689999999999</v>
      </c>
      <c r="E153" s="41"/>
      <c r="F153" s="62">
        <f>SUM(F138:F152)</f>
        <v>1</v>
      </c>
      <c r="G153" s="62">
        <f>SUM(G138:G152)</f>
        <v>1</v>
      </c>
      <c r="H153" s="22"/>
      <c r="L153" s="22"/>
      <c r="M153" s="22"/>
    </row>
    <row r="154" spans="1:13" hidden="1" outlineLevel="1" x14ac:dyDescent="0.25">
      <c r="A154" s="24" t="s">
        <v>229</v>
      </c>
      <c r="B154" s="54" t="s">
        <v>103</v>
      </c>
      <c r="E154" s="41"/>
      <c r="F154" s="51">
        <f t="shared" ref="F154:F162" si="14">IF($C$153=0,"",IF(C154="[for completion]","",C154/$C$153))</f>
        <v>0</v>
      </c>
      <c r="G154" s="51">
        <f t="shared" ref="G154:G162" si="15">IF($D$153=0,"",IF(D154="[for completion]","",D154/$D$153))</f>
        <v>0</v>
      </c>
      <c r="H154" s="22"/>
      <c r="L154" s="22"/>
      <c r="M154" s="22"/>
    </row>
    <row r="155" spans="1:13" hidden="1" outlineLevel="1" x14ac:dyDescent="0.25">
      <c r="A155" s="24" t="s">
        <v>230</v>
      </c>
      <c r="B155" s="54" t="s">
        <v>103</v>
      </c>
      <c r="E155" s="41"/>
      <c r="F155" s="51">
        <f t="shared" si="14"/>
        <v>0</v>
      </c>
      <c r="G155" s="51">
        <f t="shared" si="15"/>
        <v>0</v>
      </c>
      <c r="H155" s="22"/>
      <c r="L155" s="22"/>
      <c r="M155" s="22"/>
    </row>
    <row r="156" spans="1:13" hidden="1" outlineLevel="1" x14ac:dyDescent="0.25">
      <c r="A156" s="24" t="s">
        <v>231</v>
      </c>
      <c r="B156" s="54" t="s">
        <v>103</v>
      </c>
      <c r="E156" s="41"/>
      <c r="F156" s="51">
        <f t="shared" si="14"/>
        <v>0</v>
      </c>
      <c r="G156" s="51">
        <f t="shared" si="15"/>
        <v>0</v>
      </c>
      <c r="H156" s="22"/>
      <c r="L156" s="22"/>
      <c r="M156" s="22"/>
    </row>
    <row r="157" spans="1:13" hidden="1" outlineLevel="1" x14ac:dyDescent="0.25">
      <c r="A157" s="24" t="s">
        <v>232</v>
      </c>
      <c r="B157" s="54" t="s">
        <v>103</v>
      </c>
      <c r="E157" s="41"/>
      <c r="F157" s="51">
        <f t="shared" si="14"/>
        <v>0</v>
      </c>
      <c r="G157" s="51">
        <f t="shared" si="15"/>
        <v>0</v>
      </c>
      <c r="H157" s="22"/>
      <c r="L157" s="22"/>
      <c r="M157" s="22"/>
    </row>
    <row r="158" spans="1:13" hidden="1" outlineLevel="1" x14ac:dyDescent="0.25">
      <c r="A158" s="24" t="s">
        <v>233</v>
      </c>
      <c r="B158" s="54" t="s">
        <v>103</v>
      </c>
      <c r="E158" s="41"/>
      <c r="F158" s="51">
        <f t="shared" si="14"/>
        <v>0</v>
      </c>
      <c r="G158" s="51">
        <f t="shared" si="15"/>
        <v>0</v>
      </c>
      <c r="H158" s="22"/>
      <c r="L158" s="22"/>
      <c r="M158" s="22"/>
    </row>
    <row r="159" spans="1:13" hidden="1" outlineLevel="1" x14ac:dyDescent="0.25">
      <c r="A159" s="24" t="s">
        <v>234</v>
      </c>
      <c r="B159" s="54" t="s">
        <v>103</v>
      </c>
      <c r="E159" s="41"/>
      <c r="F159" s="51">
        <f t="shared" si="14"/>
        <v>0</v>
      </c>
      <c r="G159" s="51">
        <f t="shared" si="15"/>
        <v>0</v>
      </c>
      <c r="H159" s="22"/>
      <c r="L159" s="22"/>
      <c r="M159" s="22"/>
    </row>
    <row r="160" spans="1:13" hidden="1" outlineLevel="1" x14ac:dyDescent="0.25">
      <c r="A160" s="24" t="s">
        <v>235</v>
      </c>
      <c r="B160" s="54" t="s">
        <v>103</v>
      </c>
      <c r="E160" s="41"/>
      <c r="F160" s="51">
        <f t="shared" si="14"/>
        <v>0</v>
      </c>
      <c r="G160" s="51">
        <f t="shared" si="15"/>
        <v>0</v>
      </c>
      <c r="H160" s="22"/>
      <c r="L160" s="22"/>
      <c r="M160" s="22"/>
    </row>
    <row r="161" spans="1:13" hidden="1" outlineLevel="1" x14ac:dyDescent="0.25">
      <c r="A161" s="24" t="s">
        <v>236</v>
      </c>
      <c r="B161" s="54" t="s">
        <v>103</v>
      </c>
      <c r="E161" s="41"/>
      <c r="F161" s="51">
        <f t="shared" si="14"/>
        <v>0</v>
      </c>
      <c r="G161" s="51">
        <f t="shared" si="15"/>
        <v>0</v>
      </c>
      <c r="H161" s="22"/>
      <c r="L161" s="22"/>
      <c r="M161" s="22"/>
    </row>
    <row r="162" spans="1:13" hidden="1" outlineLevel="1" x14ac:dyDescent="0.25">
      <c r="A162" s="24" t="s">
        <v>237</v>
      </c>
      <c r="B162" s="54" t="s">
        <v>103</v>
      </c>
      <c r="C162" s="55"/>
      <c r="D162" s="55"/>
      <c r="E162" s="55"/>
      <c r="F162" s="51">
        <f t="shared" si="14"/>
        <v>0</v>
      </c>
      <c r="G162" s="51">
        <f t="shared" si="15"/>
        <v>0</v>
      </c>
      <c r="H162" s="22"/>
      <c r="L162" s="22"/>
      <c r="M162" s="22"/>
    </row>
    <row r="163" spans="1:13" ht="15" customHeight="1" collapsed="1" x14ac:dyDescent="0.25">
      <c r="A163" s="43"/>
      <c r="B163" s="44" t="s">
        <v>238</v>
      </c>
      <c r="C163" s="101" t="s">
        <v>169</v>
      </c>
      <c r="D163" s="101" t="s">
        <v>170</v>
      </c>
      <c r="E163" s="45"/>
      <c r="F163" s="101" t="s">
        <v>171</v>
      </c>
      <c r="G163" s="101" t="s">
        <v>172</v>
      </c>
      <c r="H163" s="22"/>
      <c r="L163" s="22"/>
      <c r="M163" s="22"/>
    </row>
    <row r="164" spans="1:13" x14ac:dyDescent="0.25">
      <c r="A164" s="24" t="s">
        <v>240</v>
      </c>
      <c r="B164" s="22" t="s">
        <v>241</v>
      </c>
      <c r="C164" s="105">
        <v>15769.18</v>
      </c>
      <c r="D164" s="105">
        <v>15037.69</v>
      </c>
      <c r="E164" s="63"/>
      <c r="F164" s="63">
        <f>IF($C$167=0,"",IF(C164="[for completion]","",C164/$C$167))</f>
        <v>0.76645484777522122</v>
      </c>
      <c r="G164" s="63">
        <f t="shared" ref="G164" si="16">IF($D$167=0,"",IF(D164="[for completion]","",D164/$D$167))</f>
        <v>0.75784533246248365</v>
      </c>
      <c r="H164" s="22"/>
      <c r="L164" s="22"/>
      <c r="M164" s="22"/>
    </row>
    <row r="165" spans="1:13" x14ac:dyDescent="0.25">
      <c r="A165" s="24" t="s">
        <v>242</v>
      </c>
      <c r="B165" s="22" t="s">
        <v>243</v>
      </c>
      <c r="C165" s="105">
        <v>4805</v>
      </c>
      <c r="D165" s="105">
        <v>4805</v>
      </c>
      <c r="E165" s="63"/>
      <c r="F165" s="63">
        <f t="shared" ref="F165:F166" si="17">IF($C$167=0,"",IF(C165="[for completion]","",C165/$C$167))</f>
        <v>0.23354515222477881</v>
      </c>
      <c r="G165" s="63">
        <f>IF($D$167=0,"",IF(D165="[for completion]","",D165/$D$167))</f>
        <v>0.2421546675375163</v>
      </c>
      <c r="H165" s="22"/>
      <c r="L165" s="22"/>
      <c r="M165" s="22"/>
    </row>
    <row r="166" spans="1:13" x14ac:dyDescent="0.25">
      <c r="A166" s="24" t="s">
        <v>244</v>
      </c>
      <c r="B166" s="22" t="s">
        <v>99</v>
      </c>
      <c r="C166" s="105">
        <v>0</v>
      </c>
      <c r="D166" s="105">
        <v>0</v>
      </c>
      <c r="E166" s="63"/>
      <c r="F166" s="63">
        <f t="shared" si="17"/>
        <v>0</v>
      </c>
      <c r="G166" s="63">
        <f t="shared" ref="G166" si="18">IF($D$167=0,"",IF(D166="[for completion]","",D166/$D$167))</f>
        <v>0</v>
      </c>
      <c r="H166" s="22"/>
      <c r="L166" s="22"/>
      <c r="M166" s="22"/>
    </row>
    <row r="167" spans="1:13" x14ac:dyDescent="0.25">
      <c r="A167" s="24" t="s">
        <v>245</v>
      </c>
      <c r="B167" s="64" t="s">
        <v>101</v>
      </c>
      <c r="C167" s="256">
        <f>SUM(C164:C166)</f>
        <v>20574.18</v>
      </c>
      <c r="D167" s="256">
        <f>SUM(D164:D166)</f>
        <v>19842.690000000002</v>
      </c>
      <c r="E167" s="63"/>
      <c r="F167" s="63">
        <f>SUM(F164:F166)</f>
        <v>1</v>
      </c>
      <c r="G167" s="63">
        <f>SUM(G164:G166)</f>
        <v>1</v>
      </c>
      <c r="H167" s="22"/>
      <c r="L167" s="22"/>
      <c r="M167" s="22"/>
    </row>
    <row r="168" spans="1:13" outlineLevel="1" x14ac:dyDescent="0.25">
      <c r="A168" s="24" t="s">
        <v>246</v>
      </c>
      <c r="B168" s="64"/>
      <c r="C168" s="22"/>
      <c r="D168" s="22"/>
      <c r="E168" s="63"/>
      <c r="F168" s="63"/>
      <c r="G168" s="20"/>
      <c r="H168" s="22"/>
      <c r="L168" s="22"/>
      <c r="M168" s="22"/>
    </row>
    <row r="169" spans="1:13" outlineLevel="1" x14ac:dyDescent="0.25">
      <c r="A169" s="24" t="s">
        <v>247</v>
      </c>
      <c r="B169" s="64"/>
      <c r="C169" s="22"/>
      <c r="D169" s="22"/>
      <c r="E169" s="63"/>
      <c r="F169" s="63"/>
      <c r="G169" s="20"/>
      <c r="H169" s="22"/>
      <c r="L169" s="22"/>
      <c r="M169" s="22"/>
    </row>
    <row r="170" spans="1:13" outlineLevel="1" x14ac:dyDescent="0.25">
      <c r="A170" s="24" t="s">
        <v>248</v>
      </c>
      <c r="B170" s="64"/>
      <c r="C170" s="22"/>
      <c r="D170" s="22"/>
      <c r="E170" s="63"/>
      <c r="F170" s="63"/>
      <c r="G170" s="20"/>
      <c r="H170" s="22"/>
      <c r="L170" s="22"/>
      <c r="M170" s="22"/>
    </row>
    <row r="171" spans="1:13" outlineLevel="1" x14ac:dyDescent="0.25">
      <c r="A171" s="24" t="s">
        <v>249</v>
      </c>
      <c r="B171" s="64"/>
      <c r="C171" s="22"/>
      <c r="D171" s="22"/>
      <c r="E171" s="63"/>
      <c r="F171" s="63"/>
      <c r="G171" s="20"/>
      <c r="H171" s="22"/>
      <c r="L171" s="22"/>
      <c r="M171" s="22"/>
    </row>
    <row r="172" spans="1:13" outlineLevel="1" x14ac:dyDescent="0.25">
      <c r="A172" s="24" t="s">
        <v>250</v>
      </c>
      <c r="B172" s="64"/>
      <c r="C172" s="22"/>
      <c r="D172" s="22"/>
      <c r="E172" s="63"/>
      <c r="F172" s="63"/>
      <c r="G172" s="20"/>
      <c r="H172" s="22"/>
      <c r="L172" s="22"/>
      <c r="M172" s="22"/>
    </row>
    <row r="173" spans="1:13" ht="15" customHeight="1" x14ac:dyDescent="0.25">
      <c r="A173" s="43"/>
      <c r="B173" s="44" t="s">
        <v>251</v>
      </c>
      <c r="C173" s="43" t="s">
        <v>65</v>
      </c>
      <c r="D173" s="43"/>
      <c r="E173" s="45"/>
      <c r="F173" s="46" t="s">
        <v>252</v>
      </c>
      <c r="G173" s="46"/>
      <c r="H173" s="22"/>
      <c r="L173" s="22"/>
      <c r="M173" s="22"/>
    </row>
    <row r="174" spans="1:13" ht="15" customHeight="1" x14ac:dyDescent="0.25">
      <c r="A174" s="24" t="s">
        <v>253</v>
      </c>
      <c r="B174" s="41" t="s">
        <v>254</v>
      </c>
      <c r="C174" s="24">
        <v>0</v>
      </c>
      <c r="D174" s="38"/>
      <c r="E174" s="30"/>
      <c r="F174" s="51" t="str">
        <f>IF($C$179=0,"",IF(C174="[for completion]","",C174/$C$179))</f>
        <v/>
      </c>
      <c r="G174" s="51"/>
      <c r="H174" s="22"/>
      <c r="L174" s="22"/>
      <c r="M174" s="22"/>
    </row>
    <row r="175" spans="1:13" ht="30.75" customHeight="1" x14ac:dyDescent="0.25">
      <c r="A175" s="24" t="s">
        <v>9</v>
      </c>
      <c r="B175" s="41" t="s">
        <v>1153</v>
      </c>
      <c r="C175" s="24">
        <v>0</v>
      </c>
      <c r="E175" s="53"/>
      <c r="F175" s="51" t="str">
        <f>IF($C$179=0,"",IF(C175="[for completion]","",C175/$C$179))</f>
        <v/>
      </c>
      <c r="G175" s="51"/>
      <c r="H175" s="22"/>
      <c r="L175" s="22"/>
      <c r="M175" s="22"/>
    </row>
    <row r="176" spans="1:13" x14ac:dyDescent="0.25">
      <c r="A176" s="24" t="s">
        <v>255</v>
      </c>
      <c r="B176" s="41" t="s">
        <v>256</v>
      </c>
      <c r="C176" s="24">
        <v>0</v>
      </c>
      <c r="E176" s="53"/>
      <c r="F176" s="51"/>
      <c r="G176" s="51"/>
      <c r="H176" s="22"/>
      <c r="L176" s="22"/>
      <c r="M176" s="22"/>
    </row>
    <row r="177" spans="1:13" x14ac:dyDescent="0.25">
      <c r="A177" s="24" t="s">
        <v>257</v>
      </c>
      <c r="B177" s="41" t="s">
        <v>258</v>
      </c>
      <c r="C177" s="24">
        <v>0</v>
      </c>
      <c r="E177" s="53"/>
      <c r="F177" s="51" t="str">
        <f t="shared" ref="F177:F187" si="19">IF($C$179=0,"",IF(C177="[for completion]","",C177/$C$179))</f>
        <v/>
      </c>
      <c r="G177" s="51"/>
      <c r="H177" s="22"/>
      <c r="L177" s="22"/>
      <c r="M177" s="22"/>
    </row>
    <row r="178" spans="1:13" x14ac:dyDescent="0.25">
      <c r="A178" s="24" t="s">
        <v>259</v>
      </c>
      <c r="B178" s="41" t="s">
        <v>99</v>
      </c>
      <c r="C178" s="24">
        <v>0</v>
      </c>
      <c r="E178" s="53"/>
      <c r="F178" s="51" t="str">
        <f t="shared" si="19"/>
        <v/>
      </c>
      <c r="G178" s="51"/>
      <c r="H178" s="22"/>
      <c r="L178" s="22"/>
      <c r="M178" s="22"/>
    </row>
    <row r="179" spans="1:13" x14ac:dyDescent="0.25">
      <c r="A179" s="24" t="s">
        <v>10</v>
      </c>
      <c r="B179" s="59" t="s">
        <v>101</v>
      </c>
      <c r="C179" s="41">
        <f>SUM(C174:C178)</f>
        <v>0</v>
      </c>
      <c r="E179" s="53"/>
      <c r="F179" s="53">
        <f>SUM(F174:F178)</f>
        <v>0</v>
      </c>
      <c r="G179" s="51"/>
      <c r="H179" s="22"/>
      <c r="L179" s="22"/>
      <c r="M179" s="22"/>
    </row>
    <row r="180" spans="1:13" hidden="1" outlineLevel="1" x14ac:dyDescent="0.25">
      <c r="A180" s="24" t="s">
        <v>260</v>
      </c>
      <c r="B180" s="65" t="s">
        <v>261</v>
      </c>
      <c r="E180" s="53"/>
      <c r="F180" s="51" t="str">
        <f t="shared" si="19"/>
        <v/>
      </c>
      <c r="G180" s="51"/>
      <c r="H180" s="22"/>
      <c r="L180" s="22"/>
      <c r="M180" s="22"/>
    </row>
    <row r="181" spans="1:13" s="65" customFormat="1" ht="30" hidden="1" outlineLevel="1" x14ac:dyDescent="0.25">
      <c r="A181" s="24" t="s">
        <v>262</v>
      </c>
      <c r="B181" s="65" t="s">
        <v>263</v>
      </c>
      <c r="F181" s="51" t="str">
        <f t="shared" si="19"/>
        <v/>
      </c>
    </row>
    <row r="182" spans="1:13" ht="30" hidden="1" outlineLevel="1" x14ac:dyDescent="0.25">
      <c r="A182" s="24" t="s">
        <v>264</v>
      </c>
      <c r="B182" s="65" t="s">
        <v>265</v>
      </c>
      <c r="E182" s="53"/>
      <c r="F182" s="51" t="str">
        <f t="shared" si="19"/>
        <v/>
      </c>
      <c r="G182" s="51"/>
      <c r="H182" s="22"/>
      <c r="L182" s="22"/>
      <c r="M182" s="22"/>
    </row>
    <row r="183" spans="1:13" hidden="1" outlineLevel="1" x14ac:dyDescent="0.25">
      <c r="A183" s="24" t="s">
        <v>266</v>
      </c>
      <c r="B183" s="65" t="s">
        <v>267</v>
      </c>
      <c r="E183" s="53"/>
      <c r="F183" s="51" t="str">
        <f t="shared" si="19"/>
        <v/>
      </c>
      <c r="G183" s="51"/>
      <c r="H183" s="22"/>
      <c r="L183" s="22"/>
      <c r="M183" s="22"/>
    </row>
    <row r="184" spans="1:13" s="65" customFormat="1" ht="30" hidden="1" outlineLevel="1" x14ac:dyDescent="0.25">
      <c r="A184" s="24" t="s">
        <v>268</v>
      </c>
      <c r="B184" s="65" t="s">
        <v>269</v>
      </c>
      <c r="F184" s="51" t="str">
        <f t="shared" si="19"/>
        <v/>
      </c>
    </row>
    <row r="185" spans="1:13" ht="30" hidden="1" outlineLevel="1" x14ac:dyDescent="0.25">
      <c r="A185" s="24" t="s">
        <v>270</v>
      </c>
      <c r="B185" s="65" t="s">
        <v>271</v>
      </c>
      <c r="E185" s="53"/>
      <c r="F185" s="51" t="str">
        <f t="shared" si="19"/>
        <v/>
      </c>
      <c r="G185" s="51"/>
      <c r="H185" s="22"/>
      <c r="L185" s="22"/>
      <c r="M185" s="22"/>
    </row>
    <row r="186" spans="1:13" hidden="1" outlineLevel="1" x14ac:dyDescent="0.25">
      <c r="A186" s="24" t="s">
        <v>272</v>
      </c>
      <c r="B186" s="65" t="s">
        <v>273</v>
      </c>
      <c r="E186" s="53"/>
      <c r="F186" s="51" t="str">
        <f t="shared" si="19"/>
        <v/>
      </c>
      <c r="G186" s="51"/>
      <c r="H186" s="22"/>
      <c r="L186" s="22"/>
      <c r="M186" s="22"/>
    </row>
    <row r="187" spans="1:13" hidden="1" outlineLevel="1" x14ac:dyDescent="0.25">
      <c r="A187" s="24" t="s">
        <v>274</v>
      </c>
      <c r="B187" s="65" t="s">
        <v>275</v>
      </c>
      <c r="E187" s="53"/>
      <c r="F187" s="51" t="str">
        <f t="shared" si="19"/>
        <v/>
      </c>
      <c r="G187" s="51"/>
      <c r="H187" s="22"/>
      <c r="L187" s="22"/>
      <c r="M187" s="22"/>
    </row>
    <row r="188" spans="1:13" hidden="1" outlineLevel="1" x14ac:dyDescent="0.25">
      <c r="A188" s="24" t="s">
        <v>276</v>
      </c>
      <c r="B188" s="65"/>
      <c r="E188" s="53"/>
      <c r="F188" s="51"/>
      <c r="G188" s="51"/>
      <c r="H188" s="22"/>
      <c r="L188" s="22"/>
      <c r="M188" s="22"/>
    </row>
    <row r="189" spans="1:13" hidden="1" outlineLevel="1" x14ac:dyDescent="0.25">
      <c r="A189" s="24" t="s">
        <v>277</v>
      </c>
      <c r="B189" s="65"/>
      <c r="E189" s="53"/>
      <c r="F189" s="51"/>
      <c r="G189" s="51"/>
      <c r="H189" s="22"/>
      <c r="L189" s="22"/>
      <c r="M189" s="22"/>
    </row>
    <row r="190" spans="1:13" hidden="1" outlineLevel="1" x14ac:dyDescent="0.25">
      <c r="A190" s="24" t="s">
        <v>278</v>
      </c>
      <c r="B190" s="65"/>
      <c r="E190" s="53"/>
      <c r="F190" s="51"/>
      <c r="G190" s="51"/>
      <c r="H190" s="22"/>
      <c r="L190" s="22"/>
      <c r="M190" s="22"/>
    </row>
    <row r="191" spans="1:13" hidden="1" outlineLevel="1" x14ac:dyDescent="0.25">
      <c r="A191" s="24" t="s">
        <v>279</v>
      </c>
      <c r="B191" s="54"/>
      <c r="E191" s="53"/>
      <c r="F191" s="51" t="str">
        <f t="shared" ref="F191" si="20">IF($C$179=0,"",IF(C191="[for completion]","",C191/$C$179))</f>
        <v/>
      </c>
      <c r="G191" s="51"/>
      <c r="H191" s="22"/>
      <c r="L191" s="22"/>
      <c r="M191" s="22"/>
    </row>
    <row r="192" spans="1:13" ht="15" customHeight="1" collapsed="1" x14ac:dyDescent="0.25">
      <c r="A192" s="43"/>
      <c r="B192" s="44" t="s">
        <v>280</v>
      </c>
      <c r="C192" s="43" t="s">
        <v>65</v>
      </c>
      <c r="D192" s="43"/>
      <c r="E192" s="45"/>
      <c r="F192" s="46" t="s">
        <v>252</v>
      </c>
      <c r="G192" s="46"/>
      <c r="H192" s="22"/>
      <c r="L192" s="22"/>
      <c r="M192" s="22"/>
    </row>
    <row r="193" spans="1:13" x14ac:dyDescent="0.25">
      <c r="A193" s="24" t="s">
        <v>281</v>
      </c>
      <c r="B193" s="41" t="s">
        <v>282</v>
      </c>
      <c r="C193" s="24">
        <v>0</v>
      </c>
      <c r="E193" s="50"/>
      <c r="F193" s="51" t="str">
        <f t="shared" ref="F193:F206" si="21">IF($C$208=0,"",IF(C193="[for completion]","",C193/$C$208))</f>
        <v/>
      </c>
      <c r="G193" s="51"/>
      <c r="H193" s="22"/>
      <c r="L193" s="22"/>
      <c r="M193" s="22"/>
    </row>
    <row r="194" spans="1:13" x14ac:dyDescent="0.25">
      <c r="A194" s="24" t="s">
        <v>283</v>
      </c>
      <c r="B194" s="41" t="s">
        <v>284</v>
      </c>
      <c r="C194" s="24">
        <v>0</v>
      </c>
      <c r="E194" s="53"/>
      <c r="F194" s="51" t="str">
        <f t="shared" si="21"/>
        <v/>
      </c>
      <c r="G194" s="53"/>
      <c r="H194" s="22"/>
      <c r="L194" s="22"/>
      <c r="M194" s="22"/>
    </row>
    <row r="195" spans="1:13" x14ac:dyDescent="0.25">
      <c r="A195" s="24" t="s">
        <v>285</v>
      </c>
      <c r="B195" s="41" t="s">
        <v>286</v>
      </c>
      <c r="C195" s="24">
        <v>0</v>
      </c>
      <c r="E195" s="53"/>
      <c r="F195" s="51" t="str">
        <f t="shared" si="21"/>
        <v/>
      </c>
      <c r="G195" s="53"/>
      <c r="H195" s="22"/>
      <c r="L195" s="22"/>
      <c r="M195" s="22"/>
    </row>
    <row r="196" spans="1:13" x14ac:dyDescent="0.25">
      <c r="A196" s="24" t="s">
        <v>287</v>
      </c>
      <c r="B196" s="41" t="s">
        <v>288</v>
      </c>
      <c r="C196" s="24">
        <v>0</v>
      </c>
      <c r="E196" s="53"/>
      <c r="F196" s="51" t="str">
        <f t="shared" si="21"/>
        <v/>
      </c>
      <c r="G196" s="53"/>
      <c r="H196" s="22"/>
      <c r="L196" s="22"/>
      <c r="M196" s="22"/>
    </row>
    <row r="197" spans="1:13" x14ac:dyDescent="0.25">
      <c r="A197" s="24" t="s">
        <v>289</v>
      </c>
      <c r="B197" s="41" t="s">
        <v>290</v>
      </c>
      <c r="C197" s="24">
        <v>0</v>
      </c>
      <c r="E197" s="53"/>
      <c r="F197" s="51" t="str">
        <f t="shared" si="21"/>
        <v/>
      </c>
      <c r="G197" s="53"/>
      <c r="H197" s="22"/>
      <c r="L197" s="22"/>
      <c r="M197" s="22"/>
    </row>
    <row r="198" spans="1:13" x14ac:dyDescent="0.25">
      <c r="A198" s="24" t="s">
        <v>291</v>
      </c>
      <c r="B198" s="41" t="s">
        <v>292</v>
      </c>
      <c r="C198" s="24">
        <v>0</v>
      </c>
      <c r="E198" s="53"/>
      <c r="F198" s="51" t="str">
        <f t="shared" si="21"/>
        <v/>
      </c>
      <c r="G198" s="53"/>
      <c r="H198" s="22"/>
      <c r="L198" s="22"/>
      <c r="M198" s="22"/>
    </row>
    <row r="199" spans="1:13" x14ac:dyDescent="0.25">
      <c r="A199" s="24" t="s">
        <v>293</v>
      </c>
      <c r="B199" s="41" t="s">
        <v>294</v>
      </c>
      <c r="C199" s="24">
        <v>0</v>
      </c>
      <c r="E199" s="53"/>
      <c r="F199" s="51" t="str">
        <f t="shared" si="21"/>
        <v/>
      </c>
      <c r="G199" s="53"/>
      <c r="H199" s="22"/>
      <c r="L199" s="22"/>
      <c r="M199" s="22"/>
    </row>
    <row r="200" spans="1:13" x14ac:dyDescent="0.25">
      <c r="A200" s="24" t="s">
        <v>295</v>
      </c>
      <c r="B200" s="41" t="s">
        <v>12</v>
      </c>
      <c r="C200" s="24">
        <v>0</v>
      </c>
      <c r="E200" s="53"/>
      <c r="F200" s="51" t="str">
        <f t="shared" si="21"/>
        <v/>
      </c>
      <c r="G200" s="53"/>
      <c r="H200" s="22"/>
      <c r="L200" s="22"/>
      <c r="M200" s="22"/>
    </row>
    <row r="201" spans="1:13" x14ac:dyDescent="0.25">
      <c r="A201" s="24" t="s">
        <v>296</v>
      </c>
      <c r="B201" s="41" t="s">
        <v>297</v>
      </c>
      <c r="C201" s="24">
        <v>0</v>
      </c>
      <c r="E201" s="53"/>
      <c r="F201" s="51" t="str">
        <f t="shared" si="21"/>
        <v/>
      </c>
      <c r="G201" s="53"/>
      <c r="H201" s="22"/>
      <c r="L201" s="22"/>
      <c r="M201" s="22"/>
    </row>
    <row r="202" spans="1:13" x14ac:dyDescent="0.25">
      <c r="A202" s="24" t="s">
        <v>298</v>
      </c>
      <c r="B202" s="41" t="s">
        <v>299</v>
      </c>
      <c r="C202" s="24">
        <v>0</v>
      </c>
      <c r="E202" s="53"/>
      <c r="F202" s="51" t="str">
        <f t="shared" si="21"/>
        <v/>
      </c>
      <c r="G202" s="53"/>
      <c r="H202" s="22"/>
      <c r="L202" s="22"/>
      <c r="M202" s="22"/>
    </row>
    <row r="203" spans="1:13" x14ac:dyDescent="0.25">
      <c r="A203" s="24" t="s">
        <v>300</v>
      </c>
      <c r="B203" s="41" t="s">
        <v>301</v>
      </c>
      <c r="C203" s="24">
        <v>0</v>
      </c>
      <c r="E203" s="53"/>
      <c r="F203" s="51" t="str">
        <f t="shared" si="21"/>
        <v/>
      </c>
      <c r="G203" s="53"/>
      <c r="H203" s="22"/>
      <c r="L203" s="22"/>
      <c r="M203" s="22"/>
    </row>
    <row r="204" spans="1:13" x14ac:dyDescent="0.25">
      <c r="A204" s="24" t="s">
        <v>302</v>
      </c>
      <c r="B204" s="41" t="s">
        <v>303</v>
      </c>
      <c r="C204" s="24">
        <v>0</v>
      </c>
      <c r="E204" s="53"/>
      <c r="F204" s="51" t="str">
        <f t="shared" si="21"/>
        <v/>
      </c>
      <c r="G204" s="53"/>
      <c r="H204" s="22"/>
      <c r="L204" s="22"/>
      <c r="M204" s="22"/>
    </row>
    <row r="205" spans="1:13" x14ac:dyDescent="0.25">
      <c r="A205" s="24" t="s">
        <v>304</v>
      </c>
      <c r="B205" s="41" t="s">
        <v>305</v>
      </c>
      <c r="C205" s="24">
        <v>0</v>
      </c>
      <c r="E205" s="53"/>
      <c r="F205" s="51" t="str">
        <f t="shared" si="21"/>
        <v/>
      </c>
      <c r="G205" s="53"/>
      <c r="H205" s="22"/>
      <c r="L205" s="22"/>
      <c r="M205" s="22"/>
    </row>
    <row r="206" spans="1:13" x14ac:dyDescent="0.25">
      <c r="A206" s="24" t="s">
        <v>306</v>
      </c>
      <c r="B206" s="41" t="s">
        <v>99</v>
      </c>
      <c r="C206" s="24">
        <v>0</v>
      </c>
      <c r="E206" s="53"/>
      <c r="F206" s="51" t="str">
        <f t="shared" si="21"/>
        <v/>
      </c>
      <c r="G206" s="53"/>
      <c r="H206" s="22"/>
      <c r="L206" s="22"/>
      <c r="M206" s="22"/>
    </row>
    <row r="207" spans="1:13" x14ac:dyDescent="0.25">
      <c r="A207" s="24" t="s">
        <v>307</v>
      </c>
      <c r="B207" s="52" t="s">
        <v>308</v>
      </c>
      <c r="C207" s="24">
        <v>0</v>
      </c>
      <c r="E207" s="53"/>
      <c r="F207" s="51"/>
      <c r="G207" s="53"/>
      <c r="H207" s="22"/>
      <c r="L207" s="22"/>
      <c r="M207" s="22"/>
    </row>
    <row r="208" spans="1:13" x14ac:dyDescent="0.25">
      <c r="A208" s="24" t="s">
        <v>309</v>
      </c>
      <c r="B208" s="59" t="s">
        <v>101</v>
      </c>
      <c r="C208" s="41">
        <f>SUM(C193:C206)</f>
        <v>0</v>
      </c>
      <c r="D208" s="41"/>
      <c r="E208" s="53"/>
      <c r="F208" s="53">
        <f>SUM(F193:F206)</f>
        <v>0</v>
      </c>
      <c r="G208" s="53"/>
      <c r="H208" s="22"/>
      <c r="L208" s="22"/>
      <c r="M208" s="22"/>
    </row>
    <row r="209" spans="1:13" hidden="1" outlineLevel="1" x14ac:dyDescent="0.25">
      <c r="A209" s="24" t="s">
        <v>310</v>
      </c>
      <c r="B209" s="54" t="s">
        <v>103</v>
      </c>
      <c r="E209" s="53"/>
      <c r="F209" s="51" t="str">
        <f>IF($C$208=0,"",IF(C209="[for completion]","",C209/$C$208))</f>
        <v/>
      </c>
      <c r="G209" s="53"/>
      <c r="H209" s="22"/>
      <c r="L209" s="22"/>
      <c r="M209" s="22"/>
    </row>
    <row r="210" spans="1:13" hidden="1" outlineLevel="1" x14ac:dyDescent="0.25">
      <c r="A210" s="24" t="s">
        <v>311</v>
      </c>
      <c r="B210" s="54" t="s">
        <v>103</v>
      </c>
      <c r="E210" s="53"/>
      <c r="F210" s="51" t="str">
        <f t="shared" ref="F210:F215" si="22">IF($C$208=0,"",IF(C210="[for completion]","",C210/$C$208))</f>
        <v/>
      </c>
      <c r="G210" s="53"/>
      <c r="H210" s="22"/>
      <c r="L210" s="22"/>
      <c r="M210" s="22"/>
    </row>
    <row r="211" spans="1:13" hidden="1" outlineLevel="1" x14ac:dyDescent="0.25">
      <c r="A211" s="24" t="s">
        <v>312</v>
      </c>
      <c r="B211" s="54" t="s">
        <v>103</v>
      </c>
      <c r="E211" s="53"/>
      <c r="F211" s="51" t="str">
        <f t="shared" si="22"/>
        <v/>
      </c>
      <c r="G211" s="53"/>
      <c r="H211" s="22"/>
      <c r="L211" s="22"/>
      <c r="M211" s="22"/>
    </row>
    <row r="212" spans="1:13" hidden="1" outlineLevel="1" x14ac:dyDescent="0.25">
      <c r="A212" s="24" t="s">
        <v>313</v>
      </c>
      <c r="B212" s="54" t="s">
        <v>103</v>
      </c>
      <c r="E212" s="53"/>
      <c r="F212" s="51" t="str">
        <f t="shared" si="22"/>
        <v/>
      </c>
      <c r="G212" s="53"/>
      <c r="H212" s="22"/>
      <c r="L212" s="22"/>
      <c r="M212" s="22"/>
    </row>
    <row r="213" spans="1:13" hidden="1" outlineLevel="1" x14ac:dyDescent="0.25">
      <c r="A213" s="24" t="s">
        <v>314</v>
      </c>
      <c r="B213" s="54" t="s">
        <v>103</v>
      </c>
      <c r="E213" s="53"/>
      <c r="F213" s="51" t="str">
        <f t="shared" si="22"/>
        <v/>
      </c>
      <c r="G213" s="53"/>
      <c r="H213" s="22"/>
      <c r="L213" s="22"/>
      <c r="M213" s="22"/>
    </row>
    <row r="214" spans="1:13" hidden="1" outlineLevel="1" x14ac:dyDescent="0.25">
      <c r="A214" s="24" t="s">
        <v>315</v>
      </c>
      <c r="B214" s="54" t="s">
        <v>103</v>
      </c>
      <c r="E214" s="53"/>
      <c r="F214" s="51" t="str">
        <f t="shared" si="22"/>
        <v/>
      </c>
      <c r="G214" s="53"/>
      <c r="H214" s="22"/>
      <c r="L214" s="22"/>
      <c r="M214" s="22"/>
    </row>
    <row r="215" spans="1:13" hidden="1" outlineLevel="1" x14ac:dyDescent="0.25">
      <c r="A215" s="24" t="s">
        <v>316</v>
      </c>
      <c r="B215" s="54" t="s">
        <v>103</v>
      </c>
      <c r="E215" s="53"/>
      <c r="F215" s="51" t="str">
        <f t="shared" si="22"/>
        <v/>
      </c>
      <c r="G215" s="53"/>
      <c r="H215" s="22"/>
      <c r="L215" s="22"/>
      <c r="M215" s="22"/>
    </row>
    <row r="216" spans="1:13" ht="15" customHeight="1" collapsed="1" x14ac:dyDescent="0.25">
      <c r="A216" s="43"/>
      <c r="B216" s="44" t="s">
        <v>317</v>
      </c>
      <c r="C216" s="43" t="s">
        <v>65</v>
      </c>
      <c r="D216" s="43"/>
      <c r="E216" s="45"/>
      <c r="F216" s="46" t="s">
        <v>89</v>
      </c>
      <c r="G216" s="46" t="s">
        <v>239</v>
      </c>
      <c r="H216" s="22"/>
      <c r="L216" s="22"/>
      <c r="M216" s="22"/>
    </row>
    <row r="217" spans="1:13" x14ac:dyDescent="0.25">
      <c r="A217" s="24" t="s">
        <v>318</v>
      </c>
      <c r="B217" s="20" t="s">
        <v>319</v>
      </c>
      <c r="C217" s="24">
        <v>0</v>
      </c>
      <c r="E217" s="63"/>
      <c r="F217" s="51">
        <f>IF($C$220=0,"",IF(C217="[for completion]","",C217/$C$220))</f>
        <v>0</v>
      </c>
      <c r="G217" s="51">
        <f>IF($C$220=0,"",IF(C217="[for completion]","",C217/$C$220))</f>
        <v>0</v>
      </c>
      <c r="H217" s="22"/>
      <c r="L217" s="22"/>
      <c r="M217" s="22"/>
    </row>
    <row r="218" spans="1:13" x14ac:dyDescent="0.25">
      <c r="A218" s="24" t="s">
        <v>320</v>
      </c>
      <c r="B218" s="20" t="s">
        <v>321</v>
      </c>
      <c r="C218" s="24">
        <v>0</v>
      </c>
      <c r="E218" s="63"/>
      <c r="F218" s="51">
        <f t="shared" ref="F218:F227" si="23">IF($C$220=0,"",IF(C218="[for completion]","",C218/$C$220))</f>
        <v>0</v>
      </c>
      <c r="G218" s="51">
        <f t="shared" ref="G218:G227" si="24">IF($C$220=0,"",IF(C218="[for completion]","",C218/$C$220))</f>
        <v>0</v>
      </c>
      <c r="H218" s="22"/>
      <c r="L218" s="22"/>
      <c r="M218" s="22"/>
    </row>
    <row r="219" spans="1:13" x14ac:dyDescent="0.25">
      <c r="A219" s="24" t="s">
        <v>322</v>
      </c>
      <c r="B219" s="20" t="s">
        <v>99</v>
      </c>
      <c r="C219" s="24">
        <v>515.15</v>
      </c>
      <c r="E219" s="63"/>
      <c r="F219" s="51">
        <f t="shared" si="23"/>
        <v>1</v>
      </c>
      <c r="G219" s="51">
        <f t="shared" si="24"/>
        <v>1</v>
      </c>
      <c r="H219" s="22"/>
      <c r="L219" s="22"/>
      <c r="M219" s="22"/>
    </row>
    <row r="220" spans="1:13" x14ac:dyDescent="0.25">
      <c r="A220" s="24" t="s">
        <v>323</v>
      </c>
      <c r="B220" s="59" t="s">
        <v>101</v>
      </c>
      <c r="C220" s="24">
        <f>SUM(C217:C219)</f>
        <v>515.15</v>
      </c>
      <c r="E220" s="63"/>
      <c r="F220" s="62">
        <f>SUM(F217:F219)</f>
        <v>1</v>
      </c>
      <c r="G220" s="62">
        <f>SUM(G217:G219)</f>
        <v>1</v>
      </c>
      <c r="H220" s="22"/>
      <c r="L220" s="22"/>
      <c r="M220" s="22"/>
    </row>
    <row r="221" spans="1:13" hidden="1" outlineLevel="1" x14ac:dyDescent="0.25">
      <c r="A221" s="24" t="s">
        <v>324</v>
      </c>
      <c r="B221" s="54" t="s">
        <v>103</v>
      </c>
      <c r="E221" s="63"/>
      <c r="F221" s="51">
        <f t="shared" si="23"/>
        <v>0</v>
      </c>
      <c r="G221" s="51">
        <f t="shared" si="24"/>
        <v>0</v>
      </c>
      <c r="H221" s="22"/>
      <c r="L221" s="22"/>
      <c r="M221" s="22"/>
    </row>
    <row r="222" spans="1:13" hidden="1" outlineLevel="1" x14ac:dyDescent="0.25">
      <c r="A222" s="24" t="s">
        <v>325</v>
      </c>
      <c r="B222" s="54" t="s">
        <v>103</v>
      </c>
      <c r="E222" s="63"/>
      <c r="F222" s="51">
        <f t="shared" si="23"/>
        <v>0</v>
      </c>
      <c r="G222" s="51">
        <f t="shared" si="24"/>
        <v>0</v>
      </c>
      <c r="H222" s="22"/>
      <c r="L222" s="22"/>
      <c r="M222" s="22"/>
    </row>
    <row r="223" spans="1:13" hidden="1" outlineLevel="1" x14ac:dyDescent="0.25">
      <c r="A223" s="24" t="s">
        <v>326</v>
      </c>
      <c r="B223" s="54" t="s">
        <v>103</v>
      </c>
      <c r="E223" s="63"/>
      <c r="F223" s="51">
        <f t="shared" si="23"/>
        <v>0</v>
      </c>
      <c r="G223" s="51">
        <f t="shared" si="24"/>
        <v>0</v>
      </c>
      <c r="H223" s="22"/>
      <c r="L223" s="22"/>
      <c r="M223" s="22"/>
    </row>
    <row r="224" spans="1:13" hidden="1" outlineLevel="1" x14ac:dyDescent="0.25">
      <c r="A224" s="24" t="s">
        <v>327</v>
      </c>
      <c r="B224" s="54" t="s">
        <v>103</v>
      </c>
      <c r="E224" s="63"/>
      <c r="F224" s="51">
        <f t="shared" si="23"/>
        <v>0</v>
      </c>
      <c r="G224" s="51">
        <f t="shared" si="24"/>
        <v>0</v>
      </c>
      <c r="H224" s="22"/>
      <c r="L224" s="22"/>
      <c r="M224" s="22"/>
    </row>
    <row r="225" spans="1:14" hidden="1" outlineLevel="1" x14ac:dyDescent="0.25">
      <c r="A225" s="24" t="s">
        <v>328</v>
      </c>
      <c r="B225" s="54" t="s">
        <v>103</v>
      </c>
      <c r="E225" s="63"/>
      <c r="F225" s="51">
        <f t="shared" si="23"/>
        <v>0</v>
      </c>
      <c r="G225" s="51">
        <f t="shared" si="24"/>
        <v>0</v>
      </c>
      <c r="H225" s="22"/>
      <c r="L225" s="22"/>
      <c r="M225" s="22"/>
    </row>
    <row r="226" spans="1:14" hidden="1" outlineLevel="1" x14ac:dyDescent="0.25">
      <c r="A226" s="24" t="s">
        <v>329</v>
      </c>
      <c r="B226" s="54" t="s">
        <v>103</v>
      </c>
      <c r="E226" s="41"/>
      <c r="F226" s="51">
        <f t="shared" si="23"/>
        <v>0</v>
      </c>
      <c r="G226" s="51">
        <f t="shared" si="24"/>
        <v>0</v>
      </c>
      <c r="H226" s="22"/>
      <c r="L226" s="22"/>
      <c r="M226" s="22"/>
    </row>
    <row r="227" spans="1:14" hidden="1" outlineLevel="1" x14ac:dyDescent="0.25">
      <c r="A227" s="24" t="s">
        <v>330</v>
      </c>
      <c r="B227" s="54" t="s">
        <v>103</v>
      </c>
      <c r="E227" s="63"/>
      <c r="F227" s="51">
        <f t="shared" si="23"/>
        <v>0</v>
      </c>
      <c r="G227" s="51">
        <f t="shared" si="24"/>
        <v>0</v>
      </c>
      <c r="H227" s="22"/>
      <c r="L227" s="22"/>
      <c r="M227" s="22"/>
    </row>
    <row r="228" spans="1:14" ht="15" customHeight="1" collapsed="1" x14ac:dyDescent="0.25">
      <c r="A228" s="43"/>
      <c r="B228" s="44" t="s">
        <v>331</v>
      </c>
      <c r="C228" s="43"/>
      <c r="D228" s="43"/>
      <c r="E228" s="45"/>
      <c r="F228" s="46"/>
      <c r="G228" s="46"/>
      <c r="H228" s="22"/>
      <c r="L228" s="22"/>
      <c r="M228" s="22"/>
    </row>
    <row r="229" spans="1:14" x14ac:dyDescent="0.25">
      <c r="A229" s="24" t="s">
        <v>332</v>
      </c>
      <c r="B229" s="41" t="s">
        <v>333</v>
      </c>
      <c r="C229" s="24" t="s">
        <v>1172</v>
      </c>
      <c r="H229" s="22"/>
      <c r="L229" s="22"/>
      <c r="M229" s="22"/>
    </row>
    <row r="230" spans="1:14" ht="15" customHeight="1" x14ac:dyDescent="0.25">
      <c r="A230" s="43"/>
      <c r="B230" s="44" t="s">
        <v>334</v>
      </c>
      <c r="C230" s="43"/>
      <c r="D230" s="43"/>
      <c r="E230" s="45"/>
      <c r="F230" s="46"/>
      <c r="G230" s="46"/>
      <c r="H230" s="22"/>
      <c r="L230" s="22"/>
      <c r="M230" s="22"/>
    </row>
    <row r="231" spans="1:14" x14ac:dyDescent="0.25">
      <c r="A231" s="24" t="s">
        <v>11</v>
      </c>
      <c r="B231" s="24" t="s">
        <v>1156</v>
      </c>
      <c r="C231" s="24">
        <v>25085.73</v>
      </c>
      <c r="E231" s="41"/>
      <c r="H231" s="22"/>
      <c r="L231" s="22"/>
      <c r="M231" s="22"/>
    </row>
    <row r="232" spans="1:14" x14ac:dyDescent="0.25">
      <c r="A232" s="24" t="s">
        <v>335</v>
      </c>
      <c r="B232" s="66" t="s">
        <v>336</v>
      </c>
      <c r="C232" s="24" t="s">
        <v>1849</v>
      </c>
      <c r="E232" s="41"/>
      <c r="H232" s="22"/>
      <c r="L232" s="22"/>
      <c r="M232" s="22"/>
    </row>
    <row r="233" spans="1:14" x14ac:dyDescent="0.25">
      <c r="A233" s="24" t="s">
        <v>337</v>
      </c>
      <c r="B233" s="66" t="s">
        <v>338</v>
      </c>
      <c r="C233" s="24" t="s">
        <v>1849</v>
      </c>
      <c r="E233" s="41"/>
      <c r="H233" s="22"/>
      <c r="L233" s="22"/>
      <c r="M233" s="22"/>
    </row>
    <row r="234" spans="1:14" hidden="1" outlineLevel="1" x14ac:dyDescent="0.25">
      <c r="A234" s="24" t="s">
        <v>339</v>
      </c>
      <c r="B234" s="39" t="s">
        <v>340</v>
      </c>
      <c r="C234" s="41"/>
      <c r="D234" s="41"/>
      <c r="E234" s="41"/>
      <c r="H234" s="22"/>
      <c r="L234" s="22"/>
      <c r="M234" s="22"/>
    </row>
    <row r="235" spans="1:14" hidden="1" outlineLevel="1" x14ac:dyDescent="0.25">
      <c r="A235" s="24" t="s">
        <v>341</v>
      </c>
      <c r="B235" s="39" t="s">
        <v>342</v>
      </c>
      <c r="C235" s="41"/>
      <c r="D235" s="41"/>
      <c r="E235" s="41"/>
      <c r="H235" s="22"/>
      <c r="L235" s="22"/>
      <c r="M235" s="22"/>
    </row>
    <row r="236" spans="1:14" hidden="1" outlineLevel="1" x14ac:dyDescent="0.25">
      <c r="A236" s="24" t="s">
        <v>343</v>
      </c>
      <c r="B236" s="39" t="s">
        <v>344</v>
      </c>
      <c r="C236" s="41"/>
      <c r="D236" s="41"/>
      <c r="E236" s="41"/>
      <c r="H236" s="22"/>
      <c r="L236" s="22"/>
      <c r="M236" s="22"/>
    </row>
    <row r="237" spans="1:14" hidden="1" outlineLevel="1" x14ac:dyDescent="0.25">
      <c r="A237" s="24" t="s">
        <v>345</v>
      </c>
      <c r="C237" s="41"/>
      <c r="D237" s="41"/>
      <c r="E237" s="41"/>
      <c r="H237" s="22"/>
      <c r="L237" s="22"/>
      <c r="M237" s="22"/>
    </row>
    <row r="238" spans="1:14" hidden="1" outlineLevel="1" x14ac:dyDescent="0.25">
      <c r="A238" s="24" t="s">
        <v>346</v>
      </c>
      <c r="C238" s="41"/>
      <c r="D238" s="41"/>
      <c r="E238" s="41"/>
      <c r="H238" s="22"/>
      <c r="L238" s="22"/>
      <c r="M238" s="22"/>
    </row>
    <row r="239" spans="1:14" hidden="1" outlineLevel="1" x14ac:dyDescent="0.25">
      <c r="A239" s="24" t="s">
        <v>347</v>
      </c>
      <c r="D239"/>
      <c r="E239"/>
      <c r="F239"/>
      <c r="G239"/>
      <c r="H239" s="22"/>
      <c r="K239" s="67"/>
      <c r="L239" s="67"/>
      <c r="M239" s="67"/>
      <c r="N239" s="67"/>
    </row>
    <row r="240" spans="1:14" hidden="1" outlineLevel="1" x14ac:dyDescent="0.25">
      <c r="A240" s="24" t="s">
        <v>348</v>
      </c>
      <c r="D240"/>
      <c r="E240"/>
      <c r="F240"/>
      <c r="G240"/>
      <c r="H240" s="22"/>
      <c r="K240" s="67"/>
      <c r="L240" s="67"/>
      <c r="M240" s="67"/>
      <c r="N240" s="67"/>
    </row>
    <row r="241" spans="1:14" hidden="1" outlineLevel="1" x14ac:dyDescent="0.25">
      <c r="A241" s="24" t="s">
        <v>349</v>
      </c>
      <c r="D241"/>
      <c r="E241"/>
      <c r="F241"/>
      <c r="G241"/>
      <c r="H241" s="22"/>
      <c r="K241" s="67"/>
      <c r="L241" s="67"/>
      <c r="M241" s="67"/>
      <c r="N241" s="67"/>
    </row>
    <row r="242" spans="1:14" hidden="1" outlineLevel="1" x14ac:dyDescent="0.25">
      <c r="A242" s="24" t="s">
        <v>350</v>
      </c>
      <c r="D242"/>
      <c r="E242"/>
      <c r="F242"/>
      <c r="G242"/>
      <c r="H242" s="22"/>
      <c r="K242" s="67"/>
      <c r="L242" s="67"/>
      <c r="M242" s="67"/>
      <c r="N242" s="67"/>
    </row>
    <row r="243" spans="1:14" hidden="1" outlineLevel="1" x14ac:dyDescent="0.25">
      <c r="A243" s="24" t="s">
        <v>351</v>
      </c>
      <c r="D243"/>
      <c r="E243"/>
      <c r="F243"/>
      <c r="G243"/>
      <c r="H243" s="22"/>
      <c r="K243" s="67"/>
      <c r="L243" s="67"/>
      <c r="M243" s="67"/>
      <c r="N243" s="67"/>
    </row>
    <row r="244" spans="1:14" hidden="1" outlineLevel="1" x14ac:dyDescent="0.25">
      <c r="A244" s="24" t="s">
        <v>352</v>
      </c>
      <c r="D244"/>
      <c r="E244"/>
      <c r="F244"/>
      <c r="G244"/>
      <c r="H244" s="22"/>
      <c r="K244" s="67"/>
      <c r="L244" s="67"/>
      <c r="M244" s="67"/>
      <c r="N244" s="67"/>
    </row>
    <row r="245" spans="1:14" hidden="1" outlineLevel="1" x14ac:dyDescent="0.25">
      <c r="A245" s="24" t="s">
        <v>353</v>
      </c>
      <c r="D245"/>
      <c r="E245"/>
      <c r="F245"/>
      <c r="G245"/>
      <c r="H245" s="22"/>
      <c r="K245" s="67"/>
      <c r="L245" s="67"/>
      <c r="M245" s="67"/>
      <c r="N245" s="67"/>
    </row>
    <row r="246" spans="1:14" hidden="1" outlineLevel="1" x14ac:dyDescent="0.25">
      <c r="A246" s="24" t="s">
        <v>354</v>
      </c>
      <c r="D246"/>
      <c r="E246"/>
      <c r="F246"/>
      <c r="G246"/>
      <c r="H246" s="22"/>
      <c r="K246" s="67"/>
      <c r="L246" s="67"/>
      <c r="M246" s="67"/>
      <c r="N246" s="67"/>
    </row>
    <row r="247" spans="1:14" hidden="1" outlineLevel="1" x14ac:dyDescent="0.25">
      <c r="A247" s="24" t="s">
        <v>355</v>
      </c>
      <c r="D247"/>
      <c r="E247"/>
      <c r="F247"/>
      <c r="G247"/>
      <c r="H247" s="22"/>
      <c r="K247" s="67"/>
      <c r="L247" s="67"/>
      <c r="M247" s="67"/>
      <c r="N247" s="67"/>
    </row>
    <row r="248" spans="1:14" hidden="1" outlineLevel="1" x14ac:dyDescent="0.25">
      <c r="A248" s="24" t="s">
        <v>356</v>
      </c>
      <c r="D248"/>
      <c r="E248"/>
      <c r="F248"/>
      <c r="G248"/>
      <c r="H248" s="22"/>
      <c r="K248" s="67"/>
      <c r="L248" s="67"/>
      <c r="M248" s="67"/>
      <c r="N248" s="67"/>
    </row>
    <row r="249" spans="1:14" hidden="1" outlineLevel="1" x14ac:dyDescent="0.25">
      <c r="A249" s="24" t="s">
        <v>357</v>
      </c>
      <c r="D249"/>
      <c r="E249"/>
      <c r="F249"/>
      <c r="G249"/>
      <c r="H249" s="22"/>
      <c r="K249" s="67"/>
      <c r="L249" s="67"/>
      <c r="M249" s="67"/>
      <c r="N249" s="67"/>
    </row>
    <row r="250" spans="1:14" hidden="1" outlineLevel="1" x14ac:dyDescent="0.25">
      <c r="A250" s="24" t="s">
        <v>358</v>
      </c>
      <c r="D250"/>
      <c r="E250"/>
      <c r="F250"/>
      <c r="G250"/>
      <c r="H250" s="22"/>
      <c r="K250" s="67"/>
      <c r="L250" s="67"/>
      <c r="M250" s="67"/>
      <c r="N250" s="67"/>
    </row>
    <row r="251" spans="1:14" hidden="1" outlineLevel="1" x14ac:dyDescent="0.25">
      <c r="A251" s="24" t="s">
        <v>359</v>
      </c>
      <c r="D251"/>
      <c r="E251"/>
      <c r="F251"/>
      <c r="G251"/>
      <c r="H251" s="22"/>
      <c r="K251" s="67"/>
      <c r="L251" s="67"/>
      <c r="M251" s="67"/>
      <c r="N251" s="67"/>
    </row>
    <row r="252" spans="1:14" hidden="1" outlineLevel="1" x14ac:dyDescent="0.25">
      <c r="A252" s="24" t="s">
        <v>360</v>
      </c>
      <c r="D252"/>
      <c r="E252"/>
      <c r="F252"/>
      <c r="G252"/>
      <c r="H252" s="22"/>
      <c r="K252" s="67"/>
      <c r="L252" s="67"/>
      <c r="M252" s="67"/>
      <c r="N252" s="67"/>
    </row>
    <row r="253" spans="1:14" hidden="1" outlineLevel="1" x14ac:dyDescent="0.25">
      <c r="A253" s="24" t="s">
        <v>361</v>
      </c>
      <c r="D253"/>
      <c r="E253"/>
      <c r="F253"/>
      <c r="G253"/>
      <c r="H253" s="22"/>
      <c r="K253" s="67"/>
      <c r="L253" s="67"/>
      <c r="M253" s="67"/>
      <c r="N253" s="67"/>
    </row>
    <row r="254" spans="1:14" hidden="1" outlineLevel="1" x14ac:dyDescent="0.25">
      <c r="A254" s="24" t="s">
        <v>362</v>
      </c>
      <c r="D254"/>
      <c r="E254"/>
      <c r="F254"/>
      <c r="G254"/>
      <c r="H254" s="22"/>
      <c r="K254" s="67"/>
      <c r="L254" s="67"/>
      <c r="M254" s="67"/>
      <c r="N254" s="67"/>
    </row>
    <row r="255" spans="1:14" hidden="1" outlineLevel="1" x14ac:dyDescent="0.25">
      <c r="A255" s="24" t="s">
        <v>363</v>
      </c>
      <c r="D255"/>
      <c r="E255"/>
      <c r="F255"/>
      <c r="G255"/>
      <c r="H255" s="22"/>
      <c r="K255" s="67"/>
      <c r="L255" s="67"/>
      <c r="M255" s="67"/>
      <c r="N255" s="67"/>
    </row>
    <row r="256" spans="1:14" hidden="1" outlineLevel="1" x14ac:dyDescent="0.25">
      <c r="A256" s="24" t="s">
        <v>364</v>
      </c>
      <c r="D256"/>
      <c r="E256"/>
      <c r="F256"/>
      <c r="G256"/>
      <c r="H256" s="22"/>
      <c r="K256" s="67"/>
      <c r="L256" s="67"/>
      <c r="M256" s="67"/>
      <c r="N256" s="67"/>
    </row>
    <row r="257" spans="1:14" hidden="1" outlineLevel="1" x14ac:dyDescent="0.25">
      <c r="A257" s="24" t="s">
        <v>365</v>
      </c>
      <c r="D257"/>
      <c r="E257"/>
      <c r="F257"/>
      <c r="G257"/>
      <c r="H257" s="22"/>
      <c r="K257" s="67"/>
      <c r="L257" s="67"/>
      <c r="M257" s="67"/>
      <c r="N257" s="67"/>
    </row>
    <row r="258" spans="1:14" hidden="1" outlineLevel="1" x14ac:dyDescent="0.25">
      <c r="A258" s="24" t="s">
        <v>366</v>
      </c>
      <c r="D258"/>
      <c r="E258"/>
      <c r="F258"/>
      <c r="G258"/>
      <c r="H258" s="22"/>
      <c r="K258" s="67"/>
      <c r="L258" s="67"/>
      <c r="M258" s="67"/>
      <c r="N258" s="67"/>
    </row>
    <row r="259" spans="1:14" hidden="1" outlineLevel="1" x14ac:dyDescent="0.25">
      <c r="A259" s="24" t="s">
        <v>367</v>
      </c>
      <c r="D259"/>
      <c r="E259"/>
      <c r="F259"/>
      <c r="G259"/>
      <c r="H259" s="22"/>
      <c r="K259" s="67"/>
      <c r="L259" s="67"/>
      <c r="M259" s="67"/>
      <c r="N259" s="67"/>
    </row>
    <row r="260" spans="1:14" hidden="1" outlineLevel="1" x14ac:dyDescent="0.25">
      <c r="A260" s="24" t="s">
        <v>368</v>
      </c>
      <c r="D260"/>
      <c r="E260"/>
      <c r="F260"/>
      <c r="G260"/>
      <c r="H260" s="22"/>
      <c r="K260" s="67"/>
      <c r="L260" s="67"/>
      <c r="M260" s="67"/>
      <c r="N260" s="67"/>
    </row>
    <row r="261" spans="1:14" hidden="1" outlineLevel="1" x14ac:dyDescent="0.25">
      <c r="A261" s="24" t="s">
        <v>369</v>
      </c>
      <c r="D261"/>
      <c r="E261"/>
      <c r="F261"/>
      <c r="G261"/>
      <c r="H261" s="22"/>
      <c r="K261" s="67"/>
      <c r="L261" s="67"/>
      <c r="M261" s="67"/>
      <c r="N261" s="67"/>
    </row>
    <row r="262" spans="1:14" hidden="1" outlineLevel="1" x14ac:dyDescent="0.25">
      <c r="A262" s="24" t="s">
        <v>370</v>
      </c>
      <c r="D262"/>
      <c r="E262"/>
      <c r="F262"/>
      <c r="G262"/>
      <c r="H262" s="22"/>
      <c r="K262" s="67"/>
      <c r="L262" s="67"/>
      <c r="M262" s="67"/>
      <c r="N262" s="67"/>
    </row>
    <row r="263" spans="1:14" hidden="1" outlineLevel="1" x14ac:dyDescent="0.25">
      <c r="A263" s="24" t="s">
        <v>371</v>
      </c>
      <c r="D263"/>
      <c r="E263"/>
      <c r="F263"/>
      <c r="G263"/>
      <c r="H263" s="22"/>
      <c r="K263" s="67"/>
      <c r="L263" s="67"/>
      <c r="M263" s="67"/>
      <c r="N263" s="67"/>
    </row>
    <row r="264" spans="1:14" hidden="1" outlineLevel="1" x14ac:dyDescent="0.25">
      <c r="A264" s="24" t="s">
        <v>372</v>
      </c>
      <c r="D264"/>
      <c r="E264"/>
      <c r="F264"/>
      <c r="G264"/>
      <c r="H264" s="22"/>
      <c r="K264" s="67"/>
      <c r="L264" s="67"/>
      <c r="M264" s="67"/>
      <c r="N264" s="67"/>
    </row>
    <row r="265" spans="1:14" hidden="1" outlineLevel="1" x14ac:dyDescent="0.25">
      <c r="A265" s="24" t="s">
        <v>373</v>
      </c>
      <c r="D265"/>
      <c r="E265"/>
      <c r="F265"/>
      <c r="G265"/>
      <c r="H265" s="22"/>
      <c r="K265" s="67"/>
      <c r="L265" s="67"/>
      <c r="M265" s="67"/>
      <c r="N265" s="67"/>
    </row>
    <row r="266" spans="1:14" hidden="1" outlineLevel="1" x14ac:dyDescent="0.25">
      <c r="A266" s="24" t="s">
        <v>374</v>
      </c>
      <c r="D266"/>
      <c r="E266"/>
      <c r="F266"/>
      <c r="G266"/>
      <c r="H266" s="22"/>
      <c r="K266" s="67"/>
      <c r="L266" s="67"/>
      <c r="M266" s="67"/>
      <c r="N266" s="67"/>
    </row>
    <row r="267" spans="1:14" hidden="1" outlineLevel="1" x14ac:dyDescent="0.25">
      <c r="A267" s="24" t="s">
        <v>375</v>
      </c>
      <c r="D267"/>
      <c r="E267"/>
      <c r="F267"/>
      <c r="G267"/>
      <c r="H267" s="22"/>
      <c r="K267" s="67"/>
      <c r="L267" s="67"/>
      <c r="M267" s="67"/>
      <c r="N267" s="67"/>
    </row>
    <row r="268" spans="1:14" hidden="1" outlineLevel="1" x14ac:dyDescent="0.25">
      <c r="A268" s="24" t="s">
        <v>376</v>
      </c>
      <c r="D268"/>
      <c r="E268"/>
      <c r="F268"/>
      <c r="G268"/>
      <c r="H268" s="22"/>
      <c r="K268" s="67"/>
      <c r="L268" s="67"/>
      <c r="M268" s="67"/>
      <c r="N268" s="67"/>
    </row>
    <row r="269" spans="1:14" hidden="1" outlineLevel="1" x14ac:dyDescent="0.25">
      <c r="A269" s="24" t="s">
        <v>377</v>
      </c>
      <c r="D269"/>
      <c r="E269"/>
      <c r="F269"/>
      <c r="G269"/>
      <c r="H269" s="22"/>
      <c r="K269" s="67"/>
      <c r="L269" s="67"/>
      <c r="M269" s="67"/>
      <c r="N269" s="67"/>
    </row>
    <row r="270" spans="1:14" hidden="1" outlineLevel="1" x14ac:dyDescent="0.25">
      <c r="A270" s="24" t="s">
        <v>378</v>
      </c>
      <c r="D270"/>
      <c r="E270"/>
      <c r="F270"/>
      <c r="G270"/>
      <c r="H270" s="22"/>
      <c r="K270" s="67"/>
      <c r="L270" s="67"/>
      <c r="M270" s="67"/>
      <c r="N270" s="67"/>
    </row>
    <row r="271" spans="1:14" hidden="1" outlineLevel="1" x14ac:dyDescent="0.25">
      <c r="A271" s="24" t="s">
        <v>379</v>
      </c>
      <c r="D271"/>
      <c r="E271"/>
      <c r="F271"/>
      <c r="G271"/>
      <c r="H271" s="22"/>
      <c r="K271" s="67"/>
      <c r="L271" s="67"/>
      <c r="M271" s="67"/>
      <c r="N271" s="67"/>
    </row>
    <row r="272" spans="1:14" hidden="1" outlineLevel="1" x14ac:dyDescent="0.25">
      <c r="A272" s="24" t="s">
        <v>380</v>
      </c>
      <c r="D272"/>
      <c r="E272"/>
      <c r="F272"/>
      <c r="G272"/>
      <c r="H272" s="22"/>
      <c r="K272" s="67"/>
      <c r="L272" s="67"/>
      <c r="M272" s="67"/>
      <c r="N272" s="67"/>
    </row>
    <row r="273" spans="1:14" hidden="1" outlineLevel="1" x14ac:dyDescent="0.25">
      <c r="A273" s="24" t="s">
        <v>381</v>
      </c>
      <c r="D273"/>
      <c r="E273"/>
      <c r="F273"/>
      <c r="G273"/>
      <c r="H273" s="22"/>
      <c r="K273" s="67"/>
      <c r="L273" s="67"/>
      <c r="M273" s="67"/>
      <c r="N273" s="67"/>
    </row>
    <row r="274" spans="1:14" hidden="1" outlineLevel="1" x14ac:dyDescent="0.25">
      <c r="A274" s="24" t="s">
        <v>382</v>
      </c>
      <c r="D274"/>
      <c r="E274"/>
      <c r="F274"/>
      <c r="G274"/>
      <c r="H274" s="22"/>
      <c r="K274" s="67"/>
      <c r="L274" s="67"/>
      <c r="M274" s="67"/>
      <c r="N274" s="67"/>
    </row>
    <row r="275" spans="1:14" hidden="1" outlineLevel="1" x14ac:dyDescent="0.25">
      <c r="A275" s="24" t="s">
        <v>383</v>
      </c>
      <c r="D275"/>
      <c r="E275"/>
      <c r="F275"/>
      <c r="G275"/>
      <c r="H275" s="22"/>
      <c r="K275" s="67"/>
      <c r="L275" s="67"/>
      <c r="M275" s="67"/>
      <c r="N275" s="67"/>
    </row>
    <row r="276" spans="1:14" hidden="1" outlineLevel="1" x14ac:dyDescent="0.25">
      <c r="A276" s="24" t="s">
        <v>384</v>
      </c>
      <c r="D276"/>
      <c r="E276"/>
      <c r="F276"/>
      <c r="G276"/>
      <c r="H276" s="22"/>
      <c r="K276" s="67"/>
      <c r="L276" s="67"/>
      <c r="M276" s="67"/>
      <c r="N276" s="67"/>
    </row>
    <row r="277" spans="1:14" hidden="1" outlineLevel="1" x14ac:dyDescent="0.25">
      <c r="A277" s="24" t="s">
        <v>385</v>
      </c>
      <c r="D277"/>
      <c r="E277"/>
      <c r="F277"/>
      <c r="G277"/>
      <c r="H277" s="22"/>
      <c r="K277" s="67"/>
      <c r="L277" s="67"/>
      <c r="M277" s="67"/>
      <c r="N277" s="67"/>
    </row>
    <row r="278" spans="1:14" hidden="1" outlineLevel="1" x14ac:dyDescent="0.25">
      <c r="A278" s="24" t="s">
        <v>386</v>
      </c>
      <c r="D278"/>
      <c r="E278"/>
      <c r="F278"/>
      <c r="G278"/>
      <c r="H278" s="22"/>
      <c r="K278" s="67"/>
      <c r="L278" s="67"/>
      <c r="M278" s="67"/>
      <c r="N278" s="67"/>
    </row>
    <row r="279" spans="1:14" hidden="1" outlineLevel="1" x14ac:dyDescent="0.25">
      <c r="A279" s="24" t="s">
        <v>387</v>
      </c>
      <c r="D279"/>
      <c r="E279"/>
      <c r="F279"/>
      <c r="G279"/>
      <c r="H279" s="22"/>
      <c r="K279" s="67"/>
      <c r="L279" s="67"/>
      <c r="M279" s="67"/>
      <c r="N279" s="67"/>
    </row>
    <row r="280" spans="1:14" hidden="1" outlineLevel="1" x14ac:dyDescent="0.25">
      <c r="A280" s="24" t="s">
        <v>388</v>
      </c>
      <c r="D280"/>
      <c r="E280"/>
      <c r="F280"/>
      <c r="G280"/>
      <c r="H280" s="22"/>
      <c r="K280" s="67"/>
      <c r="L280" s="67"/>
      <c r="M280" s="67"/>
      <c r="N280" s="67"/>
    </row>
    <row r="281" spans="1:14" hidden="1" outlineLevel="1" x14ac:dyDescent="0.25">
      <c r="A281" s="24" t="s">
        <v>389</v>
      </c>
      <c r="D281"/>
      <c r="E281"/>
      <c r="F281"/>
      <c r="G281"/>
      <c r="H281" s="22"/>
      <c r="K281" s="67"/>
      <c r="L281" s="67"/>
      <c r="M281" s="67"/>
      <c r="N281" s="67"/>
    </row>
    <row r="282" spans="1:14" hidden="1" outlineLevel="1" x14ac:dyDescent="0.25">
      <c r="A282" s="24" t="s">
        <v>390</v>
      </c>
      <c r="D282"/>
      <c r="E282"/>
      <c r="F282"/>
      <c r="G282"/>
      <c r="H282" s="22"/>
      <c r="K282" s="67"/>
      <c r="L282" s="67"/>
      <c r="M282" s="67"/>
      <c r="N282" s="67"/>
    </row>
    <row r="283" spans="1:14" hidden="1" outlineLevel="1" x14ac:dyDescent="0.25">
      <c r="A283" s="24" t="s">
        <v>391</v>
      </c>
      <c r="D283"/>
      <c r="E283"/>
      <c r="F283"/>
      <c r="G283"/>
      <c r="H283" s="22"/>
      <c r="K283" s="67"/>
      <c r="L283" s="67"/>
      <c r="M283" s="67"/>
      <c r="N283" s="67"/>
    </row>
    <row r="284" spans="1:14" hidden="1" outlineLevel="1" x14ac:dyDescent="0.25">
      <c r="A284" s="24" t="s">
        <v>392</v>
      </c>
      <c r="D284"/>
      <c r="E284"/>
      <c r="F284"/>
      <c r="G284"/>
      <c r="H284" s="22"/>
      <c r="K284" s="67"/>
      <c r="L284" s="67"/>
      <c r="M284" s="67"/>
      <c r="N284" s="67"/>
    </row>
    <row r="285" spans="1:14" ht="37.5" collapsed="1" x14ac:dyDescent="0.25">
      <c r="A285" s="35"/>
      <c r="B285" s="35" t="s">
        <v>393</v>
      </c>
      <c r="C285" s="35" t="s">
        <v>1</v>
      </c>
      <c r="D285" s="35" t="s">
        <v>1</v>
      </c>
      <c r="E285" s="35"/>
      <c r="F285" s="36"/>
      <c r="G285" s="37"/>
      <c r="H285" s="22"/>
      <c r="I285" s="28"/>
      <c r="J285" s="28"/>
      <c r="K285" s="28"/>
      <c r="L285" s="28"/>
      <c r="M285" s="30"/>
    </row>
    <row r="286" spans="1:14" ht="18.75" x14ac:dyDescent="0.25">
      <c r="A286" s="68" t="s">
        <v>394</v>
      </c>
      <c r="B286" s="69"/>
      <c r="C286" s="69"/>
      <c r="D286" s="69"/>
      <c r="E286" s="69"/>
      <c r="F286" s="70"/>
      <c r="G286" s="69"/>
      <c r="H286" s="22"/>
      <c r="I286" s="28"/>
      <c r="J286" s="28"/>
      <c r="K286" s="28"/>
      <c r="L286" s="28"/>
      <c r="M286" s="30"/>
    </row>
    <row r="287" spans="1:14" ht="18.75" x14ac:dyDescent="0.25">
      <c r="A287" s="68" t="s">
        <v>395</v>
      </c>
      <c r="B287" s="69"/>
      <c r="C287" s="69"/>
      <c r="D287" s="69"/>
      <c r="E287" s="69"/>
      <c r="F287" s="70"/>
      <c r="G287" s="69"/>
      <c r="H287" s="22"/>
      <c r="I287" s="28"/>
      <c r="J287" s="28"/>
      <c r="K287" s="28"/>
      <c r="L287" s="28"/>
      <c r="M287" s="30"/>
    </row>
    <row r="288" spans="1:14" x14ac:dyDescent="0.25">
      <c r="A288" s="24" t="s">
        <v>396</v>
      </c>
      <c r="B288" s="39" t="s">
        <v>397</v>
      </c>
      <c r="C288" s="71">
        <f>ROW(B38)</f>
        <v>38</v>
      </c>
      <c r="D288" s="62"/>
      <c r="E288" s="62"/>
      <c r="F288" s="62"/>
      <c r="G288" s="62"/>
      <c r="H288" s="22"/>
      <c r="I288" s="39"/>
      <c r="J288" s="71"/>
      <c r="L288" s="62"/>
      <c r="M288" s="62"/>
      <c r="N288" s="62"/>
    </row>
    <row r="289" spans="1:14" x14ac:dyDescent="0.25">
      <c r="A289" s="24" t="s">
        <v>398</v>
      </c>
      <c r="B289" s="39" t="s">
        <v>399</v>
      </c>
      <c r="C289" s="71">
        <f>ROW(B39)</f>
        <v>39</v>
      </c>
      <c r="E289" s="62"/>
      <c r="F289" s="62"/>
      <c r="H289" s="22"/>
      <c r="I289" s="39"/>
      <c r="J289" s="71"/>
      <c r="L289" s="62"/>
      <c r="M289" s="62"/>
    </row>
    <row r="290" spans="1:14" x14ac:dyDescent="0.25">
      <c r="A290" s="24" t="s">
        <v>400</v>
      </c>
      <c r="B290" s="39" t="s">
        <v>401</v>
      </c>
      <c r="C290" s="71" t="str">
        <f>ROW('B1. HTT Mortgage Assets'!B43)&amp; " for Mortgage Assets"</f>
        <v>43 for Mortgage Assets</v>
      </c>
      <c r="D290" s="71"/>
      <c r="E290" s="72"/>
      <c r="F290" s="62"/>
      <c r="G290" s="72"/>
      <c r="H290" s="22"/>
      <c r="I290" s="39"/>
      <c r="J290" s="71"/>
      <c r="K290" s="71"/>
      <c r="L290" s="72"/>
      <c r="M290" s="62"/>
      <c r="N290" s="72"/>
    </row>
    <row r="291" spans="1:14" x14ac:dyDescent="0.25">
      <c r="A291" s="24" t="s">
        <v>402</v>
      </c>
      <c r="B291" s="39" t="s">
        <v>403</v>
      </c>
      <c r="C291" s="71">
        <f>ROW(B52)</f>
        <v>52</v>
      </c>
      <c r="H291" s="22"/>
      <c r="I291" s="39"/>
      <c r="J291" s="71"/>
    </row>
    <row r="292" spans="1:14" x14ac:dyDescent="0.25">
      <c r="A292" s="24" t="s">
        <v>404</v>
      </c>
      <c r="B292" s="39" t="s">
        <v>405</v>
      </c>
      <c r="C292" s="73" t="str">
        <f>ROW('B1. HTT Mortgage Assets'!B166)&amp;" for Residential Mortgage Assets"</f>
        <v>166 for Residential Mortgage Assets</v>
      </c>
      <c r="D292" s="71" t="str">
        <f>ROW('B1. HTT Mortgage Assets'!B267 )&amp; " for Commercial Mortgage Assets"</f>
        <v>267 for Commercial Mortgage Assets</v>
      </c>
      <c r="E292" s="72"/>
      <c r="F292" s="71"/>
      <c r="G292" s="72"/>
      <c r="H292" s="22"/>
      <c r="I292" s="39"/>
      <c r="J292" s="67"/>
      <c r="K292" s="71"/>
      <c r="L292" s="72"/>
      <c r="N292" s="72"/>
    </row>
    <row r="293" spans="1:14" x14ac:dyDescent="0.25">
      <c r="A293" s="24" t="s">
        <v>406</v>
      </c>
      <c r="B293" s="39" t="s">
        <v>407</v>
      </c>
      <c r="C293" s="71" t="str">
        <f>ROW('B1. HTT Mortgage Assets'!B130)&amp;" for Mortgage Assets"</f>
        <v>130 for Mortgage Assets</v>
      </c>
      <c r="D293" s="71"/>
      <c r="F293" s="71"/>
      <c r="H293" s="22"/>
      <c r="I293" s="39"/>
      <c r="M293" s="72"/>
    </row>
    <row r="294" spans="1:14" x14ac:dyDescent="0.25">
      <c r="A294" s="24" t="s">
        <v>408</v>
      </c>
      <c r="B294" s="39" t="s">
        <v>409</v>
      </c>
      <c r="C294" s="71">
        <f>ROW(B111)</f>
        <v>111</v>
      </c>
      <c r="F294" s="72"/>
      <c r="H294" s="22"/>
      <c r="I294" s="39"/>
      <c r="J294" s="71"/>
      <c r="M294" s="72"/>
    </row>
    <row r="295" spans="1:14" x14ac:dyDescent="0.25">
      <c r="A295" s="24" t="s">
        <v>410</v>
      </c>
      <c r="B295" s="39" t="s">
        <v>411</v>
      </c>
      <c r="C295" s="71">
        <f>ROW(B163)</f>
        <v>163</v>
      </c>
      <c r="E295" s="72"/>
      <c r="F295" s="72"/>
      <c r="H295" s="22"/>
      <c r="I295" s="39"/>
      <c r="J295" s="71"/>
      <c r="L295" s="72"/>
      <c r="M295" s="72"/>
    </row>
    <row r="296" spans="1:14" x14ac:dyDescent="0.25">
      <c r="A296" s="24" t="s">
        <v>412</v>
      </c>
      <c r="B296" s="39" t="s">
        <v>413</v>
      </c>
      <c r="C296" s="71">
        <f>ROW(B137)</f>
        <v>137</v>
      </c>
      <c r="E296" s="72"/>
      <c r="F296" s="72"/>
      <c r="H296" s="22"/>
      <c r="I296" s="39"/>
      <c r="J296" s="71"/>
      <c r="L296" s="72"/>
      <c r="M296" s="72"/>
    </row>
    <row r="297" spans="1:14" ht="30" x14ac:dyDescent="0.25">
      <c r="A297" s="24" t="s">
        <v>414</v>
      </c>
      <c r="B297" s="24" t="s">
        <v>415</v>
      </c>
      <c r="C297" s="71" t="str">
        <f>ROW('C. HTT Harmonised Glossary'!B17)&amp;" for Harmonised Glossary"</f>
        <v>17 for Harmonised Glossary</v>
      </c>
      <c r="E297" s="72"/>
      <c r="H297" s="22"/>
      <c r="J297" s="71"/>
      <c r="L297" s="72"/>
    </row>
    <row r="298" spans="1:14" x14ac:dyDescent="0.25">
      <c r="A298" s="24" t="s">
        <v>416</v>
      </c>
      <c r="B298" s="39" t="s">
        <v>417</v>
      </c>
      <c r="C298" s="71">
        <f>ROW(B65)</f>
        <v>65</v>
      </c>
      <c r="E298" s="72"/>
      <c r="H298" s="22"/>
      <c r="I298" s="39"/>
      <c r="J298" s="71"/>
      <c r="L298" s="72"/>
    </row>
    <row r="299" spans="1:14" x14ac:dyDescent="0.25">
      <c r="A299" s="24" t="s">
        <v>418</v>
      </c>
      <c r="B299" s="39" t="s">
        <v>419</v>
      </c>
      <c r="C299" s="71">
        <f>ROW(B88)</f>
        <v>88</v>
      </c>
      <c r="E299" s="72"/>
      <c r="H299" s="22"/>
      <c r="I299" s="39"/>
      <c r="J299" s="71"/>
      <c r="L299" s="72"/>
    </row>
    <row r="300" spans="1:14" x14ac:dyDescent="0.25">
      <c r="A300" s="24" t="s">
        <v>420</v>
      </c>
      <c r="B300" s="39" t="s">
        <v>421</v>
      </c>
      <c r="C300" s="71" t="str">
        <f>ROW('B1. HTT Mortgage Assets'!B160)&amp; " for Mortgage Assets"</f>
        <v>160 for Mortgage Assets</v>
      </c>
      <c r="D300" s="71"/>
      <c r="E300" s="72"/>
      <c r="H300" s="22"/>
      <c r="I300" s="39"/>
      <c r="J300" s="71"/>
      <c r="K300" s="71"/>
      <c r="L300" s="72"/>
    </row>
    <row r="301" spans="1:14" hidden="1" outlineLevel="1" x14ac:dyDescent="0.25">
      <c r="A301" s="24" t="s">
        <v>422</v>
      </c>
      <c r="B301" s="39"/>
      <c r="C301" s="71"/>
      <c r="D301" s="71"/>
      <c r="E301" s="72"/>
      <c r="H301" s="22"/>
      <c r="I301" s="39"/>
      <c r="J301" s="71"/>
      <c r="K301" s="71"/>
      <c r="L301" s="72"/>
    </row>
    <row r="302" spans="1:14" hidden="1" outlineLevel="1" x14ac:dyDescent="0.25">
      <c r="A302" s="24" t="s">
        <v>423</v>
      </c>
      <c r="B302" s="39"/>
      <c r="C302" s="71"/>
      <c r="D302" s="71"/>
      <c r="E302" s="72"/>
      <c r="H302" s="22"/>
      <c r="I302" s="39"/>
      <c r="J302" s="71"/>
      <c r="K302" s="71"/>
      <c r="L302" s="72"/>
    </row>
    <row r="303" spans="1:14" hidden="1" outlineLevel="1" x14ac:dyDescent="0.25">
      <c r="A303" s="24" t="s">
        <v>424</v>
      </c>
      <c r="B303" s="39"/>
      <c r="C303" s="71"/>
      <c r="D303" s="71"/>
      <c r="E303" s="72"/>
      <c r="H303" s="22"/>
      <c r="I303" s="39"/>
      <c r="J303" s="71"/>
      <c r="K303" s="71"/>
      <c r="L303" s="72"/>
    </row>
    <row r="304" spans="1:14" hidden="1" outlineLevel="1" x14ac:dyDescent="0.25">
      <c r="A304" s="24" t="s">
        <v>425</v>
      </c>
      <c r="B304" s="39"/>
      <c r="C304" s="71"/>
      <c r="D304" s="71"/>
      <c r="E304" s="72"/>
      <c r="H304" s="22"/>
      <c r="I304" s="39"/>
      <c r="J304" s="71"/>
      <c r="K304" s="71"/>
      <c r="L304" s="72"/>
    </row>
    <row r="305" spans="1:13" hidden="1" outlineLevel="1" x14ac:dyDescent="0.25">
      <c r="A305" s="24" t="s">
        <v>426</v>
      </c>
      <c r="B305" s="39"/>
      <c r="C305" s="71"/>
      <c r="D305" s="71"/>
      <c r="E305" s="72"/>
      <c r="H305" s="22"/>
      <c r="I305" s="39"/>
      <c r="J305" s="71"/>
      <c r="K305" s="71"/>
      <c r="L305" s="72"/>
    </row>
    <row r="306" spans="1:13" hidden="1" outlineLevel="1" x14ac:dyDescent="0.25">
      <c r="A306" s="24" t="s">
        <v>427</v>
      </c>
      <c r="B306" s="39"/>
      <c r="C306" s="71"/>
      <c r="D306" s="71"/>
      <c r="E306" s="72"/>
      <c r="H306" s="22"/>
      <c r="I306" s="39"/>
      <c r="J306" s="71"/>
      <c r="K306" s="71"/>
      <c r="L306" s="72"/>
    </row>
    <row r="307" spans="1:13" hidden="1" outlineLevel="1" x14ac:dyDescent="0.25">
      <c r="A307" s="24" t="s">
        <v>428</v>
      </c>
      <c r="B307" s="39"/>
      <c r="C307" s="71"/>
      <c r="D307" s="71"/>
      <c r="E307" s="72"/>
      <c r="H307" s="22"/>
      <c r="I307" s="39"/>
      <c r="J307" s="71"/>
      <c r="K307" s="71"/>
      <c r="L307" s="72"/>
    </row>
    <row r="308" spans="1:13" hidden="1" outlineLevel="1" x14ac:dyDescent="0.25">
      <c r="A308" s="24" t="s">
        <v>429</v>
      </c>
      <c r="B308" s="39"/>
      <c r="C308" s="71"/>
      <c r="D308" s="71"/>
      <c r="E308" s="72"/>
      <c r="H308" s="22"/>
      <c r="I308" s="39"/>
      <c r="J308" s="71"/>
      <c r="K308" s="71"/>
      <c r="L308" s="72"/>
    </row>
    <row r="309" spans="1:13" hidden="1" outlineLevel="1" x14ac:dyDescent="0.25">
      <c r="A309" s="24" t="s">
        <v>430</v>
      </c>
      <c r="B309" s="39"/>
      <c r="C309" s="71"/>
      <c r="D309" s="71"/>
      <c r="E309" s="72"/>
      <c r="H309" s="22"/>
      <c r="I309" s="39"/>
      <c r="J309" s="71"/>
      <c r="K309" s="71"/>
      <c r="L309" s="72"/>
    </row>
    <row r="310" spans="1:13" hidden="1" outlineLevel="1" x14ac:dyDescent="0.25">
      <c r="A310" s="24" t="s">
        <v>431</v>
      </c>
      <c r="H310" s="22"/>
    </row>
    <row r="311" spans="1:13" ht="37.5" collapsed="1" x14ac:dyDescent="0.25">
      <c r="A311" s="36"/>
      <c r="B311" s="35" t="s">
        <v>31</v>
      </c>
      <c r="C311" s="36"/>
      <c r="D311" s="36"/>
      <c r="E311" s="36"/>
      <c r="F311" s="36"/>
      <c r="G311" s="37"/>
      <c r="H311" s="22"/>
      <c r="I311" s="28"/>
      <c r="J311" s="30"/>
      <c r="K311" s="30"/>
      <c r="L311" s="30"/>
      <c r="M311" s="30"/>
    </row>
    <row r="312" spans="1:13" x14ac:dyDescent="0.25">
      <c r="A312" s="24" t="s">
        <v>5</v>
      </c>
      <c r="B312" s="47" t="s">
        <v>432</v>
      </c>
      <c r="C312" s="71">
        <f>ROW(B173)</f>
        <v>173</v>
      </c>
      <c r="H312" s="22"/>
      <c r="I312" s="47"/>
      <c r="J312" s="71"/>
    </row>
    <row r="313" spans="1:13" hidden="1" outlineLevel="1" x14ac:dyDescent="0.25">
      <c r="A313" s="24" t="s">
        <v>433</v>
      </c>
      <c r="B313" s="47"/>
      <c r="C313" s="71"/>
      <c r="H313" s="22"/>
      <c r="I313" s="47"/>
      <c r="J313" s="71"/>
    </row>
    <row r="314" spans="1:13" hidden="1" outlineLevel="1" x14ac:dyDescent="0.25">
      <c r="A314" s="24" t="s">
        <v>434</v>
      </c>
      <c r="B314" s="47"/>
      <c r="C314" s="71"/>
      <c r="H314" s="22"/>
      <c r="I314" s="47"/>
      <c r="J314" s="71"/>
    </row>
    <row r="315" spans="1:13" hidden="1" outlineLevel="1" x14ac:dyDescent="0.25">
      <c r="A315" s="24" t="s">
        <v>435</v>
      </c>
      <c r="B315" s="47"/>
      <c r="C315" s="71"/>
      <c r="H315" s="22"/>
      <c r="I315" s="47"/>
      <c r="J315" s="71"/>
    </row>
    <row r="316" spans="1:13" hidden="1" outlineLevel="1" x14ac:dyDescent="0.25">
      <c r="A316" s="24" t="s">
        <v>436</v>
      </c>
      <c r="B316" s="47"/>
      <c r="C316" s="71"/>
      <c r="H316" s="22"/>
      <c r="I316" s="47"/>
      <c r="J316" s="71"/>
    </row>
    <row r="317" spans="1:13" hidden="1" outlineLevel="1" x14ac:dyDescent="0.25">
      <c r="A317" s="24" t="s">
        <v>437</v>
      </c>
      <c r="B317" s="47"/>
      <c r="C317" s="71"/>
      <c r="H317" s="22"/>
      <c r="I317" s="47"/>
      <c r="J317" s="71"/>
    </row>
    <row r="318" spans="1:13" hidden="1" outlineLevel="1" x14ac:dyDescent="0.25">
      <c r="A318" s="24" t="s">
        <v>438</v>
      </c>
      <c r="B318" s="47"/>
      <c r="C318" s="71"/>
      <c r="H318" s="22"/>
      <c r="I318" s="47"/>
      <c r="J318" s="71"/>
    </row>
    <row r="319" spans="1:13" ht="18.75" collapsed="1" x14ac:dyDescent="0.25">
      <c r="A319" s="36"/>
      <c r="B319" s="35" t="s">
        <v>32</v>
      </c>
      <c r="C319" s="36"/>
      <c r="D319" s="36"/>
      <c r="E319" s="36"/>
      <c r="F319" s="36"/>
      <c r="G319" s="37"/>
      <c r="H319" s="22"/>
      <c r="I319" s="28"/>
      <c r="J319" s="30"/>
      <c r="K319" s="30"/>
      <c r="L319" s="30"/>
      <c r="M319" s="30"/>
    </row>
    <row r="320" spans="1:13" ht="15" hidden="1" customHeight="1" outlineLevel="1" x14ac:dyDescent="0.25">
      <c r="A320" s="43"/>
      <c r="B320" s="44" t="s">
        <v>439</v>
      </c>
      <c r="C320" s="43"/>
      <c r="D320" s="43"/>
      <c r="E320" s="45"/>
      <c r="F320" s="46"/>
      <c r="G320" s="46"/>
      <c r="H320" s="22"/>
      <c r="L320" s="22"/>
      <c r="M320" s="22"/>
    </row>
    <row r="321" spans="1:8" hidden="1" outlineLevel="1" x14ac:dyDescent="0.25">
      <c r="A321" s="24" t="s">
        <v>440</v>
      </c>
      <c r="B321" s="39" t="s">
        <v>441</v>
      </c>
      <c r="C321" s="39"/>
      <c r="H321" s="22"/>
    </row>
    <row r="322" spans="1:8" hidden="1" outlineLevel="1" x14ac:dyDescent="0.25">
      <c r="A322" s="24" t="s">
        <v>442</v>
      </c>
      <c r="B322" s="39" t="s">
        <v>443</v>
      </c>
      <c r="C322" s="39"/>
      <c r="H322" s="22"/>
    </row>
    <row r="323" spans="1:8" hidden="1" outlineLevel="1" x14ac:dyDescent="0.25">
      <c r="A323" s="24" t="s">
        <v>444</v>
      </c>
      <c r="B323" s="39" t="s">
        <v>445</v>
      </c>
      <c r="C323" s="39"/>
      <c r="H323" s="22"/>
    </row>
    <row r="324" spans="1:8" hidden="1" outlineLevel="1" x14ac:dyDescent="0.25">
      <c r="A324" s="24" t="s">
        <v>446</v>
      </c>
      <c r="B324" s="39" t="s">
        <v>447</v>
      </c>
      <c r="H324" s="22"/>
    </row>
    <row r="325" spans="1:8" hidden="1" outlineLevel="1" x14ac:dyDescent="0.25">
      <c r="A325" s="24" t="s">
        <v>448</v>
      </c>
      <c r="B325" s="39" t="s">
        <v>449</v>
      </c>
      <c r="H325" s="22"/>
    </row>
    <row r="326" spans="1:8" hidden="1" outlineLevel="1" x14ac:dyDescent="0.25">
      <c r="A326" s="24" t="s">
        <v>450</v>
      </c>
      <c r="B326" s="39" t="s">
        <v>451</v>
      </c>
      <c r="H326" s="22"/>
    </row>
    <row r="327" spans="1:8" hidden="1" outlineLevel="1" x14ac:dyDescent="0.25">
      <c r="A327" s="24" t="s">
        <v>452</v>
      </c>
      <c r="B327" s="39" t="s">
        <v>453</v>
      </c>
      <c r="H327" s="22"/>
    </row>
    <row r="328" spans="1:8" hidden="1" outlineLevel="1" x14ac:dyDescent="0.25">
      <c r="A328" s="24" t="s">
        <v>454</v>
      </c>
      <c r="B328" s="39" t="s">
        <v>455</v>
      </c>
      <c r="H328" s="22"/>
    </row>
    <row r="329" spans="1:8" hidden="1" outlineLevel="1" x14ac:dyDescent="0.25">
      <c r="A329" s="24" t="s">
        <v>456</v>
      </c>
      <c r="B329" s="39" t="s">
        <v>457</v>
      </c>
      <c r="H329" s="22"/>
    </row>
    <row r="330" spans="1:8" hidden="1" outlineLevel="1" x14ac:dyDescent="0.25">
      <c r="A330" s="24" t="s">
        <v>458</v>
      </c>
      <c r="B330" s="54" t="s">
        <v>459</v>
      </c>
      <c r="H330" s="22"/>
    </row>
    <row r="331" spans="1:8" hidden="1" outlineLevel="1" x14ac:dyDescent="0.25">
      <c r="A331" s="24" t="s">
        <v>460</v>
      </c>
      <c r="B331" s="54" t="s">
        <v>459</v>
      </c>
      <c r="H331" s="22"/>
    </row>
    <row r="332" spans="1:8" hidden="1" outlineLevel="1" x14ac:dyDescent="0.25">
      <c r="A332" s="24" t="s">
        <v>461</v>
      </c>
      <c r="B332" s="54" t="s">
        <v>459</v>
      </c>
      <c r="H332" s="22"/>
    </row>
    <row r="333" spans="1:8" hidden="1" outlineLevel="1" x14ac:dyDescent="0.25">
      <c r="A333" s="24" t="s">
        <v>462</v>
      </c>
      <c r="B333" s="54" t="s">
        <v>459</v>
      </c>
      <c r="H333" s="22"/>
    </row>
    <row r="334" spans="1:8" hidden="1" outlineLevel="1" x14ac:dyDescent="0.25">
      <c r="A334" s="24" t="s">
        <v>463</v>
      </c>
      <c r="B334" s="54" t="s">
        <v>459</v>
      </c>
      <c r="H334" s="22"/>
    </row>
    <row r="335" spans="1:8" hidden="1" outlineLevel="1" x14ac:dyDescent="0.25">
      <c r="A335" s="24" t="s">
        <v>464</v>
      </c>
      <c r="B335" s="54" t="s">
        <v>459</v>
      </c>
      <c r="H335" s="22"/>
    </row>
    <row r="336" spans="1:8" hidden="1" outlineLevel="1" x14ac:dyDescent="0.25">
      <c r="A336" s="24" t="s">
        <v>465</v>
      </c>
      <c r="B336" s="54" t="s">
        <v>459</v>
      </c>
      <c r="H336" s="22"/>
    </row>
    <row r="337" spans="1:8" hidden="1" outlineLevel="1" x14ac:dyDescent="0.25">
      <c r="A337" s="24" t="s">
        <v>466</v>
      </c>
      <c r="B337" s="54" t="s">
        <v>459</v>
      </c>
      <c r="H337" s="22"/>
    </row>
    <row r="338" spans="1:8" hidden="1" outlineLevel="1" x14ac:dyDescent="0.25">
      <c r="A338" s="24" t="s">
        <v>467</v>
      </c>
      <c r="B338" s="54" t="s">
        <v>459</v>
      </c>
      <c r="H338" s="22"/>
    </row>
    <row r="339" spans="1:8" hidden="1" outlineLevel="1" x14ac:dyDescent="0.25">
      <c r="A339" s="24" t="s">
        <v>468</v>
      </c>
      <c r="B339" s="54" t="s">
        <v>459</v>
      </c>
      <c r="H339" s="22"/>
    </row>
    <row r="340" spans="1:8" hidden="1" outlineLevel="1" x14ac:dyDescent="0.25">
      <c r="A340" s="24" t="s">
        <v>469</v>
      </c>
      <c r="B340" s="54" t="s">
        <v>459</v>
      </c>
      <c r="H340" s="22"/>
    </row>
    <row r="341" spans="1:8" hidden="1" outlineLevel="1" x14ac:dyDescent="0.25">
      <c r="A341" s="24" t="s">
        <v>470</v>
      </c>
      <c r="B341" s="54" t="s">
        <v>459</v>
      </c>
      <c r="H341" s="22"/>
    </row>
    <row r="342" spans="1:8" hidden="1" outlineLevel="1" x14ac:dyDescent="0.25">
      <c r="A342" s="24" t="s">
        <v>471</v>
      </c>
      <c r="B342" s="54" t="s">
        <v>459</v>
      </c>
      <c r="H342" s="22"/>
    </row>
    <row r="343" spans="1:8" hidden="1" outlineLevel="1" x14ac:dyDescent="0.25">
      <c r="A343" s="24" t="s">
        <v>472</v>
      </c>
      <c r="B343" s="54" t="s">
        <v>459</v>
      </c>
      <c r="H343" s="22"/>
    </row>
    <row r="344" spans="1:8" hidden="1" outlineLevel="1" x14ac:dyDescent="0.25">
      <c r="A344" s="24" t="s">
        <v>473</v>
      </c>
      <c r="B344" s="54" t="s">
        <v>459</v>
      </c>
      <c r="H344" s="22"/>
    </row>
    <row r="345" spans="1:8" hidden="1" outlineLevel="1" x14ac:dyDescent="0.25">
      <c r="A345" s="24" t="s">
        <v>474</v>
      </c>
      <c r="B345" s="54" t="s">
        <v>459</v>
      </c>
      <c r="H345" s="22"/>
    </row>
    <row r="346" spans="1:8" hidden="1" outlineLevel="1" x14ac:dyDescent="0.25">
      <c r="A346" s="24" t="s">
        <v>475</v>
      </c>
      <c r="B346" s="54" t="s">
        <v>459</v>
      </c>
      <c r="H346" s="22"/>
    </row>
    <row r="347" spans="1:8" hidden="1" outlineLevel="1" x14ac:dyDescent="0.25">
      <c r="A347" s="24" t="s">
        <v>476</v>
      </c>
      <c r="B347" s="54" t="s">
        <v>459</v>
      </c>
      <c r="H347" s="22"/>
    </row>
    <row r="348" spans="1:8" hidden="1" outlineLevel="1" x14ac:dyDescent="0.25">
      <c r="A348" s="24" t="s">
        <v>477</v>
      </c>
      <c r="B348" s="54" t="s">
        <v>459</v>
      </c>
      <c r="H348" s="22"/>
    </row>
    <row r="349" spans="1:8" hidden="1" outlineLevel="1" x14ac:dyDescent="0.25">
      <c r="A349" s="24" t="s">
        <v>478</v>
      </c>
      <c r="B349" s="54" t="s">
        <v>459</v>
      </c>
      <c r="H349" s="22"/>
    </row>
    <row r="350" spans="1:8" hidden="1" outlineLevel="1" x14ac:dyDescent="0.25">
      <c r="A350" s="24" t="s">
        <v>479</v>
      </c>
      <c r="B350" s="54" t="s">
        <v>459</v>
      </c>
      <c r="H350" s="22"/>
    </row>
    <row r="351" spans="1:8" hidden="1" outlineLevel="1" x14ac:dyDescent="0.25">
      <c r="A351" s="24" t="s">
        <v>480</v>
      </c>
      <c r="B351" s="54" t="s">
        <v>459</v>
      </c>
      <c r="H351" s="22"/>
    </row>
    <row r="352" spans="1:8" hidden="1" outlineLevel="1" x14ac:dyDescent="0.25">
      <c r="A352" s="24" t="s">
        <v>481</v>
      </c>
      <c r="B352" s="54" t="s">
        <v>459</v>
      </c>
      <c r="H352" s="22"/>
    </row>
    <row r="353" spans="1:8" hidden="1" outlineLevel="1" x14ac:dyDescent="0.25">
      <c r="A353" s="24" t="s">
        <v>482</v>
      </c>
      <c r="B353" s="54" t="s">
        <v>459</v>
      </c>
      <c r="H353" s="22"/>
    </row>
    <row r="354" spans="1:8" hidden="1" outlineLevel="1" x14ac:dyDescent="0.25">
      <c r="A354" s="24" t="s">
        <v>483</v>
      </c>
      <c r="B354" s="54" t="s">
        <v>459</v>
      </c>
      <c r="H354" s="22"/>
    </row>
    <row r="355" spans="1:8" hidden="1" outlineLevel="1" x14ac:dyDescent="0.25">
      <c r="A355" s="24" t="s">
        <v>484</v>
      </c>
      <c r="B355" s="54" t="s">
        <v>459</v>
      </c>
      <c r="H355" s="22"/>
    </row>
    <row r="356" spans="1:8" hidden="1" outlineLevel="1" x14ac:dyDescent="0.25">
      <c r="A356" s="24" t="s">
        <v>485</v>
      </c>
      <c r="B356" s="54" t="s">
        <v>459</v>
      </c>
      <c r="H356" s="22"/>
    </row>
    <row r="357" spans="1:8" hidden="1" outlineLevel="1" x14ac:dyDescent="0.25">
      <c r="A357" s="24" t="s">
        <v>486</v>
      </c>
      <c r="B357" s="54" t="s">
        <v>459</v>
      </c>
      <c r="H357" s="22"/>
    </row>
    <row r="358" spans="1:8" hidden="1" outlineLevel="1" x14ac:dyDescent="0.25">
      <c r="A358" s="24" t="s">
        <v>487</v>
      </c>
      <c r="B358" s="54" t="s">
        <v>459</v>
      </c>
      <c r="H358" s="22"/>
    </row>
    <row r="359" spans="1:8" hidden="1" outlineLevel="1" x14ac:dyDescent="0.25">
      <c r="A359" s="24" t="s">
        <v>488</v>
      </c>
      <c r="B359" s="54" t="s">
        <v>459</v>
      </c>
      <c r="H359" s="22"/>
    </row>
    <row r="360" spans="1:8" hidden="1" outlineLevel="1" x14ac:dyDescent="0.25">
      <c r="A360" s="24" t="s">
        <v>489</v>
      </c>
      <c r="B360" s="54" t="s">
        <v>459</v>
      </c>
      <c r="H360" s="22"/>
    </row>
    <row r="361" spans="1:8" hidden="1" outlineLevel="1" x14ac:dyDescent="0.25">
      <c r="A361" s="24" t="s">
        <v>490</v>
      </c>
      <c r="B361" s="54" t="s">
        <v>459</v>
      </c>
      <c r="H361" s="22"/>
    </row>
    <row r="362" spans="1:8" hidden="1" outlineLevel="1" x14ac:dyDescent="0.25">
      <c r="A362" s="24" t="s">
        <v>491</v>
      </c>
      <c r="B362" s="54" t="s">
        <v>459</v>
      </c>
      <c r="H362" s="22"/>
    </row>
    <row r="363" spans="1:8" hidden="1" outlineLevel="1" x14ac:dyDescent="0.25">
      <c r="A363" s="24" t="s">
        <v>492</v>
      </c>
      <c r="B363" s="54" t="s">
        <v>459</v>
      </c>
      <c r="H363" s="22"/>
    </row>
    <row r="364" spans="1:8" hidden="1" outlineLevel="1" x14ac:dyDescent="0.25">
      <c r="A364" s="24" t="s">
        <v>493</v>
      </c>
      <c r="B364" s="54" t="s">
        <v>459</v>
      </c>
      <c r="H364" s="22"/>
    </row>
    <row r="365" spans="1:8" hidden="1" outlineLevel="1" x14ac:dyDescent="0.25">
      <c r="A365" s="24" t="s">
        <v>494</v>
      </c>
      <c r="B365" s="54" t="s">
        <v>459</v>
      </c>
      <c r="H365" s="22"/>
    </row>
    <row r="366" spans="1:8" collapsed="1"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mergeCells count="1">
    <mergeCell ref="D28:G28"/>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5"/>
  <headerFooter differentOddEven="1">
    <oddHeader>&amp;R&amp;G&amp;L&amp;"Calibri"&amp;12&amp;K008000Classification: Public&amp;1#</oddHeader>
    <evenHeader>&amp;L&amp;"Calibri"&amp;12&amp;K008000Classification: Public&amp;1#</even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topLeftCell="A205" zoomScale="80" zoomScaleNormal="80" workbookViewId="0">
      <selection activeCell="E11" sqref="E11"/>
    </sheetView>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5"/>
  </cols>
  <sheetData>
    <row r="1" spans="1:7" ht="30.95" x14ac:dyDescent="0.35">
      <c r="A1" s="21" t="s">
        <v>495</v>
      </c>
      <c r="B1" s="21"/>
      <c r="C1" s="22"/>
      <c r="D1" s="22"/>
      <c r="E1" s="22"/>
      <c r="F1" s="58"/>
    </row>
    <row r="2" spans="1:7" thickBot="1" x14ac:dyDescent="0.4">
      <c r="A2" s="22"/>
      <c r="B2" s="22"/>
      <c r="C2" s="22"/>
      <c r="D2" s="22"/>
      <c r="E2" s="22"/>
      <c r="F2" s="22"/>
    </row>
    <row r="3" spans="1:7" ht="19.5" thickBot="1" x14ac:dyDescent="0.3">
      <c r="A3" s="25"/>
      <c r="B3" s="26" t="s">
        <v>24</v>
      </c>
      <c r="C3" s="27" t="s">
        <v>1168</v>
      </c>
      <c r="D3" s="25"/>
      <c r="E3" s="25"/>
      <c r="F3" s="22"/>
      <c r="G3" s="25"/>
    </row>
    <row r="4" spans="1:7" ht="15.75" thickBot="1" x14ac:dyDescent="0.3"/>
    <row r="5" spans="1:7" ht="18.75" x14ac:dyDescent="0.25">
      <c r="A5" s="28"/>
      <c r="B5" s="29" t="s">
        <v>496</v>
      </c>
      <c r="C5" s="28"/>
      <c r="E5" s="30"/>
      <c r="F5" s="30"/>
    </row>
    <row r="6" spans="1:7" x14ac:dyDescent="0.25">
      <c r="B6" s="31" t="s">
        <v>497</v>
      </c>
    </row>
    <row r="7" spans="1:7" x14ac:dyDescent="0.25">
      <c r="B7" s="74" t="s">
        <v>498</v>
      </c>
    </row>
    <row r="8" spans="1:7" ht="15.75" thickBot="1" x14ac:dyDescent="0.3">
      <c r="B8" s="75" t="s">
        <v>499</v>
      </c>
    </row>
    <row r="9" spans="1:7" x14ac:dyDescent="0.25">
      <c r="B9" s="34"/>
    </row>
    <row r="10" spans="1:7" ht="37.5" x14ac:dyDescent="0.25">
      <c r="A10" s="35" t="s">
        <v>33</v>
      </c>
      <c r="B10" s="35" t="s">
        <v>497</v>
      </c>
      <c r="C10" s="36"/>
      <c r="D10" s="36"/>
      <c r="E10" s="36"/>
      <c r="F10" s="36"/>
      <c r="G10" s="37"/>
    </row>
    <row r="11" spans="1:7" ht="15" customHeight="1" x14ac:dyDescent="0.25">
      <c r="A11" s="43"/>
      <c r="B11" s="44" t="s">
        <v>500</v>
      </c>
      <c r="C11" s="43" t="s">
        <v>65</v>
      </c>
      <c r="D11" s="43"/>
      <c r="E11" s="43"/>
      <c r="F11" s="46" t="s">
        <v>501</v>
      </c>
      <c r="G11" s="46"/>
    </row>
    <row r="12" spans="1:7" x14ac:dyDescent="0.25">
      <c r="A12" s="24" t="s">
        <v>502</v>
      </c>
      <c r="B12" s="24" t="s">
        <v>503</v>
      </c>
      <c r="C12" s="24">
        <v>24940.59</v>
      </c>
      <c r="F12" s="51">
        <f>IF($C$15=0,"",IF(C12="[for completion]","",C12/$C$15))</f>
        <v>1</v>
      </c>
    </row>
    <row r="13" spans="1:7" x14ac:dyDescent="0.25">
      <c r="A13" s="24" t="s">
        <v>504</v>
      </c>
      <c r="B13" s="24" t="s">
        <v>505</v>
      </c>
      <c r="C13" s="24">
        <v>0</v>
      </c>
      <c r="F13" s="51">
        <f>IF($C$15=0,"",IF(C13="[for completion]","",C13/$C$15))</f>
        <v>0</v>
      </c>
    </row>
    <row r="14" spans="1:7" x14ac:dyDescent="0.25">
      <c r="A14" s="24" t="s">
        <v>506</v>
      </c>
      <c r="B14" s="24" t="s">
        <v>99</v>
      </c>
      <c r="C14" s="24">
        <v>0</v>
      </c>
      <c r="F14" s="51">
        <f>IF($C$15=0,"",IF(C14="[for completion]","",C14/$C$15))</f>
        <v>0</v>
      </c>
    </row>
    <row r="15" spans="1:7" x14ac:dyDescent="0.25">
      <c r="A15" s="24" t="s">
        <v>507</v>
      </c>
      <c r="B15" s="76" t="s">
        <v>101</v>
      </c>
      <c r="C15" s="24">
        <f>SUM(C12:C14)</f>
        <v>24940.59</v>
      </c>
      <c r="F15" s="62">
        <f>SUM(F12:F14)</f>
        <v>1</v>
      </c>
    </row>
    <row r="16" spans="1:7" hidden="1" outlineLevel="1" x14ac:dyDescent="0.25">
      <c r="A16" s="24" t="s">
        <v>508</v>
      </c>
      <c r="B16" s="54" t="s">
        <v>509</v>
      </c>
      <c r="F16" s="51">
        <f t="shared" ref="F16:F26" si="0">IF($C$15=0,"",IF(C16="[for completion]","",C16/$C$15))</f>
        <v>0</v>
      </c>
    </row>
    <row r="17" spans="1:7" hidden="1" outlineLevel="1" x14ac:dyDescent="0.25">
      <c r="A17" s="24" t="s">
        <v>510</v>
      </c>
      <c r="B17" s="54" t="s">
        <v>1161</v>
      </c>
      <c r="F17" s="51">
        <f t="shared" si="0"/>
        <v>0</v>
      </c>
    </row>
    <row r="18" spans="1:7" hidden="1" outlineLevel="1" x14ac:dyDescent="0.25">
      <c r="A18" s="24" t="s">
        <v>511</v>
      </c>
      <c r="B18" s="54" t="s">
        <v>103</v>
      </c>
      <c r="F18" s="51">
        <f t="shared" si="0"/>
        <v>0</v>
      </c>
    </row>
    <row r="19" spans="1:7" hidden="1" outlineLevel="1" x14ac:dyDescent="0.25">
      <c r="A19" s="24" t="s">
        <v>512</v>
      </c>
      <c r="B19" s="54" t="s">
        <v>103</v>
      </c>
      <c r="F19" s="51">
        <f t="shared" si="0"/>
        <v>0</v>
      </c>
    </row>
    <row r="20" spans="1:7" hidden="1" outlineLevel="1" x14ac:dyDescent="0.25">
      <c r="A20" s="24" t="s">
        <v>513</v>
      </c>
      <c r="B20" s="54" t="s">
        <v>103</v>
      </c>
      <c r="F20" s="51">
        <f t="shared" si="0"/>
        <v>0</v>
      </c>
    </row>
    <row r="21" spans="1:7" hidden="1" outlineLevel="1" x14ac:dyDescent="0.25">
      <c r="A21" s="24" t="s">
        <v>514</v>
      </c>
      <c r="B21" s="54" t="s">
        <v>103</v>
      </c>
      <c r="F21" s="51">
        <f t="shared" si="0"/>
        <v>0</v>
      </c>
    </row>
    <row r="22" spans="1:7" hidden="1" outlineLevel="1" x14ac:dyDescent="0.25">
      <c r="A22" s="24" t="s">
        <v>515</v>
      </c>
      <c r="B22" s="54" t="s">
        <v>103</v>
      </c>
      <c r="F22" s="51">
        <f t="shared" si="0"/>
        <v>0</v>
      </c>
    </row>
    <row r="23" spans="1:7" hidden="1" outlineLevel="1" x14ac:dyDescent="0.25">
      <c r="A23" s="24" t="s">
        <v>516</v>
      </c>
      <c r="B23" s="54" t="s">
        <v>103</v>
      </c>
      <c r="F23" s="51">
        <f t="shared" si="0"/>
        <v>0</v>
      </c>
    </row>
    <row r="24" spans="1:7" hidden="1" outlineLevel="1" x14ac:dyDescent="0.25">
      <c r="A24" s="24" t="s">
        <v>517</v>
      </c>
      <c r="B24" s="54" t="s">
        <v>103</v>
      </c>
      <c r="F24" s="51">
        <f t="shared" si="0"/>
        <v>0</v>
      </c>
    </row>
    <row r="25" spans="1:7" hidden="1" outlineLevel="1" x14ac:dyDescent="0.25">
      <c r="A25" s="24" t="s">
        <v>518</v>
      </c>
      <c r="B25" s="54" t="s">
        <v>103</v>
      </c>
      <c r="F25" s="51">
        <f t="shared" si="0"/>
        <v>0</v>
      </c>
    </row>
    <row r="26" spans="1:7" hidden="1" outlineLevel="1" x14ac:dyDescent="0.25">
      <c r="A26" s="24" t="s">
        <v>519</v>
      </c>
      <c r="B26" s="54" t="s">
        <v>103</v>
      </c>
      <c r="C26" s="55"/>
      <c r="D26" s="55"/>
      <c r="E26" s="55"/>
      <c r="F26" s="51">
        <f t="shared" si="0"/>
        <v>0</v>
      </c>
    </row>
    <row r="27" spans="1:7" ht="15" customHeight="1" collapsed="1" x14ac:dyDescent="0.25">
      <c r="A27" s="43"/>
      <c r="B27" s="44" t="s">
        <v>520</v>
      </c>
      <c r="C27" s="43" t="s">
        <v>521</v>
      </c>
      <c r="D27" s="43" t="s">
        <v>522</v>
      </c>
      <c r="E27" s="45"/>
      <c r="F27" s="43" t="s">
        <v>523</v>
      </c>
      <c r="G27" s="46"/>
    </row>
    <row r="28" spans="1:7" x14ac:dyDescent="0.25">
      <c r="A28" s="24" t="s">
        <v>524</v>
      </c>
      <c r="B28" s="24" t="s">
        <v>525</v>
      </c>
      <c r="C28" s="257">
        <v>250110</v>
      </c>
      <c r="D28" s="24">
        <v>0</v>
      </c>
      <c r="F28" s="258">
        <f>SUM(C28:D28)</f>
        <v>250110</v>
      </c>
    </row>
    <row r="29" spans="1:7" ht="14.45" hidden="1" outlineLevel="1" x14ac:dyDescent="0.35">
      <c r="A29" s="24" t="s">
        <v>526</v>
      </c>
      <c r="B29" s="39" t="s">
        <v>527</v>
      </c>
    </row>
    <row r="30" spans="1:7" hidden="1" outlineLevel="1" x14ac:dyDescent="0.25">
      <c r="A30" s="24" t="s">
        <v>528</v>
      </c>
      <c r="B30" s="39" t="s">
        <v>529</v>
      </c>
    </row>
    <row r="31" spans="1:7" hidden="1" outlineLevel="1" x14ac:dyDescent="0.25">
      <c r="A31" s="24" t="s">
        <v>530</v>
      </c>
      <c r="B31" s="39"/>
    </row>
    <row r="32" spans="1:7" hidden="1" outlineLevel="1" x14ac:dyDescent="0.25">
      <c r="A32" s="24" t="s">
        <v>531</v>
      </c>
      <c r="B32" s="39"/>
    </row>
    <row r="33" spans="1:7" hidden="1" outlineLevel="1" x14ac:dyDescent="0.25">
      <c r="A33" s="24" t="s">
        <v>532</v>
      </c>
      <c r="B33" s="39"/>
    </row>
    <row r="34" spans="1:7" hidden="1" outlineLevel="1" x14ac:dyDescent="0.25">
      <c r="A34" s="24" t="s">
        <v>533</v>
      </c>
      <c r="B34" s="39"/>
    </row>
    <row r="35" spans="1:7" ht="15" customHeight="1" collapsed="1" x14ac:dyDescent="0.25">
      <c r="A35" s="43"/>
      <c r="B35" s="44" t="s">
        <v>534</v>
      </c>
      <c r="C35" s="43" t="s">
        <v>535</v>
      </c>
      <c r="D35" s="43" t="s">
        <v>536</v>
      </c>
      <c r="E35" s="45"/>
      <c r="F35" s="46" t="s">
        <v>501</v>
      </c>
      <c r="G35" s="46"/>
    </row>
    <row r="36" spans="1:7" x14ac:dyDescent="0.25">
      <c r="A36" s="24" t="s">
        <v>537</v>
      </c>
      <c r="B36" s="24" t="s">
        <v>538</v>
      </c>
      <c r="C36" s="82">
        <v>4.0000000000000002E-4</v>
      </c>
      <c r="D36" s="24">
        <v>0</v>
      </c>
      <c r="F36" s="82">
        <f>SUM(C36:E36)</f>
        <v>4.0000000000000002E-4</v>
      </c>
    </row>
    <row r="37" spans="1:7" hidden="1" outlineLevel="1" x14ac:dyDescent="0.25">
      <c r="A37" s="24" t="s">
        <v>539</v>
      </c>
    </row>
    <row r="38" spans="1:7" hidden="1" outlineLevel="1" x14ac:dyDescent="0.25">
      <c r="A38" s="24" t="s">
        <v>540</v>
      </c>
    </row>
    <row r="39" spans="1:7" hidden="1" outlineLevel="1" x14ac:dyDescent="0.25">
      <c r="A39" s="24" t="s">
        <v>541</v>
      </c>
    </row>
    <row r="40" spans="1:7" hidden="1" outlineLevel="1" x14ac:dyDescent="0.25">
      <c r="A40" s="24" t="s">
        <v>542</v>
      </c>
    </row>
    <row r="41" spans="1:7" hidden="1" outlineLevel="1" x14ac:dyDescent="0.25">
      <c r="A41" s="24" t="s">
        <v>543</v>
      </c>
    </row>
    <row r="42" spans="1:7" hidden="1" outlineLevel="1" x14ac:dyDescent="0.25">
      <c r="A42" s="24" t="s">
        <v>544</v>
      </c>
    </row>
    <row r="43" spans="1:7" ht="15" customHeight="1" collapsed="1" x14ac:dyDescent="0.25">
      <c r="A43" s="43"/>
      <c r="B43" s="44" t="s">
        <v>545</v>
      </c>
      <c r="C43" s="43" t="s">
        <v>535</v>
      </c>
      <c r="D43" s="43" t="s">
        <v>536</v>
      </c>
      <c r="E43" s="45"/>
      <c r="F43" s="46" t="s">
        <v>501</v>
      </c>
      <c r="G43" s="46"/>
    </row>
    <row r="44" spans="1:7" x14ac:dyDescent="0.25">
      <c r="A44" s="24" t="s">
        <v>546</v>
      </c>
      <c r="B44" s="77" t="s">
        <v>547</v>
      </c>
      <c r="C44" s="107">
        <f>SUM(C45:C72)</f>
        <v>1</v>
      </c>
      <c r="D44" s="108">
        <f>SUM(D45:D72)</f>
        <v>0</v>
      </c>
      <c r="E44" s="109"/>
      <c r="F44" s="108">
        <f>SUM(F45:F72)</f>
        <v>1</v>
      </c>
      <c r="G44" s="24"/>
    </row>
    <row r="45" spans="1:7" x14ac:dyDescent="0.25">
      <c r="A45" s="24" t="s">
        <v>548</v>
      </c>
      <c r="B45" s="24" t="s">
        <v>549</v>
      </c>
      <c r="C45" s="62">
        <v>0</v>
      </c>
      <c r="D45" s="62">
        <v>0</v>
      </c>
      <c r="F45" s="104">
        <f>SUM(C45:E45)</f>
        <v>0</v>
      </c>
      <c r="G45" s="24"/>
    </row>
    <row r="46" spans="1:7" x14ac:dyDescent="0.25">
      <c r="A46" s="24" t="s">
        <v>550</v>
      </c>
      <c r="B46" s="24" t="s">
        <v>551</v>
      </c>
      <c r="C46" s="62">
        <v>0</v>
      </c>
      <c r="D46" s="62">
        <v>0</v>
      </c>
      <c r="F46" s="104">
        <f t="shared" ref="F46:F87" si="1">SUM(C46:E46)</f>
        <v>0</v>
      </c>
      <c r="G46" s="24"/>
    </row>
    <row r="47" spans="1:7" x14ac:dyDescent="0.25">
      <c r="A47" s="24" t="s">
        <v>552</v>
      </c>
      <c r="B47" s="24" t="s">
        <v>553</v>
      </c>
      <c r="C47" s="62">
        <v>0</v>
      </c>
      <c r="D47" s="62">
        <v>0</v>
      </c>
      <c r="F47" s="104">
        <f t="shared" si="1"/>
        <v>0</v>
      </c>
      <c r="G47" s="24"/>
    </row>
    <row r="48" spans="1:7" x14ac:dyDescent="0.25">
      <c r="A48" s="24" t="s">
        <v>554</v>
      </c>
      <c r="B48" s="24" t="s">
        <v>555</v>
      </c>
      <c r="C48" s="62">
        <v>0</v>
      </c>
      <c r="D48" s="62">
        <v>0</v>
      </c>
      <c r="F48" s="104">
        <f t="shared" si="1"/>
        <v>0</v>
      </c>
      <c r="G48" s="24"/>
    </row>
    <row r="49" spans="1:7" x14ac:dyDescent="0.25">
      <c r="A49" s="24" t="s">
        <v>556</v>
      </c>
      <c r="B49" s="24" t="s">
        <v>557</v>
      </c>
      <c r="C49" s="62">
        <v>0</v>
      </c>
      <c r="D49" s="62">
        <v>0</v>
      </c>
      <c r="F49" s="104">
        <f t="shared" si="1"/>
        <v>0</v>
      </c>
      <c r="G49" s="24"/>
    </row>
    <row r="50" spans="1:7" x14ac:dyDescent="0.25">
      <c r="A50" s="24" t="s">
        <v>558</v>
      </c>
      <c r="B50" s="24" t="s">
        <v>559</v>
      </c>
      <c r="C50" s="62">
        <v>0</v>
      </c>
      <c r="D50" s="62">
        <v>0</v>
      </c>
      <c r="F50" s="104">
        <f t="shared" si="1"/>
        <v>0</v>
      </c>
      <c r="G50" s="24"/>
    </row>
    <row r="51" spans="1:7" x14ac:dyDescent="0.25">
      <c r="A51" s="24" t="s">
        <v>560</v>
      </c>
      <c r="B51" s="24" t="s">
        <v>561</v>
      </c>
      <c r="C51" s="62">
        <v>0</v>
      </c>
      <c r="D51" s="62">
        <v>0</v>
      </c>
      <c r="F51" s="104">
        <f t="shared" si="1"/>
        <v>0</v>
      </c>
      <c r="G51" s="24"/>
    </row>
    <row r="52" spans="1:7" x14ac:dyDescent="0.25">
      <c r="A52" s="24" t="s">
        <v>562</v>
      </c>
      <c r="B52" s="24" t="s">
        <v>563</v>
      </c>
      <c r="C52" s="62">
        <v>0</v>
      </c>
      <c r="D52" s="62">
        <v>0</v>
      </c>
      <c r="F52" s="104">
        <f t="shared" si="1"/>
        <v>0</v>
      </c>
      <c r="G52" s="24"/>
    </row>
    <row r="53" spans="1:7" x14ac:dyDescent="0.25">
      <c r="A53" s="24" t="s">
        <v>564</v>
      </c>
      <c r="B53" s="24" t="s">
        <v>565</v>
      </c>
      <c r="C53" s="62">
        <v>0</v>
      </c>
      <c r="D53" s="62">
        <v>0</v>
      </c>
      <c r="F53" s="104">
        <f t="shared" si="1"/>
        <v>0</v>
      </c>
      <c r="G53" s="24"/>
    </row>
    <row r="54" spans="1:7" x14ac:dyDescent="0.25">
      <c r="A54" s="24" t="s">
        <v>566</v>
      </c>
      <c r="B54" s="24" t="s">
        <v>567</v>
      </c>
      <c r="C54" s="62">
        <v>0</v>
      </c>
      <c r="D54" s="62">
        <v>0</v>
      </c>
      <c r="F54" s="104">
        <f t="shared" si="1"/>
        <v>0</v>
      </c>
      <c r="G54" s="24"/>
    </row>
    <row r="55" spans="1:7" x14ac:dyDescent="0.25">
      <c r="A55" s="24" t="s">
        <v>568</v>
      </c>
      <c r="B55" s="24" t="s">
        <v>569</v>
      </c>
      <c r="C55" s="62">
        <v>0</v>
      </c>
      <c r="D55" s="62">
        <v>0</v>
      </c>
      <c r="F55" s="104">
        <f t="shared" si="1"/>
        <v>0</v>
      </c>
      <c r="G55" s="24"/>
    </row>
    <row r="56" spans="1:7" x14ac:dyDescent="0.25">
      <c r="A56" s="24" t="s">
        <v>570</v>
      </c>
      <c r="B56" s="24" t="s">
        <v>571</v>
      </c>
      <c r="C56" s="62">
        <v>0</v>
      </c>
      <c r="D56" s="62">
        <v>0</v>
      </c>
      <c r="F56" s="104">
        <f t="shared" si="1"/>
        <v>0</v>
      </c>
      <c r="G56" s="24"/>
    </row>
    <row r="57" spans="1:7" x14ac:dyDescent="0.25">
      <c r="A57" s="24" t="s">
        <v>572</v>
      </c>
      <c r="B57" s="24" t="s">
        <v>573</v>
      </c>
      <c r="C57" s="62">
        <v>0</v>
      </c>
      <c r="D57" s="62">
        <v>0</v>
      </c>
      <c r="F57" s="104">
        <f t="shared" si="1"/>
        <v>0</v>
      </c>
      <c r="G57" s="24"/>
    </row>
    <row r="58" spans="1:7" x14ac:dyDescent="0.25">
      <c r="A58" s="24" t="s">
        <v>574</v>
      </c>
      <c r="B58" s="24" t="s">
        <v>575</v>
      </c>
      <c r="C58" s="62">
        <v>0</v>
      </c>
      <c r="D58" s="62">
        <v>0</v>
      </c>
      <c r="F58" s="104">
        <f t="shared" si="1"/>
        <v>0</v>
      </c>
      <c r="G58" s="24"/>
    </row>
    <row r="59" spans="1:7" x14ac:dyDescent="0.25">
      <c r="A59" s="24" t="s">
        <v>576</v>
      </c>
      <c r="B59" s="24" t="s">
        <v>577</v>
      </c>
      <c r="C59" s="62">
        <v>0</v>
      </c>
      <c r="D59" s="62">
        <v>0</v>
      </c>
      <c r="F59" s="104">
        <f t="shared" si="1"/>
        <v>0</v>
      </c>
      <c r="G59" s="24"/>
    </row>
    <row r="60" spans="1:7" x14ac:dyDescent="0.25">
      <c r="A60" s="24" t="s">
        <v>578</v>
      </c>
      <c r="B60" s="24" t="s">
        <v>3</v>
      </c>
      <c r="C60" s="62">
        <v>0</v>
      </c>
      <c r="D60" s="62">
        <v>0</v>
      </c>
      <c r="F60" s="104">
        <f t="shared" si="1"/>
        <v>0</v>
      </c>
      <c r="G60" s="24"/>
    </row>
    <row r="61" spans="1:7" x14ac:dyDescent="0.25">
      <c r="A61" s="24" t="s">
        <v>579</v>
      </c>
      <c r="B61" s="24" t="s">
        <v>580</v>
      </c>
      <c r="C61" s="62">
        <v>0</v>
      </c>
      <c r="D61" s="62">
        <v>0</v>
      </c>
      <c r="F61" s="104">
        <f t="shared" si="1"/>
        <v>0</v>
      </c>
      <c r="G61" s="24"/>
    </row>
    <row r="62" spans="1:7" x14ac:dyDescent="0.25">
      <c r="A62" s="24" t="s">
        <v>581</v>
      </c>
      <c r="B62" s="24" t="s">
        <v>582</v>
      </c>
      <c r="C62" s="62">
        <v>0</v>
      </c>
      <c r="D62" s="62">
        <v>0</v>
      </c>
      <c r="F62" s="104">
        <f t="shared" si="1"/>
        <v>0</v>
      </c>
      <c r="G62" s="24"/>
    </row>
    <row r="63" spans="1:7" x14ac:dyDescent="0.25">
      <c r="A63" s="24" t="s">
        <v>583</v>
      </c>
      <c r="B63" s="24" t="s">
        <v>584</v>
      </c>
      <c r="C63" s="62">
        <v>0</v>
      </c>
      <c r="D63" s="62">
        <v>0</v>
      </c>
      <c r="F63" s="104">
        <f t="shared" si="1"/>
        <v>0</v>
      </c>
      <c r="G63" s="24"/>
    </row>
    <row r="64" spans="1:7" x14ac:dyDescent="0.25">
      <c r="A64" s="24" t="s">
        <v>585</v>
      </c>
      <c r="B64" s="24" t="s">
        <v>586</v>
      </c>
      <c r="C64" s="62">
        <v>0</v>
      </c>
      <c r="D64" s="62">
        <v>0</v>
      </c>
      <c r="F64" s="104">
        <f t="shared" si="1"/>
        <v>0</v>
      </c>
      <c r="G64" s="24"/>
    </row>
    <row r="65" spans="1:7" x14ac:dyDescent="0.25">
      <c r="A65" s="24" t="s">
        <v>587</v>
      </c>
      <c r="B65" s="24" t="s">
        <v>588</v>
      </c>
      <c r="C65" s="62">
        <v>0</v>
      </c>
      <c r="D65" s="62">
        <v>0</v>
      </c>
      <c r="F65" s="104">
        <f t="shared" si="1"/>
        <v>0</v>
      </c>
      <c r="G65" s="24"/>
    </row>
    <row r="66" spans="1:7" x14ac:dyDescent="0.25">
      <c r="A66" s="24" t="s">
        <v>589</v>
      </c>
      <c r="B66" s="24" t="s">
        <v>590</v>
      </c>
      <c r="C66" s="62">
        <v>0</v>
      </c>
      <c r="D66" s="62">
        <v>0</v>
      </c>
      <c r="F66" s="104">
        <f t="shared" si="1"/>
        <v>0</v>
      </c>
      <c r="G66" s="24"/>
    </row>
    <row r="67" spans="1:7" x14ac:dyDescent="0.25">
      <c r="A67" s="24" t="s">
        <v>591</v>
      </c>
      <c r="B67" s="24" t="s">
        <v>592</v>
      </c>
      <c r="C67" s="62">
        <v>0</v>
      </c>
      <c r="D67" s="62">
        <v>0</v>
      </c>
      <c r="F67" s="104">
        <f t="shared" si="1"/>
        <v>0</v>
      </c>
      <c r="G67" s="24"/>
    </row>
    <row r="68" spans="1:7" x14ac:dyDescent="0.25">
      <c r="A68" s="24" t="s">
        <v>593</v>
      </c>
      <c r="B68" s="24" t="s">
        <v>594</v>
      </c>
      <c r="C68" s="62">
        <v>0</v>
      </c>
      <c r="D68" s="62">
        <v>0</v>
      </c>
      <c r="F68" s="104">
        <f t="shared" si="1"/>
        <v>0</v>
      </c>
      <c r="G68" s="24"/>
    </row>
    <row r="69" spans="1:7" x14ac:dyDescent="0.25">
      <c r="A69" s="24" t="s">
        <v>595</v>
      </c>
      <c r="B69" s="24" t="s">
        <v>596</v>
      </c>
      <c r="C69" s="62">
        <v>0</v>
      </c>
      <c r="D69" s="62">
        <v>0</v>
      </c>
      <c r="F69" s="104">
        <f t="shared" si="1"/>
        <v>0</v>
      </c>
      <c r="G69" s="24"/>
    </row>
    <row r="70" spans="1:7" x14ac:dyDescent="0.25">
      <c r="A70" s="24" t="s">
        <v>597</v>
      </c>
      <c r="B70" s="24" t="s">
        <v>598</v>
      </c>
      <c r="C70" s="62">
        <v>0</v>
      </c>
      <c r="D70" s="62">
        <v>0</v>
      </c>
      <c r="F70" s="104">
        <f t="shared" si="1"/>
        <v>0</v>
      </c>
      <c r="G70" s="24"/>
    </row>
    <row r="71" spans="1:7" x14ac:dyDescent="0.25">
      <c r="A71" s="24" t="s">
        <v>599</v>
      </c>
      <c r="B71" s="24" t="s">
        <v>6</v>
      </c>
      <c r="C71" s="62">
        <v>0</v>
      </c>
      <c r="D71" s="62">
        <v>0</v>
      </c>
      <c r="F71" s="104">
        <f t="shared" si="1"/>
        <v>0</v>
      </c>
      <c r="G71" s="24"/>
    </row>
    <row r="72" spans="1:7" x14ac:dyDescent="0.25">
      <c r="A72" s="24" t="s">
        <v>600</v>
      </c>
      <c r="B72" s="24" t="s">
        <v>601</v>
      </c>
      <c r="C72" s="62">
        <v>1</v>
      </c>
      <c r="D72" s="62">
        <v>0</v>
      </c>
      <c r="F72" s="104">
        <f t="shared" si="1"/>
        <v>1</v>
      </c>
      <c r="G72" s="24"/>
    </row>
    <row r="73" spans="1:7" x14ac:dyDescent="0.25">
      <c r="A73" s="24" t="s">
        <v>602</v>
      </c>
      <c r="B73" s="77" t="s">
        <v>288</v>
      </c>
      <c r="C73" s="108">
        <f>SUM(C74:C76)</f>
        <v>0</v>
      </c>
      <c r="D73" s="108">
        <f>SUM(D74:D76)</f>
        <v>0</v>
      </c>
      <c r="E73" s="109"/>
      <c r="F73" s="108">
        <f>SUM(F74:F76)</f>
        <v>0</v>
      </c>
      <c r="G73" s="24"/>
    </row>
    <row r="74" spans="1:7" x14ac:dyDescent="0.25">
      <c r="A74" s="24" t="s">
        <v>603</v>
      </c>
      <c r="B74" s="24" t="s">
        <v>604</v>
      </c>
      <c r="C74" s="62">
        <v>0</v>
      </c>
      <c r="D74" s="62">
        <v>0</v>
      </c>
      <c r="F74" s="104">
        <f t="shared" si="1"/>
        <v>0</v>
      </c>
      <c r="G74" s="24"/>
    </row>
    <row r="75" spans="1:7" x14ac:dyDescent="0.25">
      <c r="A75" s="24" t="s">
        <v>605</v>
      </c>
      <c r="B75" s="24" t="s">
        <v>606</v>
      </c>
      <c r="C75" s="62">
        <v>0</v>
      </c>
      <c r="D75" s="62">
        <v>0</v>
      </c>
      <c r="F75" s="104">
        <f t="shared" si="1"/>
        <v>0</v>
      </c>
      <c r="G75" s="24"/>
    </row>
    <row r="76" spans="1:7" x14ac:dyDescent="0.25">
      <c r="A76" s="24" t="s">
        <v>607</v>
      </c>
      <c r="B76" s="24" t="s">
        <v>2</v>
      </c>
      <c r="C76" s="62">
        <v>0</v>
      </c>
      <c r="D76" s="62">
        <v>0</v>
      </c>
      <c r="F76" s="104">
        <f t="shared" si="1"/>
        <v>0</v>
      </c>
      <c r="G76" s="24"/>
    </row>
    <row r="77" spans="1:7" x14ac:dyDescent="0.25">
      <c r="A77" s="24" t="s">
        <v>608</v>
      </c>
      <c r="B77" s="77" t="s">
        <v>99</v>
      </c>
      <c r="C77" s="108">
        <f>SUM(C78:C87)</f>
        <v>0</v>
      </c>
      <c r="D77" s="108">
        <f>SUM(D78:D87)</f>
        <v>0</v>
      </c>
      <c r="E77" s="109"/>
      <c r="F77" s="108">
        <f>SUM(F78:F87)</f>
        <v>0</v>
      </c>
      <c r="G77" s="24"/>
    </row>
    <row r="78" spans="1:7" x14ac:dyDescent="0.25">
      <c r="A78" s="24" t="s">
        <v>609</v>
      </c>
      <c r="B78" s="41" t="s">
        <v>290</v>
      </c>
      <c r="C78" s="62">
        <v>0</v>
      </c>
      <c r="D78" s="62">
        <v>0</v>
      </c>
      <c r="F78" s="104">
        <f t="shared" si="1"/>
        <v>0</v>
      </c>
      <c r="G78" s="24"/>
    </row>
    <row r="79" spans="1:7" x14ac:dyDescent="0.25">
      <c r="A79" s="24" t="s">
        <v>610</v>
      </c>
      <c r="B79" s="41" t="s">
        <v>292</v>
      </c>
      <c r="C79" s="62">
        <v>0</v>
      </c>
      <c r="D79" s="62">
        <v>0</v>
      </c>
      <c r="F79" s="104">
        <f t="shared" si="1"/>
        <v>0</v>
      </c>
      <c r="G79" s="24"/>
    </row>
    <row r="80" spans="1:7" x14ac:dyDescent="0.25">
      <c r="A80" s="24" t="s">
        <v>611</v>
      </c>
      <c r="B80" s="41" t="s">
        <v>294</v>
      </c>
      <c r="C80" s="62">
        <v>0</v>
      </c>
      <c r="D80" s="62">
        <v>0</v>
      </c>
      <c r="F80" s="104">
        <f t="shared" si="1"/>
        <v>0</v>
      </c>
      <c r="G80" s="24"/>
    </row>
    <row r="81" spans="1:7" x14ac:dyDescent="0.25">
      <c r="A81" s="24" t="s">
        <v>612</v>
      </c>
      <c r="B81" s="41" t="s">
        <v>12</v>
      </c>
      <c r="C81" s="62">
        <v>0</v>
      </c>
      <c r="D81" s="62">
        <v>0</v>
      </c>
      <c r="F81" s="104">
        <f t="shared" si="1"/>
        <v>0</v>
      </c>
      <c r="G81" s="24"/>
    </row>
    <row r="82" spans="1:7" x14ac:dyDescent="0.25">
      <c r="A82" s="24" t="s">
        <v>613</v>
      </c>
      <c r="B82" s="41" t="s">
        <v>297</v>
      </c>
      <c r="C82" s="62">
        <v>0</v>
      </c>
      <c r="D82" s="62">
        <v>0</v>
      </c>
      <c r="F82" s="104">
        <f t="shared" si="1"/>
        <v>0</v>
      </c>
      <c r="G82" s="24"/>
    </row>
    <row r="83" spans="1:7" x14ac:dyDescent="0.25">
      <c r="A83" s="24" t="s">
        <v>614</v>
      </c>
      <c r="B83" s="41" t="s">
        <v>299</v>
      </c>
      <c r="C83" s="62">
        <v>0</v>
      </c>
      <c r="D83" s="62">
        <v>0</v>
      </c>
      <c r="F83" s="104">
        <f t="shared" si="1"/>
        <v>0</v>
      </c>
      <c r="G83" s="24"/>
    </row>
    <row r="84" spans="1:7" x14ac:dyDescent="0.25">
      <c r="A84" s="24" t="s">
        <v>615</v>
      </c>
      <c r="B84" s="41" t="s">
        <v>301</v>
      </c>
      <c r="C84" s="62">
        <v>0</v>
      </c>
      <c r="D84" s="62">
        <v>0</v>
      </c>
      <c r="F84" s="104">
        <f t="shared" si="1"/>
        <v>0</v>
      </c>
      <c r="G84" s="24"/>
    </row>
    <row r="85" spans="1:7" x14ac:dyDescent="0.25">
      <c r="A85" s="24" t="s">
        <v>616</v>
      </c>
      <c r="B85" s="41" t="s">
        <v>303</v>
      </c>
      <c r="C85" s="62">
        <v>0</v>
      </c>
      <c r="D85" s="62">
        <v>0</v>
      </c>
      <c r="F85" s="104">
        <f t="shared" si="1"/>
        <v>0</v>
      </c>
      <c r="G85" s="24"/>
    </row>
    <row r="86" spans="1:7" x14ac:dyDescent="0.25">
      <c r="A86" s="24" t="s">
        <v>617</v>
      </c>
      <c r="B86" s="41" t="s">
        <v>305</v>
      </c>
      <c r="C86" s="62">
        <v>0</v>
      </c>
      <c r="D86" s="62">
        <v>0</v>
      </c>
      <c r="F86" s="104">
        <f t="shared" si="1"/>
        <v>0</v>
      </c>
      <c r="G86" s="24"/>
    </row>
    <row r="87" spans="1:7" x14ac:dyDescent="0.25">
      <c r="A87" s="24" t="s">
        <v>618</v>
      </c>
      <c r="B87" s="41" t="s">
        <v>99</v>
      </c>
      <c r="C87" s="62">
        <v>0</v>
      </c>
      <c r="D87" s="62">
        <v>0</v>
      </c>
      <c r="F87" s="104">
        <f t="shared" si="1"/>
        <v>0</v>
      </c>
      <c r="G87" s="24"/>
    </row>
    <row r="88" spans="1:7" hidden="1" outlineLevel="1" x14ac:dyDescent="0.25">
      <c r="A88" s="24" t="s">
        <v>619</v>
      </c>
      <c r="B88" s="54" t="s">
        <v>103</v>
      </c>
      <c r="G88" s="24"/>
    </row>
    <row r="89" spans="1:7" hidden="1" outlineLevel="1" x14ac:dyDescent="0.25">
      <c r="A89" s="24" t="s">
        <v>620</v>
      </c>
      <c r="B89" s="54" t="s">
        <v>103</v>
      </c>
      <c r="G89" s="24"/>
    </row>
    <row r="90" spans="1:7" hidden="1" outlineLevel="1" x14ac:dyDescent="0.25">
      <c r="A90" s="24" t="s">
        <v>621</v>
      </c>
      <c r="B90" s="54" t="s">
        <v>103</v>
      </c>
      <c r="G90" s="24"/>
    </row>
    <row r="91" spans="1:7" hidden="1" outlineLevel="1" x14ac:dyDescent="0.25">
      <c r="A91" s="24" t="s">
        <v>622</v>
      </c>
      <c r="B91" s="54" t="s">
        <v>103</v>
      </c>
      <c r="G91" s="24"/>
    </row>
    <row r="92" spans="1:7" hidden="1" outlineLevel="1" x14ac:dyDescent="0.25">
      <c r="A92" s="24" t="s">
        <v>623</v>
      </c>
      <c r="B92" s="54" t="s">
        <v>103</v>
      </c>
      <c r="G92" s="24"/>
    </row>
    <row r="93" spans="1:7" hidden="1" outlineLevel="1" x14ac:dyDescent="0.25">
      <c r="A93" s="24" t="s">
        <v>624</v>
      </c>
      <c r="B93" s="54" t="s">
        <v>103</v>
      </c>
      <c r="G93" s="24"/>
    </row>
    <row r="94" spans="1:7" hidden="1" outlineLevel="1" x14ac:dyDescent="0.25">
      <c r="A94" s="24" t="s">
        <v>625</v>
      </c>
      <c r="B94" s="54" t="s">
        <v>103</v>
      </c>
      <c r="G94" s="24"/>
    </row>
    <row r="95" spans="1:7" hidden="1" outlineLevel="1" x14ac:dyDescent="0.25">
      <c r="A95" s="24" t="s">
        <v>626</v>
      </c>
      <c r="B95" s="54" t="s">
        <v>103</v>
      </c>
      <c r="G95" s="24"/>
    </row>
    <row r="96" spans="1:7" hidden="1" outlineLevel="1" x14ac:dyDescent="0.25">
      <c r="A96" s="24" t="s">
        <v>627</v>
      </c>
      <c r="B96" s="54" t="s">
        <v>103</v>
      </c>
      <c r="G96" s="24"/>
    </row>
    <row r="97" spans="1:7" hidden="1" outlineLevel="1" x14ac:dyDescent="0.25">
      <c r="A97" s="24" t="s">
        <v>628</v>
      </c>
      <c r="B97" s="54" t="s">
        <v>103</v>
      </c>
      <c r="G97" s="24"/>
    </row>
    <row r="98" spans="1:7" ht="15" customHeight="1" collapsed="1" x14ac:dyDescent="0.25">
      <c r="A98" s="43"/>
      <c r="B98" s="44" t="s">
        <v>629</v>
      </c>
      <c r="C98" s="43" t="s">
        <v>535</v>
      </c>
      <c r="D98" s="43" t="s">
        <v>536</v>
      </c>
      <c r="E98" s="45"/>
      <c r="F98" s="46" t="s">
        <v>501</v>
      </c>
      <c r="G98" s="46"/>
    </row>
    <row r="99" spans="1:7" x14ac:dyDescent="0.25">
      <c r="A99" s="24" t="s">
        <v>630</v>
      </c>
      <c r="B99" s="41" t="s">
        <v>1182</v>
      </c>
      <c r="C99" s="109">
        <v>4.2924340454323931E-2</v>
      </c>
      <c r="D99" s="62">
        <v>0</v>
      </c>
      <c r="F99" s="82">
        <f>C99</f>
        <v>4.2924340454323931E-2</v>
      </c>
      <c r="G99" s="24"/>
    </row>
    <row r="100" spans="1:7" x14ac:dyDescent="0.25">
      <c r="A100" s="24" t="s">
        <v>632</v>
      </c>
      <c r="B100" s="41" t="s">
        <v>1183</v>
      </c>
      <c r="C100" s="109">
        <v>5.9885653321032024E-2</v>
      </c>
      <c r="D100" s="62">
        <v>0</v>
      </c>
      <c r="F100" s="82">
        <f t="shared" ref="F100:F110" si="2">C100</f>
        <v>5.9885653321032024E-2</v>
      </c>
      <c r="G100" s="24"/>
    </row>
    <row r="101" spans="1:7" x14ac:dyDescent="0.25">
      <c r="A101" s="24" t="s">
        <v>633</v>
      </c>
      <c r="B101" s="41" t="s">
        <v>1184</v>
      </c>
      <c r="C101" s="109">
        <v>0.13999743273982032</v>
      </c>
      <c r="D101" s="62">
        <v>0</v>
      </c>
      <c r="F101" s="82">
        <f t="shared" si="2"/>
        <v>0.13999743273982032</v>
      </c>
      <c r="G101" s="24"/>
    </row>
    <row r="102" spans="1:7" x14ac:dyDescent="0.25">
      <c r="A102" s="24" t="s">
        <v>634</v>
      </c>
      <c r="B102" s="41" t="s">
        <v>1185</v>
      </c>
      <c r="C102" s="109">
        <v>4.6208294233398083E-2</v>
      </c>
      <c r="D102" s="62">
        <v>0</v>
      </c>
      <c r="F102" s="82">
        <f t="shared" si="2"/>
        <v>4.6208294233398083E-2</v>
      </c>
      <c r="G102" s="24"/>
    </row>
    <row r="103" spans="1:7" x14ac:dyDescent="0.25">
      <c r="A103" s="24" t="s">
        <v>635</v>
      </c>
      <c r="B103" s="41" t="s">
        <v>1186</v>
      </c>
      <c r="C103" s="109">
        <v>9.0717634946036435E-2</v>
      </c>
      <c r="D103" s="62">
        <v>0</v>
      </c>
      <c r="F103" s="82">
        <f t="shared" si="2"/>
        <v>9.0717634946036435E-2</v>
      </c>
      <c r="G103" s="24"/>
    </row>
    <row r="104" spans="1:7" x14ac:dyDescent="0.25">
      <c r="A104" s="24" t="s">
        <v>636</v>
      </c>
      <c r="B104" s="41" t="s">
        <v>1187</v>
      </c>
      <c r="C104" s="109">
        <v>0</v>
      </c>
      <c r="D104" s="62">
        <v>0</v>
      </c>
      <c r="F104" s="82">
        <f t="shared" si="2"/>
        <v>0</v>
      </c>
      <c r="G104" s="24"/>
    </row>
    <row r="105" spans="1:7" x14ac:dyDescent="0.25">
      <c r="A105" s="24" t="s">
        <v>637</v>
      </c>
      <c r="B105" s="41" t="s">
        <v>1188</v>
      </c>
      <c r="C105" s="109">
        <v>1.7538719431969718E-2</v>
      </c>
      <c r="D105" s="62">
        <v>0</v>
      </c>
      <c r="F105" s="82">
        <f t="shared" si="2"/>
        <v>1.7538719431969718E-2</v>
      </c>
      <c r="G105" s="24"/>
    </row>
    <row r="106" spans="1:7" x14ac:dyDescent="0.25">
      <c r="A106" s="24" t="s">
        <v>638</v>
      </c>
      <c r="B106" s="41" t="s">
        <v>1189</v>
      </c>
      <c r="C106" s="109">
        <v>0.23242569998893953</v>
      </c>
      <c r="D106" s="62">
        <v>0</v>
      </c>
      <c r="F106" s="82">
        <f t="shared" si="2"/>
        <v>0.23242569998893953</v>
      </c>
      <c r="G106" s="24"/>
    </row>
    <row r="107" spans="1:7" x14ac:dyDescent="0.25">
      <c r="A107" s="24" t="s">
        <v>639</v>
      </c>
      <c r="B107" s="41" t="s">
        <v>1190</v>
      </c>
      <c r="C107" s="109">
        <v>0.13947279595511911</v>
      </c>
      <c r="D107" s="62">
        <v>0</v>
      </c>
      <c r="F107" s="82">
        <f t="shared" si="2"/>
        <v>0.13947279595511911</v>
      </c>
      <c r="G107" s="24"/>
    </row>
    <row r="108" spans="1:7" x14ac:dyDescent="0.25">
      <c r="A108" s="24" t="s">
        <v>640</v>
      </c>
      <c r="B108" s="41" t="s">
        <v>1191</v>
      </c>
      <c r="C108" s="109">
        <v>5.5252738742291925E-2</v>
      </c>
      <c r="D108" s="62">
        <v>0</v>
      </c>
      <c r="F108" s="82">
        <f t="shared" si="2"/>
        <v>5.5252738742291925E-2</v>
      </c>
      <c r="G108" s="24"/>
    </row>
    <row r="109" spans="1:7" x14ac:dyDescent="0.25">
      <c r="A109" s="24" t="s">
        <v>641</v>
      </c>
      <c r="B109" s="41" t="s">
        <v>1192</v>
      </c>
      <c r="C109" s="109">
        <v>0.11314393039477889</v>
      </c>
      <c r="D109" s="62">
        <v>0</v>
      </c>
      <c r="F109" s="82">
        <f t="shared" si="2"/>
        <v>0.11314393039477889</v>
      </c>
      <c r="G109" s="24"/>
    </row>
    <row r="110" spans="1:7" x14ac:dyDescent="0.25">
      <c r="A110" s="24" t="s">
        <v>642</v>
      </c>
      <c r="B110" s="41" t="s">
        <v>1193</v>
      </c>
      <c r="C110" s="109">
        <v>6.2432759792289835E-2</v>
      </c>
      <c r="D110" s="62">
        <v>0</v>
      </c>
      <c r="F110" s="82">
        <f t="shared" si="2"/>
        <v>6.2432759792289835E-2</v>
      </c>
      <c r="G110" s="24"/>
    </row>
    <row r="111" spans="1:7" x14ac:dyDescent="0.25">
      <c r="A111" s="24" t="s">
        <v>643</v>
      </c>
      <c r="B111" s="41"/>
      <c r="G111" s="24"/>
    </row>
    <row r="112" spans="1:7" x14ac:dyDescent="0.25">
      <c r="A112" s="24" t="s">
        <v>644</v>
      </c>
      <c r="B112" s="41"/>
      <c r="G112" s="24"/>
    </row>
    <row r="113" spans="1:7" x14ac:dyDescent="0.25">
      <c r="A113" s="24" t="s">
        <v>645</v>
      </c>
      <c r="B113" s="41"/>
      <c r="G113" s="24"/>
    </row>
    <row r="114" spans="1:7" x14ac:dyDescent="0.25">
      <c r="A114" s="24" t="s">
        <v>646</v>
      </c>
      <c r="B114" s="41"/>
      <c r="G114" s="24"/>
    </row>
    <row r="115" spans="1:7" x14ac:dyDescent="0.25">
      <c r="A115" s="24" t="s">
        <v>647</v>
      </c>
      <c r="B115" s="41"/>
      <c r="G115" s="24"/>
    </row>
    <row r="116" spans="1:7" x14ac:dyDescent="0.25">
      <c r="A116" s="24" t="s">
        <v>648</v>
      </c>
      <c r="B116" s="41"/>
      <c r="G116" s="24"/>
    </row>
    <row r="117" spans="1:7" x14ac:dyDescent="0.25">
      <c r="A117" s="24" t="s">
        <v>649</v>
      </c>
      <c r="B117" s="41"/>
      <c r="G117" s="24"/>
    </row>
    <row r="118" spans="1:7" x14ac:dyDescent="0.25">
      <c r="A118" s="24" t="s">
        <v>650</v>
      </c>
      <c r="B118" s="41"/>
      <c r="G118" s="24"/>
    </row>
    <row r="119" spans="1:7" x14ac:dyDescent="0.25">
      <c r="A119" s="24" t="s">
        <v>651</v>
      </c>
      <c r="B119" s="41"/>
      <c r="G119" s="24"/>
    </row>
    <row r="120" spans="1:7" x14ac:dyDescent="0.25">
      <c r="A120" s="24" t="s">
        <v>652</v>
      </c>
      <c r="B120" s="41"/>
      <c r="G120" s="24"/>
    </row>
    <row r="121" spans="1:7" x14ac:dyDescent="0.25">
      <c r="A121" s="24" t="s">
        <v>653</v>
      </c>
      <c r="B121" s="41"/>
      <c r="G121" s="24"/>
    </row>
    <row r="122" spans="1:7" x14ac:dyDescent="0.25">
      <c r="A122" s="24" t="s">
        <v>654</v>
      </c>
      <c r="B122" s="41"/>
      <c r="G122" s="24"/>
    </row>
    <row r="123" spans="1:7" x14ac:dyDescent="0.25">
      <c r="A123" s="24" t="s">
        <v>655</v>
      </c>
      <c r="B123" s="41"/>
      <c r="G123" s="24"/>
    </row>
    <row r="124" spans="1:7" x14ac:dyDescent="0.25">
      <c r="A124" s="24" t="s">
        <v>656</v>
      </c>
      <c r="B124" s="41"/>
      <c r="G124" s="24"/>
    </row>
    <row r="125" spans="1:7" x14ac:dyDescent="0.25">
      <c r="A125" s="24" t="s">
        <v>657</v>
      </c>
      <c r="B125" s="41"/>
      <c r="G125" s="24"/>
    </row>
    <row r="126" spans="1:7" x14ac:dyDescent="0.25">
      <c r="A126" s="24" t="s">
        <v>658</v>
      </c>
      <c r="B126" s="41"/>
      <c r="G126" s="24"/>
    </row>
    <row r="127" spans="1:7" x14ac:dyDescent="0.25">
      <c r="A127" s="24" t="s">
        <v>659</v>
      </c>
      <c r="B127" s="41"/>
      <c r="G127" s="24"/>
    </row>
    <row r="128" spans="1:7" x14ac:dyDescent="0.25">
      <c r="A128" s="24" t="s">
        <v>660</v>
      </c>
      <c r="B128" s="41"/>
      <c r="G128" s="24"/>
    </row>
    <row r="129" spans="1:7" x14ac:dyDescent="0.25">
      <c r="A129" s="24" t="s">
        <v>661</v>
      </c>
      <c r="B129" s="41"/>
      <c r="G129" s="24"/>
    </row>
    <row r="130" spans="1:7" ht="15" customHeight="1" x14ac:dyDescent="0.25">
      <c r="A130" s="43"/>
      <c r="B130" s="44" t="s">
        <v>662</v>
      </c>
      <c r="C130" s="43" t="s">
        <v>535</v>
      </c>
      <c r="D130" s="43" t="s">
        <v>536</v>
      </c>
      <c r="E130" s="45"/>
      <c r="F130" s="46" t="s">
        <v>501</v>
      </c>
      <c r="G130" s="46"/>
    </row>
    <row r="131" spans="1:7" x14ac:dyDescent="0.25">
      <c r="A131" s="24" t="s">
        <v>663</v>
      </c>
      <c r="B131" s="24" t="s">
        <v>664</v>
      </c>
      <c r="C131" s="82">
        <v>0.25732744675861446</v>
      </c>
      <c r="D131" s="62">
        <v>0</v>
      </c>
      <c r="E131" s="22"/>
      <c r="F131" s="82">
        <f>C131</f>
        <v>0.25732744675861446</v>
      </c>
    </row>
    <row r="132" spans="1:7" x14ac:dyDescent="0.25">
      <c r="A132" s="24" t="s">
        <v>665</v>
      </c>
      <c r="B132" s="24" t="s">
        <v>666</v>
      </c>
      <c r="C132" s="82">
        <v>0.60880231243419936</v>
      </c>
      <c r="D132" s="62">
        <v>0</v>
      </c>
      <c r="E132" s="22"/>
      <c r="F132" s="82">
        <f>C132</f>
        <v>0.60880231243419936</v>
      </c>
    </row>
    <row r="133" spans="1:7" x14ac:dyDescent="0.25">
      <c r="A133" s="24" t="s">
        <v>667</v>
      </c>
      <c r="B133" s="24" t="s">
        <v>99</v>
      </c>
      <c r="C133" s="82">
        <v>0.13387024080718629</v>
      </c>
      <c r="D133" s="62">
        <v>0</v>
      </c>
      <c r="E133" s="22"/>
      <c r="F133" s="82">
        <f>C133</f>
        <v>0.13387024080718629</v>
      </c>
    </row>
    <row r="134" spans="1:7" hidden="1" outlineLevel="1" x14ac:dyDescent="0.25">
      <c r="A134" s="24" t="s">
        <v>668</v>
      </c>
      <c r="E134" s="22"/>
    </row>
    <row r="135" spans="1:7" hidden="1" outlineLevel="1" x14ac:dyDescent="0.25">
      <c r="A135" s="24" t="s">
        <v>669</v>
      </c>
      <c r="E135" s="22"/>
    </row>
    <row r="136" spans="1:7" hidden="1" outlineLevel="1" x14ac:dyDescent="0.25">
      <c r="A136" s="24" t="s">
        <v>670</v>
      </c>
      <c r="E136" s="22"/>
    </row>
    <row r="137" spans="1:7" hidden="1" outlineLevel="1" x14ac:dyDescent="0.25">
      <c r="A137" s="24" t="s">
        <v>671</v>
      </c>
      <c r="E137" s="22"/>
    </row>
    <row r="138" spans="1:7" hidden="1" outlineLevel="1" x14ac:dyDescent="0.25">
      <c r="A138" s="24" t="s">
        <v>672</v>
      </c>
      <c r="E138" s="22"/>
    </row>
    <row r="139" spans="1:7" hidden="1" outlineLevel="1" x14ac:dyDescent="0.25">
      <c r="A139" s="24" t="s">
        <v>673</v>
      </c>
      <c r="E139" s="22"/>
    </row>
    <row r="140" spans="1:7" ht="15" customHeight="1" collapsed="1" x14ac:dyDescent="0.25">
      <c r="A140" s="43"/>
      <c r="B140" s="44" t="s">
        <v>674</v>
      </c>
      <c r="C140" s="43" t="s">
        <v>535</v>
      </c>
      <c r="D140" s="43" t="s">
        <v>536</v>
      </c>
      <c r="E140" s="45"/>
      <c r="F140" s="46" t="s">
        <v>501</v>
      </c>
      <c r="G140" s="46"/>
    </row>
    <row r="141" spans="1:7" x14ac:dyDescent="0.25">
      <c r="A141" s="24" t="s">
        <v>675</v>
      </c>
      <c r="B141" s="24" t="s">
        <v>676</v>
      </c>
      <c r="C141" s="82">
        <v>0.36572492215933228</v>
      </c>
      <c r="D141" s="62">
        <v>0</v>
      </c>
      <c r="E141" s="22"/>
      <c r="F141" s="82">
        <f>C141</f>
        <v>0.36572492215933228</v>
      </c>
    </row>
    <row r="142" spans="1:7" x14ac:dyDescent="0.25">
      <c r="A142" s="24" t="s">
        <v>677</v>
      </c>
      <c r="B142" s="24" t="s">
        <v>678</v>
      </c>
      <c r="C142" s="82">
        <v>0.63427507784066772</v>
      </c>
      <c r="D142" s="62">
        <v>0</v>
      </c>
      <c r="E142" s="22"/>
      <c r="F142" s="82">
        <f>C142</f>
        <v>0.63427507784066772</v>
      </c>
    </row>
    <row r="143" spans="1:7" x14ac:dyDescent="0.25">
      <c r="A143" s="24" t="s">
        <v>679</v>
      </c>
      <c r="B143" s="24" t="s">
        <v>99</v>
      </c>
      <c r="C143" s="104">
        <v>0</v>
      </c>
      <c r="D143" s="62">
        <v>0</v>
      </c>
      <c r="E143" s="22"/>
      <c r="F143" s="104">
        <v>0</v>
      </c>
    </row>
    <row r="144" spans="1:7" hidden="1" outlineLevel="1" x14ac:dyDescent="0.25">
      <c r="A144" s="24" t="s">
        <v>680</v>
      </c>
      <c r="C144" s="24" t="s">
        <v>35</v>
      </c>
      <c r="D144" s="24" t="s">
        <v>35</v>
      </c>
      <c r="E144" s="22"/>
      <c r="F144" s="24" t="s">
        <v>35</v>
      </c>
    </row>
    <row r="145" spans="1:7" hidden="1" outlineLevel="1" x14ac:dyDescent="0.25">
      <c r="A145" s="24" t="s">
        <v>681</v>
      </c>
      <c r="E145" s="22"/>
    </row>
    <row r="146" spans="1:7" hidden="1" outlineLevel="1" x14ac:dyDescent="0.25">
      <c r="A146" s="24" t="s">
        <v>682</v>
      </c>
      <c r="E146" s="22"/>
    </row>
    <row r="147" spans="1:7" hidden="1" outlineLevel="1" x14ac:dyDescent="0.25">
      <c r="A147" s="24" t="s">
        <v>683</v>
      </c>
      <c r="E147" s="22"/>
    </row>
    <row r="148" spans="1:7" hidden="1" outlineLevel="1" x14ac:dyDescent="0.25">
      <c r="A148" s="24" t="s">
        <v>684</v>
      </c>
      <c r="E148" s="22"/>
    </row>
    <row r="149" spans="1:7" hidden="1" outlineLevel="1" x14ac:dyDescent="0.25">
      <c r="A149" s="24" t="s">
        <v>685</v>
      </c>
      <c r="E149" s="22"/>
    </row>
    <row r="150" spans="1:7" ht="15" customHeight="1" collapsed="1" x14ac:dyDescent="0.25">
      <c r="A150" s="43"/>
      <c r="B150" s="44" t="s">
        <v>686</v>
      </c>
      <c r="C150" s="43" t="s">
        <v>535</v>
      </c>
      <c r="D150" s="43" t="s">
        <v>536</v>
      </c>
      <c r="E150" s="45"/>
      <c r="F150" s="46" t="s">
        <v>501</v>
      </c>
      <c r="G150" s="46"/>
    </row>
    <row r="151" spans="1:7" x14ac:dyDescent="0.25">
      <c r="A151" s="24" t="s">
        <v>687</v>
      </c>
      <c r="B151" s="20" t="s">
        <v>688</v>
      </c>
      <c r="C151" s="82">
        <v>2.2859298486195129E-2</v>
      </c>
      <c r="D151" s="62">
        <v>0</v>
      </c>
      <c r="E151" s="22"/>
      <c r="F151" s="82">
        <f>C151</f>
        <v>2.2859298486195129E-2</v>
      </c>
    </row>
    <row r="152" spans="1:7" x14ac:dyDescent="0.25">
      <c r="A152" s="24" t="s">
        <v>689</v>
      </c>
      <c r="B152" s="20" t="s">
        <v>690</v>
      </c>
      <c r="C152" s="82">
        <v>6.9640587982567323E-2</v>
      </c>
      <c r="D152" s="62">
        <v>0</v>
      </c>
      <c r="E152" s="22"/>
      <c r="F152" s="82">
        <f t="shared" ref="F152:F155" si="3">C152</f>
        <v>6.9640587982567323E-2</v>
      </c>
    </row>
    <row r="153" spans="1:7" x14ac:dyDescent="0.25">
      <c r="A153" s="24" t="s">
        <v>691</v>
      </c>
      <c r="B153" s="20" t="s">
        <v>692</v>
      </c>
      <c r="C153" s="82">
        <v>9.4492696847054622E-2</v>
      </c>
      <c r="D153" s="62">
        <v>0</v>
      </c>
      <c r="F153" s="82">
        <f t="shared" si="3"/>
        <v>9.4492696847054622E-2</v>
      </c>
    </row>
    <row r="154" spans="1:7" x14ac:dyDescent="0.25">
      <c r="A154" s="24" t="s">
        <v>693</v>
      </c>
      <c r="B154" s="20" t="s">
        <v>694</v>
      </c>
      <c r="C154" s="82">
        <v>0.10867716233990156</v>
      </c>
      <c r="D154" s="62">
        <v>0</v>
      </c>
      <c r="F154" s="82">
        <f t="shared" si="3"/>
        <v>0.10867716233990156</v>
      </c>
    </row>
    <row r="155" spans="1:7" x14ac:dyDescent="0.25">
      <c r="A155" s="24" t="s">
        <v>695</v>
      </c>
      <c r="B155" s="20" t="s">
        <v>696</v>
      </c>
      <c r="C155" s="82">
        <v>0.70433025434428143</v>
      </c>
      <c r="D155" s="62">
        <v>0</v>
      </c>
      <c r="F155" s="82">
        <f t="shared" si="3"/>
        <v>0.70433025434428143</v>
      </c>
    </row>
    <row r="156" spans="1:7" hidden="1" outlineLevel="1" x14ac:dyDescent="0.25">
      <c r="A156" s="24" t="s">
        <v>697</v>
      </c>
      <c r="B156" s="20"/>
    </row>
    <row r="157" spans="1:7" hidden="1" outlineLevel="1" x14ac:dyDescent="0.25">
      <c r="A157" s="24" t="s">
        <v>698</v>
      </c>
      <c r="B157" s="20"/>
    </row>
    <row r="158" spans="1:7" hidden="1" outlineLevel="1" x14ac:dyDescent="0.25">
      <c r="A158" s="24" t="s">
        <v>699</v>
      </c>
      <c r="B158" s="20"/>
    </row>
    <row r="159" spans="1:7" hidden="1" outlineLevel="1" x14ac:dyDescent="0.25">
      <c r="A159" s="24" t="s">
        <v>700</v>
      </c>
      <c r="B159" s="20"/>
    </row>
    <row r="160" spans="1:7" ht="15" customHeight="1" collapsed="1" x14ac:dyDescent="0.25">
      <c r="A160" s="43"/>
      <c r="B160" s="44" t="s">
        <v>701</v>
      </c>
      <c r="C160" s="43" t="s">
        <v>535</v>
      </c>
      <c r="D160" s="43" t="s">
        <v>536</v>
      </c>
      <c r="E160" s="45"/>
      <c r="F160" s="46" t="s">
        <v>501</v>
      </c>
      <c r="G160" s="46"/>
    </row>
    <row r="161" spans="1:7" x14ac:dyDescent="0.25">
      <c r="A161" s="24" t="s">
        <v>702</v>
      </c>
      <c r="B161" s="24" t="s">
        <v>703</v>
      </c>
      <c r="C161" s="82">
        <v>9.6622239331567109E-3</v>
      </c>
      <c r="D161" s="104">
        <v>0</v>
      </c>
      <c r="E161" s="22"/>
      <c r="F161" s="82">
        <f>C161</f>
        <v>9.6622239331567109E-3</v>
      </c>
    </row>
    <row r="162" spans="1:7" hidden="1" outlineLevel="1" x14ac:dyDescent="0.25">
      <c r="A162" s="24" t="s">
        <v>704</v>
      </c>
      <c r="E162" s="22"/>
    </row>
    <row r="163" spans="1:7" hidden="1" outlineLevel="1" x14ac:dyDescent="0.25">
      <c r="A163" s="24" t="s">
        <v>705</v>
      </c>
      <c r="E163" s="22"/>
    </row>
    <row r="164" spans="1:7" hidden="1" outlineLevel="1" x14ac:dyDescent="0.25">
      <c r="A164" s="24" t="s">
        <v>706</v>
      </c>
      <c r="E164" s="22"/>
    </row>
    <row r="165" spans="1:7" hidden="1" outlineLevel="1" x14ac:dyDescent="0.25">
      <c r="A165" s="24" t="s">
        <v>707</v>
      </c>
      <c r="E165" s="22"/>
    </row>
    <row r="166" spans="1:7" ht="18.75" collapsed="1" x14ac:dyDescent="0.25">
      <c r="A166" s="78"/>
      <c r="B166" s="79" t="s">
        <v>498</v>
      </c>
      <c r="C166" s="78"/>
      <c r="D166" s="78"/>
      <c r="E166" s="78"/>
      <c r="F166" s="80"/>
      <c r="G166" s="80"/>
    </row>
    <row r="167" spans="1:7" ht="15" customHeight="1" x14ac:dyDescent="0.25">
      <c r="A167" s="43"/>
      <c r="B167" s="44" t="s">
        <v>708</v>
      </c>
      <c r="C167" s="43" t="s">
        <v>709</v>
      </c>
      <c r="D167" s="43" t="s">
        <v>710</v>
      </c>
      <c r="E167" s="45"/>
      <c r="F167" s="43" t="s">
        <v>535</v>
      </c>
      <c r="G167" s="43" t="s">
        <v>711</v>
      </c>
    </row>
    <row r="168" spans="1:7" x14ac:dyDescent="0.25">
      <c r="A168" s="24" t="s">
        <v>712</v>
      </c>
      <c r="B168" s="41" t="s">
        <v>713</v>
      </c>
      <c r="C168" s="24">
        <v>99.72</v>
      </c>
      <c r="D168" s="38"/>
      <c r="E168" s="38"/>
      <c r="F168" s="58"/>
      <c r="G168" s="58"/>
    </row>
    <row r="169" spans="1:7" x14ac:dyDescent="0.25">
      <c r="A169" s="38"/>
      <c r="B169" s="81"/>
      <c r="C169" s="38"/>
      <c r="D169" s="38"/>
      <c r="E169" s="38"/>
      <c r="F169" s="58"/>
      <c r="G169" s="58"/>
    </row>
    <row r="170" spans="1:7" x14ac:dyDescent="0.25">
      <c r="B170" s="41" t="s">
        <v>714</v>
      </c>
      <c r="C170" s="38"/>
      <c r="D170" s="38"/>
      <c r="E170" s="38"/>
      <c r="F170" s="58"/>
      <c r="G170" s="58"/>
    </row>
    <row r="171" spans="1:7" x14ac:dyDescent="0.25">
      <c r="A171" s="24" t="s">
        <v>715</v>
      </c>
      <c r="B171" s="41" t="s">
        <v>1194</v>
      </c>
      <c r="C171" s="103">
        <v>11.28</v>
      </c>
      <c r="D171" s="106">
        <v>4964</v>
      </c>
      <c r="E171" s="38"/>
      <c r="F171" s="51">
        <f t="shared" ref="F171:F190" si="4">IF($C$195=0,"",IF(C171="[for completion]","",C171/$C$195))</f>
        <v>4.5227478580097731E-4</v>
      </c>
      <c r="G171" s="51">
        <f t="shared" ref="G171:G190" si="5">IF($D$195=0,"",IF(D171="[for completion]","",D171/$D$195))</f>
        <v>1.9847267202430931E-2</v>
      </c>
    </row>
    <row r="172" spans="1:7" x14ac:dyDescent="0.25">
      <c r="A172" s="24" t="s">
        <v>716</v>
      </c>
      <c r="B172" s="41" t="s">
        <v>1195</v>
      </c>
      <c r="C172" s="103">
        <v>39.94</v>
      </c>
      <c r="D172" s="106">
        <v>5283</v>
      </c>
      <c r="E172" s="38"/>
      <c r="F172" s="51">
        <f t="shared" si="4"/>
        <v>1.6014055802208362E-3</v>
      </c>
      <c r="G172" s="51">
        <f t="shared" si="5"/>
        <v>2.1122706009355882E-2</v>
      </c>
    </row>
    <row r="173" spans="1:7" x14ac:dyDescent="0.25">
      <c r="A173" s="24" t="s">
        <v>717</v>
      </c>
      <c r="B173" s="41" t="s">
        <v>1196</v>
      </c>
      <c r="C173" s="103">
        <v>368.1</v>
      </c>
      <c r="D173" s="106">
        <v>20620</v>
      </c>
      <c r="E173" s="38"/>
      <c r="F173" s="51">
        <f t="shared" si="4"/>
        <v>1.4759073462175511E-2</v>
      </c>
      <c r="G173" s="51">
        <f t="shared" si="5"/>
        <v>8.2443724761105119E-2</v>
      </c>
    </row>
    <row r="174" spans="1:7" x14ac:dyDescent="0.25">
      <c r="A174" s="24" t="s">
        <v>718</v>
      </c>
      <c r="B174" s="41" t="s">
        <v>1197</v>
      </c>
      <c r="C174" s="103">
        <v>1652.37</v>
      </c>
      <c r="D174" s="106">
        <v>43591</v>
      </c>
      <c r="E174" s="38"/>
      <c r="F174" s="51">
        <f t="shared" si="4"/>
        <v>6.6252241827478797E-2</v>
      </c>
      <c r="G174" s="51">
        <f t="shared" si="5"/>
        <v>0.1742873135820239</v>
      </c>
    </row>
    <row r="175" spans="1:7" x14ac:dyDescent="0.25">
      <c r="A175" s="24" t="s">
        <v>719</v>
      </c>
      <c r="B175" s="41" t="s">
        <v>1198</v>
      </c>
      <c r="C175" s="103">
        <v>2819.82</v>
      </c>
      <c r="D175" s="106">
        <v>45321</v>
      </c>
      <c r="E175" s="38"/>
      <c r="F175" s="51">
        <f t="shared" si="4"/>
        <v>0.11306147929940709</v>
      </c>
      <c r="G175" s="51">
        <f t="shared" si="5"/>
        <v>0.1812042701211467</v>
      </c>
    </row>
    <row r="176" spans="1:7" x14ac:dyDescent="0.25">
      <c r="A176" s="24" t="s">
        <v>720</v>
      </c>
      <c r="B176" s="41" t="s">
        <v>1199</v>
      </c>
      <c r="C176" s="103">
        <v>3256.19</v>
      </c>
      <c r="D176" s="106">
        <v>37408</v>
      </c>
      <c r="E176" s="38"/>
      <c r="F176" s="51">
        <f t="shared" si="4"/>
        <v>0.13055785769302167</v>
      </c>
      <c r="G176" s="51">
        <f t="shared" si="5"/>
        <v>0.14956619087601455</v>
      </c>
    </row>
    <row r="177" spans="1:7" x14ac:dyDescent="0.25">
      <c r="A177" s="24" t="s">
        <v>721</v>
      </c>
      <c r="B177" s="41" t="s">
        <v>1200</v>
      </c>
      <c r="C177" s="103">
        <v>5805.83</v>
      </c>
      <c r="D177" s="106">
        <v>47604</v>
      </c>
      <c r="E177" s="38"/>
      <c r="F177" s="51">
        <f t="shared" si="4"/>
        <v>0.23278639358571704</v>
      </c>
      <c r="G177" s="51">
        <f t="shared" si="5"/>
        <v>0.19033225380832433</v>
      </c>
    </row>
    <row r="178" spans="1:7" x14ac:dyDescent="0.25">
      <c r="A178" s="24" t="s">
        <v>722</v>
      </c>
      <c r="B178" s="41" t="s">
        <v>1201</v>
      </c>
      <c r="C178" s="103">
        <v>3706.2</v>
      </c>
      <c r="D178" s="106">
        <v>21603</v>
      </c>
      <c r="E178" s="38"/>
      <c r="F178" s="51">
        <f t="shared" si="4"/>
        <v>0.14860113573897005</v>
      </c>
      <c r="G178" s="51">
        <f t="shared" si="5"/>
        <v>8.6373995442005524E-2</v>
      </c>
    </row>
    <row r="179" spans="1:7" x14ac:dyDescent="0.25">
      <c r="A179" s="24" t="s">
        <v>723</v>
      </c>
      <c r="B179" s="41" t="s">
        <v>1202</v>
      </c>
      <c r="C179" s="103">
        <v>2241.4899999999998</v>
      </c>
      <c r="D179" s="106">
        <v>10110</v>
      </c>
      <c r="E179" s="38"/>
      <c r="F179" s="51">
        <f t="shared" si="4"/>
        <v>8.9873174612148277E-2</v>
      </c>
      <c r="G179" s="51">
        <f t="shared" si="5"/>
        <v>4.0422214225740674E-2</v>
      </c>
    </row>
    <row r="180" spans="1:7" x14ac:dyDescent="0.25">
      <c r="A180" s="24" t="s">
        <v>724</v>
      </c>
      <c r="B180" s="41" t="s">
        <v>1203</v>
      </c>
      <c r="C180" s="103">
        <v>1393.99</v>
      </c>
      <c r="D180" s="106">
        <v>5122</v>
      </c>
      <c r="E180" s="41"/>
      <c r="F180" s="51">
        <f t="shared" si="4"/>
        <v>5.5892422753431238E-2</v>
      </c>
      <c r="G180" s="51">
        <f t="shared" si="5"/>
        <v>2.0478989244732317E-2</v>
      </c>
    </row>
    <row r="181" spans="1:7" x14ac:dyDescent="0.25">
      <c r="A181" s="24" t="s">
        <v>725</v>
      </c>
      <c r="B181" s="41" t="s">
        <v>1204</v>
      </c>
      <c r="C181" s="103">
        <v>946.54</v>
      </c>
      <c r="D181" s="106">
        <v>2932</v>
      </c>
      <c r="E181" s="41"/>
      <c r="F181" s="51">
        <f t="shared" si="4"/>
        <v>3.7951788630501512E-2</v>
      </c>
      <c r="G181" s="51">
        <f t="shared" si="5"/>
        <v>1.1722841949542201E-2</v>
      </c>
    </row>
    <row r="182" spans="1:7" x14ac:dyDescent="0.25">
      <c r="A182" s="24" t="s">
        <v>726</v>
      </c>
      <c r="B182" s="41" t="s">
        <v>1205</v>
      </c>
      <c r="C182" s="103">
        <v>669.02</v>
      </c>
      <c r="D182" s="106">
        <v>1798</v>
      </c>
      <c r="E182" s="41"/>
      <c r="F182" s="51">
        <f t="shared" si="4"/>
        <v>2.6824545850759735E-2</v>
      </c>
      <c r="G182" s="51">
        <f t="shared" si="5"/>
        <v>7.1888369117588261E-3</v>
      </c>
    </row>
    <row r="183" spans="1:7" x14ac:dyDescent="0.25">
      <c r="A183" s="24" t="s">
        <v>727</v>
      </c>
      <c r="B183" s="41" t="s">
        <v>1206</v>
      </c>
      <c r="C183" s="103">
        <v>474.06</v>
      </c>
      <c r="D183" s="106">
        <v>1123</v>
      </c>
      <c r="E183" s="41"/>
      <c r="F183" s="51">
        <f t="shared" si="4"/>
        <v>1.9007569588369796E-2</v>
      </c>
      <c r="G183" s="51">
        <f t="shared" si="5"/>
        <v>4.4900243892687219E-3</v>
      </c>
    </row>
    <row r="184" spans="1:7" x14ac:dyDescent="0.25">
      <c r="A184" s="24" t="s">
        <v>728</v>
      </c>
      <c r="B184" s="41" t="s">
        <v>1207</v>
      </c>
      <c r="C184" s="103">
        <v>380.55</v>
      </c>
      <c r="D184" s="106">
        <v>804</v>
      </c>
      <c r="E184" s="41"/>
      <c r="F184" s="51">
        <f t="shared" si="4"/>
        <v>1.525825972841861E-2</v>
      </c>
      <c r="G184" s="51">
        <f t="shared" si="5"/>
        <v>3.2145855823437685E-3</v>
      </c>
    </row>
    <row r="185" spans="1:7" x14ac:dyDescent="0.25">
      <c r="A185" s="24" t="s">
        <v>729</v>
      </c>
      <c r="B185" s="41" t="s">
        <v>1208</v>
      </c>
      <c r="C185" s="103">
        <v>454.45</v>
      </c>
      <c r="D185" s="106">
        <v>837</v>
      </c>
      <c r="E185" s="41"/>
      <c r="F185" s="51">
        <f t="shared" si="4"/>
        <v>1.8221301099933876E-2</v>
      </c>
      <c r="G185" s="51">
        <f t="shared" si="5"/>
        <v>3.3465275278877294E-3</v>
      </c>
    </row>
    <row r="186" spans="1:7" x14ac:dyDescent="0.25">
      <c r="A186" s="24" t="s">
        <v>730</v>
      </c>
      <c r="B186" s="41" t="s">
        <v>1209</v>
      </c>
      <c r="C186" s="103">
        <v>311.45999999999998</v>
      </c>
      <c r="D186" s="106">
        <v>483</v>
      </c>
      <c r="F186" s="51">
        <f t="shared" si="4"/>
        <v>1.2488076665387622E-2</v>
      </c>
      <c r="G186" s="51">
        <f t="shared" si="5"/>
        <v>1.9311502938706968E-3</v>
      </c>
    </row>
    <row r="187" spans="1:7" x14ac:dyDescent="0.25">
      <c r="A187" s="24" t="s">
        <v>731</v>
      </c>
      <c r="B187" s="41" t="s">
        <v>1210</v>
      </c>
      <c r="C187" s="103">
        <v>204.72</v>
      </c>
      <c r="D187" s="106">
        <v>276</v>
      </c>
      <c r="E187" s="62"/>
      <c r="F187" s="51">
        <f t="shared" si="4"/>
        <v>8.2083062188985888E-3</v>
      </c>
      <c r="G187" s="51">
        <f t="shared" si="5"/>
        <v>1.1035144536403981E-3</v>
      </c>
    </row>
    <row r="188" spans="1:7" x14ac:dyDescent="0.25">
      <c r="A188" s="24" t="s">
        <v>732</v>
      </c>
      <c r="B188" s="41" t="s">
        <v>1211</v>
      </c>
      <c r="C188" s="103">
        <v>111.97</v>
      </c>
      <c r="D188" s="106">
        <v>133</v>
      </c>
      <c r="E188" s="62"/>
      <c r="F188" s="51">
        <f t="shared" si="4"/>
        <v>4.4894687735935667E-3</v>
      </c>
      <c r="G188" s="51">
        <f t="shared" si="5"/>
        <v>5.3176602294990199E-4</v>
      </c>
    </row>
    <row r="189" spans="1:7" x14ac:dyDescent="0.25">
      <c r="A189" s="24" t="s">
        <v>733</v>
      </c>
      <c r="B189" s="41" t="s">
        <v>1212</v>
      </c>
      <c r="C189" s="103">
        <v>92.61</v>
      </c>
      <c r="D189" s="106">
        <v>98</v>
      </c>
      <c r="E189" s="62"/>
      <c r="F189" s="51">
        <f t="shared" si="4"/>
        <v>3.7132241057649387E-3</v>
      </c>
      <c r="G189" s="51">
        <f t="shared" si="5"/>
        <v>3.9182759585782258E-4</v>
      </c>
    </row>
    <row r="190" spans="1:7" x14ac:dyDescent="0.25">
      <c r="A190" s="24" t="s">
        <v>734</v>
      </c>
      <c r="B190" s="41" t="s">
        <v>1213</v>
      </c>
      <c r="C190" s="103">
        <v>0</v>
      </c>
      <c r="D190" s="106">
        <v>0</v>
      </c>
      <c r="E190" s="62"/>
      <c r="F190" s="51">
        <f t="shared" si="4"/>
        <v>0</v>
      </c>
      <c r="G190" s="51">
        <f t="shared" si="5"/>
        <v>0</v>
      </c>
    </row>
    <row r="191" spans="1:7" x14ac:dyDescent="0.25">
      <c r="A191" s="24" t="s">
        <v>735</v>
      </c>
      <c r="B191" s="41"/>
      <c r="E191" s="62"/>
      <c r="F191" s="51">
        <f t="shared" ref="F191:F194" si="6">IF($C$195=0,"",IF(C191="[for completion]","",C191/$C$195))</f>
        <v>0</v>
      </c>
      <c r="G191" s="51">
        <f t="shared" ref="G191:G194" si="7">IF($D$195=0,"",IF(D191="[for completion]","",D191/$D$195))</f>
        <v>0</v>
      </c>
    </row>
    <row r="192" spans="1:7" x14ac:dyDescent="0.25">
      <c r="A192" s="24" t="s">
        <v>736</v>
      </c>
      <c r="B192" s="41"/>
      <c r="E192" s="62"/>
      <c r="F192" s="51">
        <f t="shared" si="6"/>
        <v>0</v>
      </c>
      <c r="G192" s="51">
        <f t="shared" si="7"/>
        <v>0</v>
      </c>
    </row>
    <row r="193" spans="1:7" x14ac:dyDescent="0.25">
      <c r="A193" s="24" t="s">
        <v>737</v>
      </c>
      <c r="B193" s="41"/>
      <c r="E193" s="62"/>
      <c r="F193" s="51">
        <f t="shared" si="6"/>
        <v>0</v>
      </c>
      <c r="G193" s="51">
        <f t="shared" si="7"/>
        <v>0</v>
      </c>
    </row>
    <row r="194" spans="1:7" x14ac:dyDescent="0.25">
      <c r="A194" s="24" t="s">
        <v>738</v>
      </c>
      <c r="B194" s="41"/>
      <c r="E194" s="62"/>
      <c r="F194" s="51">
        <f t="shared" si="6"/>
        <v>0</v>
      </c>
      <c r="G194" s="51">
        <f t="shared" si="7"/>
        <v>0</v>
      </c>
    </row>
    <row r="195" spans="1:7" x14ac:dyDescent="0.25">
      <c r="A195" s="24" t="s">
        <v>739</v>
      </c>
      <c r="B195" s="52" t="s">
        <v>101</v>
      </c>
      <c r="C195" s="110">
        <f>SUM(C171:C194)</f>
        <v>24940.590000000007</v>
      </c>
      <c r="D195" s="111">
        <f>SUM(D171:D194)</f>
        <v>250110</v>
      </c>
      <c r="E195" s="62"/>
      <c r="F195" s="53">
        <f>SUM(F171:F194)</f>
        <v>0.99999999999999989</v>
      </c>
      <c r="G195" s="53">
        <f>SUM(G171:G194)</f>
        <v>1.0000000000000002</v>
      </c>
    </row>
    <row r="196" spans="1:7" ht="15" customHeight="1" x14ac:dyDescent="0.25">
      <c r="A196" s="43"/>
      <c r="B196" s="44" t="s">
        <v>740</v>
      </c>
      <c r="C196" s="43" t="s">
        <v>709</v>
      </c>
      <c r="D196" s="43" t="s">
        <v>710</v>
      </c>
      <c r="E196" s="45"/>
      <c r="F196" s="43" t="s">
        <v>535</v>
      </c>
      <c r="G196" s="43" t="s">
        <v>711</v>
      </c>
    </row>
    <row r="197" spans="1:7" x14ac:dyDescent="0.25">
      <c r="A197" s="24" t="s">
        <v>741</v>
      </c>
      <c r="B197" s="24" t="s">
        <v>742</v>
      </c>
      <c r="C197" s="82">
        <v>0.58499999999999996</v>
      </c>
      <c r="G197" s="24"/>
    </row>
    <row r="198" spans="1:7" x14ac:dyDescent="0.25">
      <c r="G198" s="24"/>
    </row>
    <row r="199" spans="1:7" x14ac:dyDescent="0.25">
      <c r="B199" s="41" t="s">
        <v>743</v>
      </c>
      <c r="G199" s="24"/>
    </row>
    <row r="200" spans="1:7" x14ac:dyDescent="0.25">
      <c r="A200" s="24" t="s">
        <v>744</v>
      </c>
      <c r="F200" s="51"/>
      <c r="G200" s="51"/>
    </row>
    <row r="201" spans="1:7" x14ac:dyDescent="0.25">
      <c r="A201" s="24" t="s">
        <v>746</v>
      </c>
      <c r="B201" s="24" t="s">
        <v>1223</v>
      </c>
      <c r="C201" s="103">
        <v>8267.8451115900207</v>
      </c>
      <c r="D201" s="106">
        <v>131125</v>
      </c>
      <c r="F201" s="51">
        <f t="shared" ref="F201:F214" si="8">IF($C$208=0,"",IF(C201="[for completion]","",C201/$C$208))</f>
        <v>0.33150152975545</v>
      </c>
      <c r="G201" s="51">
        <f t="shared" ref="G201:G214" si="9">IF($D$208=0,"",IF(D201="[for completion]","",D201/$D$208))</f>
        <v>0.52426932149854066</v>
      </c>
    </row>
    <row r="202" spans="1:7" x14ac:dyDescent="0.25">
      <c r="A202" s="24" t="s">
        <v>748</v>
      </c>
      <c r="B202" s="24" t="s">
        <v>749</v>
      </c>
      <c r="C202" s="103">
        <v>3946.5997642300099</v>
      </c>
      <c r="D202" s="106">
        <v>33287</v>
      </c>
      <c r="F202" s="51">
        <f t="shared" si="8"/>
        <v>0.15824000589231427</v>
      </c>
      <c r="G202" s="51">
        <f t="shared" si="9"/>
        <v>0.13308944064611572</v>
      </c>
    </row>
    <row r="203" spans="1:7" x14ac:dyDescent="0.25">
      <c r="A203" s="24" t="s">
        <v>750</v>
      </c>
      <c r="B203" s="24" t="s">
        <v>751</v>
      </c>
      <c r="C203" s="103">
        <v>4438.4843046599999</v>
      </c>
      <c r="D203" s="106">
        <v>32854</v>
      </c>
      <c r="F203" s="51">
        <f t="shared" si="8"/>
        <v>0.17796225218681933</v>
      </c>
      <c r="G203" s="51">
        <f t="shared" si="9"/>
        <v>0.13135820239094798</v>
      </c>
    </row>
    <row r="204" spans="1:7" x14ac:dyDescent="0.25">
      <c r="A204" s="24" t="s">
        <v>752</v>
      </c>
      <c r="B204" s="24" t="s">
        <v>753</v>
      </c>
      <c r="C204" s="103">
        <v>4265.8640005199995</v>
      </c>
      <c r="D204" s="106">
        <v>28359</v>
      </c>
      <c r="F204" s="51">
        <f t="shared" si="8"/>
        <v>0.171040993489188</v>
      </c>
      <c r="G204" s="51">
        <f t="shared" si="9"/>
        <v>0.11338611011155092</v>
      </c>
    </row>
    <row r="205" spans="1:7" x14ac:dyDescent="0.25">
      <c r="A205" s="24" t="s">
        <v>754</v>
      </c>
      <c r="B205" s="24" t="s">
        <v>755</v>
      </c>
      <c r="C205" s="103">
        <v>2836.3684566300003</v>
      </c>
      <c r="D205" s="106">
        <v>17922</v>
      </c>
      <c r="F205" s="51">
        <f t="shared" si="8"/>
        <v>0.11372497544794048</v>
      </c>
      <c r="G205" s="51">
        <f t="shared" si="9"/>
        <v>7.1656471152692816E-2</v>
      </c>
    </row>
    <row r="206" spans="1:7" x14ac:dyDescent="0.25">
      <c r="A206" s="24" t="s">
        <v>756</v>
      </c>
      <c r="B206" s="24" t="s">
        <v>757</v>
      </c>
      <c r="C206" s="103">
        <v>1032.5900829799989</v>
      </c>
      <c r="D206" s="106">
        <v>5668</v>
      </c>
      <c r="F206" s="51">
        <f t="shared" si="8"/>
        <v>4.1401984132277324E-2</v>
      </c>
      <c r="G206" s="51">
        <f t="shared" si="9"/>
        <v>2.2662028707368758E-2</v>
      </c>
    </row>
    <row r="207" spans="1:7" x14ac:dyDescent="0.25">
      <c r="A207" s="24" t="s">
        <v>758</v>
      </c>
      <c r="B207" s="24" t="s">
        <v>759</v>
      </c>
      <c r="C207" s="103">
        <v>152.84242292000002</v>
      </c>
      <c r="D207" s="106">
        <v>895</v>
      </c>
      <c r="F207" s="51">
        <f t="shared" si="8"/>
        <v>6.128259096010738E-3</v>
      </c>
      <c r="G207" s="51">
        <f t="shared" si="9"/>
        <v>3.5784254927831755E-3</v>
      </c>
    </row>
    <row r="208" spans="1:7" x14ac:dyDescent="0.25">
      <c r="A208" s="24" t="s">
        <v>760</v>
      </c>
      <c r="B208" s="52" t="s">
        <v>101</v>
      </c>
      <c r="C208" s="255">
        <f>SUM(C200:C207)</f>
        <v>24940.594143530026</v>
      </c>
      <c r="D208" s="106">
        <f>SUM(D200:D207)</f>
        <v>250110</v>
      </c>
      <c r="F208" s="62">
        <f>SUM(F200:F207)</f>
        <v>1</v>
      </c>
      <c r="G208" s="62">
        <f>SUM(G200:G207)</f>
        <v>1</v>
      </c>
    </row>
    <row r="209" spans="1:7" hidden="1" outlineLevel="1" x14ac:dyDescent="0.25">
      <c r="A209" s="24" t="s">
        <v>761</v>
      </c>
      <c r="B209" s="54" t="s">
        <v>762</v>
      </c>
      <c r="F209" s="51">
        <f t="shared" si="8"/>
        <v>0</v>
      </c>
      <c r="G209" s="51">
        <f t="shared" si="9"/>
        <v>0</v>
      </c>
    </row>
    <row r="210" spans="1:7" hidden="1" outlineLevel="1" x14ac:dyDescent="0.25">
      <c r="A210" s="24" t="s">
        <v>763</v>
      </c>
      <c r="B210" s="54" t="s">
        <v>764</v>
      </c>
      <c r="F210" s="51">
        <f t="shared" si="8"/>
        <v>0</v>
      </c>
      <c r="G210" s="51">
        <f t="shared" si="9"/>
        <v>0</v>
      </c>
    </row>
    <row r="211" spans="1:7" hidden="1" outlineLevel="1" x14ac:dyDescent="0.25">
      <c r="A211" s="24" t="s">
        <v>765</v>
      </c>
      <c r="B211" s="54" t="s">
        <v>766</v>
      </c>
      <c r="F211" s="51">
        <f t="shared" si="8"/>
        <v>0</v>
      </c>
      <c r="G211" s="51">
        <f t="shared" si="9"/>
        <v>0</v>
      </c>
    </row>
    <row r="212" spans="1:7" hidden="1" outlineLevel="1" x14ac:dyDescent="0.25">
      <c r="A212" s="24" t="s">
        <v>767</v>
      </c>
      <c r="B212" s="54" t="s">
        <v>768</v>
      </c>
      <c r="F212" s="51">
        <f t="shared" si="8"/>
        <v>0</v>
      </c>
      <c r="G212" s="51">
        <f t="shared" si="9"/>
        <v>0</v>
      </c>
    </row>
    <row r="213" spans="1:7" hidden="1" outlineLevel="1" x14ac:dyDescent="0.25">
      <c r="A213" s="24" t="s">
        <v>769</v>
      </c>
      <c r="B213" s="54" t="s">
        <v>770</v>
      </c>
      <c r="F213" s="51">
        <f t="shared" si="8"/>
        <v>0</v>
      </c>
      <c r="G213" s="51">
        <f t="shared" si="9"/>
        <v>0</v>
      </c>
    </row>
    <row r="214" spans="1:7" hidden="1" outlineLevel="1" x14ac:dyDescent="0.25">
      <c r="A214" s="24" t="s">
        <v>771</v>
      </c>
      <c r="B214" s="54" t="s">
        <v>772</v>
      </c>
      <c r="F214" s="51">
        <f t="shared" si="8"/>
        <v>0</v>
      </c>
      <c r="G214" s="51">
        <f t="shared" si="9"/>
        <v>0</v>
      </c>
    </row>
    <row r="215" spans="1:7" hidden="1" outlineLevel="1" x14ac:dyDescent="0.25">
      <c r="A215" s="24" t="s">
        <v>773</v>
      </c>
      <c r="B215" s="54"/>
      <c r="F215" s="51"/>
      <c r="G215" s="51"/>
    </row>
    <row r="216" spans="1:7" hidden="1" outlineLevel="1" x14ac:dyDescent="0.25">
      <c r="A216" s="24" t="s">
        <v>774</v>
      </c>
      <c r="B216" s="54"/>
      <c r="F216" s="51"/>
      <c r="G216" s="51"/>
    </row>
    <row r="217" spans="1:7" hidden="1" outlineLevel="1" x14ac:dyDescent="0.25">
      <c r="A217" s="24" t="s">
        <v>775</v>
      </c>
      <c r="B217" s="54"/>
      <c r="F217" s="51"/>
      <c r="G217" s="51"/>
    </row>
    <row r="218" spans="1:7" ht="15" customHeight="1" collapsed="1" x14ac:dyDescent="0.25">
      <c r="A218" s="43"/>
      <c r="B218" s="44" t="s">
        <v>776</v>
      </c>
      <c r="C218" s="43" t="s">
        <v>709</v>
      </c>
      <c r="D218" s="43" t="s">
        <v>710</v>
      </c>
      <c r="E218" s="45"/>
      <c r="F218" s="43" t="s">
        <v>535</v>
      </c>
      <c r="G218" s="43" t="s">
        <v>711</v>
      </c>
    </row>
    <row r="219" spans="1:7" x14ac:dyDescent="0.25">
      <c r="A219" s="24" t="s">
        <v>777</v>
      </c>
      <c r="B219" s="24" t="s">
        <v>742</v>
      </c>
      <c r="C219" s="82">
        <v>0.48428130334152897</v>
      </c>
      <c r="G219" s="24"/>
    </row>
    <row r="220" spans="1:7" x14ac:dyDescent="0.25">
      <c r="G220" s="24"/>
    </row>
    <row r="221" spans="1:7" x14ac:dyDescent="0.25">
      <c r="B221" s="41" t="s">
        <v>743</v>
      </c>
      <c r="G221" s="24"/>
    </row>
    <row r="222" spans="1:7" x14ac:dyDescent="0.25">
      <c r="A222" s="24" t="s">
        <v>778</v>
      </c>
      <c r="F222" s="51"/>
      <c r="G222" s="51"/>
    </row>
    <row r="223" spans="1:7" x14ac:dyDescent="0.25">
      <c r="A223" s="24" t="s">
        <v>779</v>
      </c>
      <c r="B223" s="24" t="s">
        <v>1223</v>
      </c>
      <c r="C223" s="103">
        <v>13110.4642388499</v>
      </c>
      <c r="D223" s="106">
        <v>165733</v>
      </c>
      <c r="F223" s="51">
        <f t="shared" ref="F223:F229" si="10">IF($C$230=0,"",IF(C223="[Mark as ND1 if not relevant]","",C223/$C$230))</f>
        <v>0.52566767910182399</v>
      </c>
      <c r="G223" s="51">
        <f t="shared" ref="G223:G229" si="11">IF($D$230=0,"",IF(D223="[Mark as ND1 if not relevant]","",D223/$D$230))</f>
        <v>0.66264043820718888</v>
      </c>
    </row>
    <row r="224" spans="1:7" x14ac:dyDescent="0.25">
      <c r="A224" s="24" t="s">
        <v>780</v>
      </c>
      <c r="B224" s="24" t="s">
        <v>749</v>
      </c>
      <c r="C224" s="103">
        <v>4665.8574264899999</v>
      </c>
      <c r="D224" s="106">
        <v>34228</v>
      </c>
      <c r="F224" s="51">
        <f t="shared" si="10"/>
        <v>0.18707884020880156</v>
      </c>
      <c r="G224" s="51">
        <f t="shared" si="11"/>
        <v>0.13685178521450561</v>
      </c>
    </row>
    <row r="225" spans="1:7" x14ac:dyDescent="0.25">
      <c r="A225" s="24" t="s">
        <v>781</v>
      </c>
      <c r="B225" s="24" t="s">
        <v>751</v>
      </c>
      <c r="C225" s="103">
        <v>3747.7511183699903</v>
      </c>
      <c r="D225" s="106">
        <v>26682</v>
      </c>
      <c r="F225" s="51">
        <f t="shared" si="10"/>
        <v>0.15026711460048497</v>
      </c>
      <c r="G225" s="51">
        <f t="shared" si="11"/>
        <v>0.10668106033345329</v>
      </c>
    </row>
    <row r="226" spans="1:7" x14ac:dyDescent="0.25">
      <c r="A226" s="24" t="s">
        <v>782</v>
      </c>
      <c r="B226" s="24" t="s">
        <v>753</v>
      </c>
      <c r="C226" s="103">
        <v>2198.2198186900009</v>
      </c>
      <c r="D226" s="106">
        <v>15214</v>
      </c>
      <c r="F226" s="51">
        <f t="shared" si="10"/>
        <v>8.8138229828829684E-2</v>
      </c>
      <c r="G226" s="51">
        <f t="shared" si="11"/>
        <v>6.0829235136539921E-2</v>
      </c>
    </row>
    <row r="227" spans="1:7" x14ac:dyDescent="0.25">
      <c r="A227" s="24" t="s">
        <v>783</v>
      </c>
      <c r="B227" s="24" t="s">
        <v>755</v>
      </c>
      <c r="C227" s="103">
        <v>962.67391658000088</v>
      </c>
      <c r="D227" s="106">
        <v>6542</v>
      </c>
      <c r="F227" s="51">
        <f t="shared" si="10"/>
        <v>3.8598676159835539E-2</v>
      </c>
      <c r="G227" s="51">
        <f t="shared" si="11"/>
        <v>2.6156491143896687E-2</v>
      </c>
    </row>
    <row r="228" spans="1:7" x14ac:dyDescent="0.25">
      <c r="A228" s="24" t="s">
        <v>784</v>
      </c>
      <c r="B228" s="24" t="s">
        <v>757</v>
      </c>
      <c r="C228" s="103">
        <v>222.25226517000002</v>
      </c>
      <c r="D228" s="106">
        <v>1474</v>
      </c>
      <c r="F228" s="51">
        <f t="shared" si="10"/>
        <v>8.9112658620306723E-3</v>
      </c>
      <c r="G228" s="51">
        <f t="shared" si="11"/>
        <v>5.8934069009635758E-3</v>
      </c>
    </row>
    <row r="229" spans="1:7" x14ac:dyDescent="0.25">
      <c r="A229" s="24" t="s">
        <v>785</v>
      </c>
      <c r="B229" s="24" t="s">
        <v>759</v>
      </c>
      <c r="C229" s="103">
        <v>33.375359380000006</v>
      </c>
      <c r="D229" s="106">
        <v>237</v>
      </c>
      <c r="F229" s="51">
        <f t="shared" si="10"/>
        <v>1.338194238193731E-3</v>
      </c>
      <c r="G229" s="51">
        <f t="shared" si="11"/>
        <v>9.4758306345208104E-4</v>
      </c>
    </row>
    <row r="230" spans="1:7" x14ac:dyDescent="0.25">
      <c r="A230" s="24" t="s">
        <v>786</v>
      </c>
      <c r="B230" s="52" t="s">
        <v>101</v>
      </c>
      <c r="C230" s="103">
        <f>SUM(C222:C229)</f>
        <v>24940.594143529888</v>
      </c>
      <c r="D230" s="106">
        <f>SUM(D222:D229)</f>
        <v>250110</v>
      </c>
      <c r="F230" s="62">
        <f>SUM(F222:F229)</f>
        <v>1.0000000000000002</v>
      </c>
      <c r="G230" s="62">
        <f>SUM(G222:G229)</f>
        <v>1</v>
      </c>
    </row>
    <row r="231" spans="1:7" hidden="1" outlineLevel="1" x14ac:dyDescent="0.25">
      <c r="A231" s="24" t="s">
        <v>787</v>
      </c>
      <c r="B231" s="54" t="s">
        <v>762</v>
      </c>
      <c r="F231" s="51">
        <f t="shared" ref="F231:F236" si="12">IF($C$230=0,"",IF(C231="[for completion]","",C231/$C$230))</f>
        <v>0</v>
      </c>
      <c r="G231" s="51">
        <f t="shared" ref="G231:G236" si="13">IF($D$230=0,"",IF(D231="[for completion]","",D231/$D$230))</f>
        <v>0</v>
      </c>
    </row>
    <row r="232" spans="1:7" hidden="1" outlineLevel="1" x14ac:dyDescent="0.25">
      <c r="A232" s="24" t="s">
        <v>788</v>
      </c>
      <c r="B232" s="54" t="s">
        <v>764</v>
      </c>
      <c r="F232" s="51">
        <f t="shared" si="12"/>
        <v>0</v>
      </c>
      <c r="G232" s="51">
        <f t="shared" si="13"/>
        <v>0</v>
      </c>
    </row>
    <row r="233" spans="1:7" hidden="1" outlineLevel="1" x14ac:dyDescent="0.25">
      <c r="A233" s="24" t="s">
        <v>789</v>
      </c>
      <c r="B233" s="54" t="s">
        <v>766</v>
      </c>
      <c r="F233" s="51">
        <f t="shared" si="12"/>
        <v>0</v>
      </c>
      <c r="G233" s="51">
        <f t="shared" si="13"/>
        <v>0</v>
      </c>
    </row>
    <row r="234" spans="1:7" hidden="1" outlineLevel="1" x14ac:dyDescent="0.25">
      <c r="A234" s="24" t="s">
        <v>790</v>
      </c>
      <c r="B234" s="54" t="s">
        <v>768</v>
      </c>
      <c r="F234" s="51">
        <f t="shared" si="12"/>
        <v>0</v>
      </c>
      <c r="G234" s="51">
        <f t="shared" si="13"/>
        <v>0</v>
      </c>
    </row>
    <row r="235" spans="1:7" hidden="1" outlineLevel="1" x14ac:dyDescent="0.25">
      <c r="A235" s="24" t="s">
        <v>791</v>
      </c>
      <c r="B235" s="54" t="s">
        <v>770</v>
      </c>
      <c r="F235" s="51">
        <f t="shared" si="12"/>
        <v>0</v>
      </c>
      <c r="G235" s="51">
        <f t="shared" si="13"/>
        <v>0</v>
      </c>
    </row>
    <row r="236" spans="1:7" hidden="1" outlineLevel="1" x14ac:dyDescent="0.25">
      <c r="A236" s="24" t="s">
        <v>792</v>
      </c>
      <c r="B236" s="54" t="s">
        <v>772</v>
      </c>
      <c r="F236" s="51">
        <f t="shared" si="12"/>
        <v>0</v>
      </c>
      <c r="G236" s="51">
        <f t="shared" si="13"/>
        <v>0</v>
      </c>
    </row>
    <row r="237" spans="1:7" hidden="1" outlineLevel="1" x14ac:dyDescent="0.25">
      <c r="A237" s="24" t="s">
        <v>793</v>
      </c>
      <c r="B237" s="54"/>
      <c r="F237" s="51"/>
      <c r="G237" s="51"/>
    </row>
    <row r="238" spans="1:7" hidden="1" outlineLevel="1" x14ac:dyDescent="0.25">
      <c r="A238" s="24" t="s">
        <v>794</v>
      </c>
      <c r="B238" s="54"/>
      <c r="F238" s="51"/>
      <c r="G238" s="51"/>
    </row>
    <row r="239" spans="1:7" hidden="1" outlineLevel="1" x14ac:dyDescent="0.25">
      <c r="A239" s="24" t="s">
        <v>795</v>
      </c>
      <c r="B239" s="54"/>
      <c r="F239" s="51"/>
      <c r="G239" s="51"/>
    </row>
    <row r="240" spans="1:7" ht="15" customHeight="1" collapsed="1" x14ac:dyDescent="0.25">
      <c r="A240" s="43"/>
      <c r="B240" s="44" t="s">
        <v>796</v>
      </c>
      <c r="C240" s="43" t="s">
        <v>535</v>
      </c>
      <c r="D240" s="43"/>
      <c r="E240" s="45"/>
      <c r="F240" s="43"/>
      <c r="G240" s="43"/>
    </row>
    <row r="241" spans="1:14" x14ac:dyDescent="0.25">
      <c r="A241" s="24" t="s">
        <v>797</v>
      </c>
      <c r="B241" s="24" t="s">
        <v>798</v>
      </c>
      <c r="C241" s="104" t="s">
        <v>982</v>
      </c>
      <c r="E241" s="62"/>
      <c r="F241" s="62"/>
      <c r="G241" s="62"/>
    </row>
    <row r="242" spans="1:14" x14ac:dyDescent="0.25">
      <c r="A242" s="24" t="s">
        <v>799</v>
      </c>
      <c r="B242" s="24" t="s">
        <v>800</v>
      </c>
      <c r="C242" s="24" t="s">
        <v>982</v>
      </c>
      <c r="E242" s="62"/>
      <c r="F242" s="62"/>
    </row>
    <row r="243" spans="1:14" x14ac:dyDescent="0.25">
      <c r="A243" s="24" t="s">
        <v>801</v>
      </c>
      <c r="B243" s="24" t="s">
        <v>802</v>
      </c>
      <c r="C243" s="24" t="s">
        <v>982</v>
      </c>
      <c r="E243" s="62"/>
      <c r="F243" s="62"/>
    </row>
    <row r="244" spans="1:14" x14ac:dyDescent="0.25">
      <c r="A244" s="24" t="s">
        <v>803</v>
      </c>
      <c r="B244" s="41" t="s">
        <v>1154</v>
      </c>
      <c r="C244" s="24">
        <v>0</v>
      </c>
      <c r="D244" s="38"/>
      <c r="E244" s="38"/>
      <c r="F244" s="58"/>
      <c r="G244" s="58"/>
      <c r="H244" s="22"/>
      <c r="I244" s="24"/>
      <c r="J244" s="24"/>
      <c r="K244" s="24"/>
      <c r="L244" s="22"/>
      <c r="M244" s="22"/>
      <c r="N244" s="22"/>
    </row>
    <row r="245" spans="1:14" x14ac:dyDescent="0.25">
      <c r="A245" s="24" t="s">
        <v>1162</v>
      </c>
      <c r="B245" s="24" t="s">
        <v>99</v>
      </c>
      <c r="C245" s="24">
        <v>0</v>
      </c>
      <c r="E245" s="62"/>
      <c r="F245" s="62"/>
    </row>
    <row r="246" spans="1:14" hidden="1" outlineLevel="1" x14ac:dyDescent="0.25">
      <c r="A246" s="24" t="s">
        <v>804</v>
      </c>
      <c r="B246" s="54" t="s">
        <v>805</v>
      </c>
      <c r="E246" s="62"/>
      <c r="F246" s="62"/>
    </row>
    <row r="247" spans="1:14" hidden="1" outlineLevel="1" x14ac:dyDescent="0.25">
      <c r="A247" s="24" t="s">
        <v>806</v>
      </c>
      <c r="B247" s="54" t="s">
        <v>807</v>
      </c>
      <c r="C247" s="55"/>
      <c r="E247" s="62"/>
      <c r="F247" s="62"/>
    </row>
    <row r="248" spans="1:14" hidden="1" outlineLevel="1" x14ac:dyDescent="0.25">
      <c r="A248" s="24" t="s">
        <v>808</v>
      </c>
      <c r="B248" s="54" t="s">
        <v>809</v>
      </c>
      <c r="E248" s="62"/>
      <c r="F248" s="62"/>
    </row>
    <row r="249" spans="1:14" hidden="1" outlineLevel="1" x14ac:dyDescent="0.25">
      <c r="A249" s="24" t="s">
        <v>810</v>
      </c>
      <c r="B249" s="54" t="s">
        <v>811</v>
      </c>
      <c r="E249" s="62"/>
      <c r="F249" s="62"/>
    </row>
    <row r="250" spans="1:14" hidden="1" outlineLevel="1" x14ac:dyDescent="0.25">
      <c r="A250" s="24" t="s">
        <v>812</v>
      </c>
      <c r="B250" s="54" t="s">
        <v>813</v>
      </c>
      <c r="E250" s="62"/>
      <c r="F250" s="62"/>
    </row>
    <row r="251" spans="1:14" hidden="1" outlineLevel="1" x14ac:dyDescent="0.25">
      <c r="A251" s="24" t="s">
        <v>814</v>
      </c>
      <c r="B251" s="54" t="s">
        <v>103</v>
      </c>
      <c r="E251" s="62"/>
      <c r="F251" s="62"/>
    </row>
    <row r="252" spans="1:14" hidden="1" outlineLevel="1" x14ac:dyDescent="0.25">
      <c r="A252" s="24" t="s">
        <v>815</v>
      </c>
      <c r="B252" s="54" t="s">
        <v>103</v>
      </c>
      <c r="E252" s="62"/>
      <c r="F252" s="62"/>
    </row>
    <row r="253" spans="1:14" hidden="1" outlineLevel="1" x14ac:dyDescent="0.25">
      <c r="A253" s="24" t="s">
        <v>816</v>
      </c>
      <c r="B253" s="54" t="s">
        <v>103</v>
      </c>
      <c r="E253" s="62"/>
      <c r="F253" s="62"/>
    </row>
    <row r="254" spans="1:14" hidden="1" outlineLevel="1" x14ac:dyDescent="0.25">
      <c r="A254" s="24" t="s">
        <v>817</v>
      </c>
      <c r="B254" s="54" t="s">
        <v>103</v>
      </c>
      <c r="E254" s="62"/>
      <c r="F254" s="62"/>
    </row>
    <row r="255" spans="1:14" hidden="1" outlineLevel="1" x14ac:dyDescent="0.25">
      <c r="A255" s="24" t="s">
        <v>818</v>
      </c>
      <c r="B255" s="54" t="s">
        <v>103</v>
      </c>
      <c r="E255" s="62"/>
      <c r="F255" s="62"/>
    </row>
    <row r="256" spans="1:14" hidden="1" outlineLevel="1" x14ac:dyDescent="0.25">
      <c r="A256" s="24" t="s">
        <v>819</v>
      </c>
      <c r="B256" s="54" t="s">
        <v>103</v>
      </c>
      <c r="E256" s="62"/>
      <c r="F256" s="62"/>
    </row>
    <row r="257" spans="1:7" ht="15" customHeight="1" collapsed="1" x14ac:dyDescent="0.25">
      <c r="A257" s="43"/>
      <c r="B257" s="44" t="s">
        <v>820</v>
      </c>
      <c r="C257" s="43" t="s">
        <v>535</v>
      </c>
      <c r="D257" s="43"/>
      <c r="E257" s="45"/>
      <c r="F257" s="43"/>
      <c r="G257" s="46"/>
    </row>
    <row r="258" spans="1:7" x14ac:dyDescent="0.25">
      <c r="A258" s="24" t="s">
        <v>7</v>
      </c>
      <c r="B258" s="24" t="s">
        <v>1155</v>
      </c>
      <c r="C258" s="104">
        <v>1</v>
      </c>
      <c r="E258" s="22"/>
      <c r="F258" s="22"/>
    </row>
    <row r="259" spans="1:7" x14ac:dyDescent="0.25">
      <c r="A259" s="24" t="s">
        <v>821</v>
      </c>
      <c r="B259" s="24" t="s">
        <v>822</v>
      </c>
      <c r="C259" s="24">
        <v>0</v>
      </c>
      <c r="E259" s="22"/>
      <c r="F259" s="22"/>
    </row>
    <row r="260" spans="1:7" x14ac:dyDescent="0.25">
      <c r="A260" s="24" t="s">
        <v>823</v>
      </c>
      <c r="B260" s="24" t="s">
        <v>99</v>
      </c>
      <c r="C260" s="24">
        <v>0</v>
      </c>
      <c r="E260" s="22"/>
      <c r="F260" s="22"/>
    </row>
    <row r="261" spans="1:7" hidden="1" outlineLevel="1" x14ac:dyDescent="0.25">
      <c r="A261" s="24" t="s">
        <v>824</v>
      </c>
      <c r="E261" s="22"/>
      <c r="F261" s="22"/>
    </row>
    <row r="262" spans="1:7" hidden="1" outlineLevel="1" x14ac:dyDescent="0.25">
      <c r="A262" s="24" t="s">
        <v>825</v>
      </c>
      <c r="E262" s="22"/>
      <c r="F262" s="22"/>
    </row>
    <row r="263" spans="1:7" hidden="1" outlineLevel="1" x14ac:dyDescent="0.25">
      <c r="A263" s="24" t="s">
        <v>826</v>
      </c>
      <c r="E263" s="22"/>
      <c r="F263" s="22"/>
    </row>
    <row r="264" spans="1:7" hidden="1" outlineLevel="1" x14ac:dyDescent="0.25">
      <c r="A264" s="24" t="s">
        <v>827</v>
      </c>
      <c r="E264" s="22"/>
      <c r="F264" s="22"/>
    </row>
    <row r="265" spans="1:7" hidden="1" outlineLevel="1" x14ac:dyDescent="0.25">
      <c r="A265" s="24" t="s">
        <v>828</v>
      </c>
      <c r="E265" s="22"/>
      <c r="F265" s="22"/>
    </row>
    <row r="266" spans="1:7" hidden="1" outlineLevel="1" x14ac:dyDescent="0.25">
      <c r="A266" s="24" t="s">
        <v>829</v>
      </c>
      <c r="E266" s="22"/>
      <c r="F266" s="22"/>
    </row>
    <row r="267" spans="1:7" ht="18.75" collapsed="1" x14ac:dyDescent="0.25">
      <c r="A267" s="78"/>
      <c r="B267" s="79" t="s">
        <v>830</v>
      </c>
      <c r="C267" s="78"/>
      <c r="D267" s="78"/>
      <c r="E267" s="78"/>
      <c r="F267" s="80"/>
      <c r="G267" s="80"/>
    </row>
    <row r="268" spans="1:7" ht="15" customHeight="1" x14ac:dyDescent="0.25">
      <c r="A268" s="43"/>
      <c r="B268" s="44" t="s">
        <v>831</v>
      </c>
      <c r="C268" s="43" t="s">
        <v>709</v>
      </c>
      <c r="D268" s="43" t="s">
        <v>710</v>
      </c>
      <c r="E268" s="43"/>
      <c r="F268" s="43" t="s">
        <v>536</v>
      </c>
      <c r="G268" s="43" t="s">
        <v>711</v>
      </c>
    </row>
    <row r="269" spans="1:7" x14ac:dyDescent="0.25">
      <c r="A269" s="24" t="s">
        <v>832</v>
      </c>
      <c r="B269" s="24" t="s">
        <v>713</v>
      </c>
      <c r="C269" s="24" t="s">
        <v>979</v>
      </c>
      <c r="D269" s="38"/>
      <c r="E269" s="38"/>
      <c r="F269" s="58"/>
      <c r="G269" s="58"/>
    </row>
    <row r="270" spans="1:7" x14ac:dyDescent="0.25">
      <c r="A270" s="38"/>
      <c r="D270" s="38"/>
      <c r="E270" s="38"/>
      <c r="F270" s="58"/>
      <c r="G270" s="58"/>
    </row>
    <row r="271" spans="1:7" x14ac:dyDescent="0.25">
      <c r="B271" s="24" t="s">
        <v>714</v>
      </c>
      <c r="D271" s="38"/>
      <c r="E271" s="38"/>
      <c r="F271" s="58"/>
      <c r="G271" s="58"/>
    </row>
    <row r="272" spans="1:7" x14ac:dyDescent="0.25">
      <c r="A272" s="24" t="s">
        <v>833</v>
      </c>
      <c r="B272" s="41" t="s">
        <v>631</v>
      </c>
      <c r="C272" s="24" t="s">
        <v>979</v>
      </c>
      <c r="D272" s="24" t="s">
        <v>979</v>
      </c>
      <c r="E272" s="38"/>
      <c r="F272" s="51" t="str">
        <f t="shared" ref="F272:F295" si="14">IF($C$296=0,"",IF(C272="[for completion]","",C272/$C$296))</f>
        <v/>
      </c>
      <c r="G272" s="51" t="str">
        <f t="shared" ref="G272:G295" si="15">IF($D$296=0,"",IF(D272="[for completion]","",D272/$D$296))</f>
        <v/>
      </c>
    </row>
    <row r="273" spans="1:7" x14ac:dyDescent="0.25">
      <c r="A273" s="24" t="s">
        <v>834</v>
      </c>
      <c r="B273" s="41" t="s">
        <v>631</v>
      </c>
      <c r="C273" s="24" t="s">
        <v>979</v>
      </c>
      <c r="D273" s="24" t="s">
        <v>979</v>
      </c>
      <c r="E273" s="38"/>
      <c r="F273" s="51" t="str">
        <f t="shared" si="14"/>
        <v/>
      </c>
      <c r="G273" s="51" t="str">
        <f t="shared" si="15"/>
        <v/>
      </c>
    </row>
    <row r="274" spans="1:7" x14ac:dyDescent="0.25">
      <c r="A274" s="24" t="s">
        <v>835</v>
      </c>
      <c r="B274" s="41" t="s">
        <v>631</v>
      </c>
      <c r="C274" s="24" t="s">
        <v>979</v>
      </c>
      <c r="D274" s="24" t="s">
        <v>979</v>
      </c>
      <c r="E274" s="38"/>
      <c r="F274" s="51" t="str">
        <f t="shared" si="14"/>
        <v/>
      </c>
      <c r="G274" s="51" t="str">
        <f t="shared" si="15"/>
        <v/>
      </c>
    </row>
    <row r="275" spans="1:7" x14ac:dyDescent="0.25">
      <c r="A275" s="24" t="s">
        <v>836</v>
      </c>
      <c r="B275" s="41" t="s">
        <v>631</v>
      </c>
      <c r="C275" s="24" t="s">
        <v>979</v>
      </c>
      <c r="D275" s="24" t="s">
        <v>979</v>
      </c>
      <c r="E275" s="38"/>
      <c r="F275" s="51" t="str">
        <f t="shared" si="14"/>
        <v/>
      </c>
      <c r="G275" s="51" t="str">
        <f t="shared" si="15"/>
        <v/>
      </c>
    </row>
    <row r="276" spans="1:7" x14ac:dyDescent="0.25">
      <c r="A276" s="24" t="s">
        <v>837</v>
      </c>
      <c r="B276" s="41" t="s">
        <v>631</v>
      </c>
      <c r="C276" s="24" t="s">
        <v>979</v>
      </c>
      <c r="D276" s="24" t="s">
        <v>979</v>
      </c>
      <c r="E276" s="38"/>
      <c r="F276" s="51" t="str">
        <f t="shared" si="14"/>
        <v/>
      </c>
      <c r="G276" s="51" t="str">
        <f t="shared" si="15"/>
        <v/>
      </c>
    </row>
    <row r="277" spans="1:7" x14ac:dyDescent="0.25">
      <c r="A277" s="24" t="s">
        <v>838</v>
      </c>
      <c r="B277" s="41" t="s">
        <v>631</v>
      </c>
      <c r="C277" s="24" t="s">
        <v>979</v>
      </c>
      <c r="D277" s="24" t="s">
        <v>979</v>
      </c>
      <c r="E277" s="38"/>
      <c r="F277" s="51" t="str">
        <f t="shared" si="14"/>
        <v/>
      </c>
      <c r="G277" s="51" t="str">
        <f t="shared" si="15"/>
        <v/>
      </c>
    </row>
    <row r="278" spans="1:7" x14ac:dyDescent="0.25">
      <c r="A278" s="24" t="s">
        <v>839</v>
      </c>
      <c r="B278" s="41" t="s">
        <v>631</v>
      </c>
      <c r="C278" s="24" t="s">
        <v>979</v>
      </c>
      <c r="D278" s="24" t="s">
        <v>979</v>
      </c>
      <c r="E278" s="38"/>
      <c r="F278" s="51" t="str">
        <f t="shared" si="14"/>
        <v/>
      </c>
      <c r="G278" s="51" t="str">
        <f t="shared" si="15"/>
        <v/>
      </c>
    </row>
    <row r="279" spans="1:7" x14ac:dyDescent="0.25">
      <c r="A279" s="24" t="s">
        <v>840</v>
      </c>
      <c r="B279" s="41" t="s">
        <v>631</v>
      </c>
      <c r="C279" s="24" t="s">
        <v>979</v>
      </c>
      <c r="D279" s="24" t="s">
        <v>979</v>
      </c>
      <c r="E279" s="38"/>
      <c r="F279" s="51" t="str">
        <f t="shared" si="14"/>
        <v/>
      </c>
      <c r="G279" s="51" t="str">
        <f t="shared" si="15"/>
        <v/>
      </c>
    </row>
    <row r="280" spans="1:7" x14ac:dyDescent="0.25">
      <c r="A280" s="24" t="s">
        <v>841</v>
      </c>
      <c r="B280" s="41" t="s">
        <v>631</v>
      </c>
      <c r="C280" s="24" t="s">
        <v>979</v>
      </c>
      <c r="D280" s="24" t="s">
        <v>979</v>
      </c>
      <c r="E280" s="38"/>
      <c r="F280" s="51" t="str">
        <f t="shared" si="14"/>
        <v/>
      </c>
      <c r="G280" s="51" t="str">
        <f t="shared" si="15"/>
        <v/>
      </c>
    </row>
    <row r="281" spans="1:7" x14ac:dyDescent="0.25">
      <c r="A281" s="24" t="s">
        <v>842</v>
      </c>
      <c r="B281" s="41" t="s">
        <v>631</v>
      </c>
      <c r="C281" s="24" t="s">
        <v>979</v>
      </c>
      <c r="D281" s="24" t="s">
        <v>979</v>
      </c>
      <c r="E281" s="41"/>
      <c r="F281" s="51" t="str">
        <f t="shared" si="14"/>
        <v/>
      </c>
      <c r="G281" s="51" t="str">
        <f t="shared" si="15"/>
        <v/>
      </c>
    </row>
    <row r="282" spans="1:7" x14ac:dyDescent="0.25">
      <c r="A282" s="24" t="s">
        <v>843</v>
      </c>
      <c r="B282" s="41" t="s">
        <v>631</v>
      </c>
      <c r="C282" s="24" t="s">
        <v>979</v>
      </c>
      <c r="D282" s="24" t="s">
        <v>979</v>
      </c>
      <c r="E282" s="41"/>
      <c r="F282" s="51" t="str">
        <f t="shared" si="14"/>
        <v/>
      </c>
      <c r="G282" s="51" t="str">
        <f t="shared" si="15"/>
        <v/>
      </c>
    </row>
    <row r="283" spans="1:7" x14ac:dyDescent="0.25">
      <c r="A283" s="24" t="s">
        <v>844</v>
      </c>
      <c r="B283" s="41" t="s">
        <v>631</v>
      </c>
      <c r="C283" s="24" t="s">
        <v>979</v>
      </c>
      <c r="D283" s="24" t="s">
        <v>979</v>
      </c>
      <c r="E283" s="41"/>
      <c r="F283" s="51" t="str">
        <f t="shared" si="14"/>
        <v/>
      </c>
      <c r="G283" s="51" t="str">
        <f t="shared" si="15"/>
        <v/>
      </c>
    </row>
    <row r="284" spans="1:7" x14ac:dyDescent="0.25">
      <c r="A284" s="24" t="s">
        <v>845</v>
      </c>
      <c r="B284" s="41" t="s">
        <v>631</v>
      </c>
      <c r="C284" s="24" t="s">
        <v>979</v>
      </c>
      <c r="D284" s="24" t="s">
        <v>979</v>
      </c>
      <c r="E284" s="41"/>
      <c r="F284" s="51" t="str">
        <f t="shared" si="14"/>
        <v/>
      </c>
      <c r="G284" s="51" t="str">
        <f t="shared" si="15"/>
        <v/>
      </c>
    </row>
    <row r="285" spans="1:7" x14ac:dyDescent="0.25">
      <c r="A285" s="24" t="s">
        <v>846</v>
      </c>
      <c r="B285" s="41" t="s">
        <v>631</v>
      </c>
      <c r="C285" s="24" t="s">
        <v>979</v>
      </c>
      <c r="D285" s="24" t="s">
        <v>979</v>
      </c>
      <c r="E285" s="41"/>
      <c r="F285" s="51" t="str">
        <f t="shared" si="14"/>
        <v/>
      </c>
      <c r="G285" s="51" t="str">
        <f t="shared" si="15"/>
        <v/>
      </c>
    </row>
    <row r="286" spans="1:7" x14ac:dyDescent="0.25">
      <c r="A286" s="24" t="s">
        <v>847</v>
      </c>
      <c r="B286" s="41" t="s">
        <v>631</v>
      </c>
      <c r="C286" s="24" t="s">
        <v>979</v>
      </c>
      <c r="D286" s="24" t="s">
        <v>979</v>
      </c>
      <c r="E286" s="41"/>
      <c r="F286" s="51" t="str">
        <f t="shared" si="14"/>
        <v/>
      </c>
      <c r="G286" s="51" t="str">
        <f t="shared" si="15"/>
        <v/>
      </c>
    </row>
    <row r="287" spans="1:7" x14ac:dyDescent="0.25">
      <c r="A287" s="24" t="s">
        <v>848</v>
      </c>
      <c r="B287" s="41" t="s">
        <v>631</v>
      </c>
      <c r="C287" s="24" t="s">
        <v>979</v>
      </c>
      <c r="D287" s="24" t="s">
        <v>979</v>
      </c>
      <c r="F287" s="51" t="str">
        <f t="shared" si="14"/>
        <v/>
      </c>
      <c r="G287" s="51" t="str">
        <f t="shared" si="15"/>
        <v/>
      </c>
    </row>
    <row r="288" spans="1:7" x14ac:dyDescent="0.25">
      <c r="A288" s="24" t="s">
        <v>849</v>
      </c>
      <c r="B288" s="41" t="s">
        <v>631</v>
      </c>
      <c r="C288" s="24" t="s">
        <v>979</v>
      </c>
      <c r="D288" s="24" t="s">
        <v>979</v>
      </c>
      <c r="E288" s="62"/>
      <c r="F288" s="51" t="str">
        <f t="shared" si="14"/>
        <v/>
      </c>
      <c r="G288" s="51" t="str">
        <f t="shared" si="15"/>
        <v/>
      </c>
    </row>
    <row r="289" spans="1:7" x14ac:dyDescent="0.25">
      <c r="A289" s="24" t="s">
        <v>850</v>
      </c>
      <c r="B289" s="41" t="s">
        <v>631</v>
      </c>
      <c r="C289" s="24" t="s">
        <v>979</v>
      </c>
      <c r="D289" s="24" t="s">
        <v>979</v>
      </c>
      <c r="E289" s="62"/>
      <c r="F289" s="51" t="str">
        <f t="shared" si="14"/>
        <v/>
      </c>
      <c r="G289" s="51" t="str">
        <f t="shared" si="15"/>
        <v/>
      </c>
    </row>
    <row r="290" spans="1:7" x14ac:dyDescent="0.25">
      <c r="A290" s="24" t="s">
        <v>851</v>
      </c>
      <c r="B290" s="41" t="s">
        <v>631</v>
      </c>
      <c r="C290" s="24" t="s">
        <v>979</v>
      </c>
      <c r="D290" s="24" t="s">
        <v>979</v>
      </c>
      <c r="E290" s="62"/>
      <c r="F290" s="51" t="str">
        <f t="shared" si="14"/>
        <v/>
      </c>
      <c r="G290" s="51" t="str">
        <f t="shared" si="15"/>
        <v/>
      </c>
    </row>
    <row r="291" spans="1:7" x14ac:dyDescent="0.25">
      <c r="A291" s="24" t="s">
        <v>852</v>
      </c>
      <c r="B291" s="41" t="s">
        <v>631</v>
      </c>
      <c r="C291" s="24" t="s">
        <v>979</v>
      </c>
      <c r="D291" s="24" t="s">
        <v>979</v>
      </c>
      <c r="E291" s="62"/>
      <c r="F291" s="51" t="str">
        <f t="shared" si="14"/>
        <v/>
      </c>
      <c r="G291" s="51" t="str">
        <f t="shared" si="15"/>
        <v/>
      </c>
    </row>
    <row r="292" spans="1:7" x14ac:dyDescent="0.25">
      <c r="A292" s="24" t="s">
        <v>853</v>
      </c>
      <c r="B292" s="41" t="s">
        <v>631</v>
      </c>
      <c r="C292" s="24" t="s">
        <v>979</v>
      </c>
      <c r="D292" s="24" t="s">
        <v>979</v>
      </c>
      <c r="E292" s="62"/>
      <c r="F292" s="51" t="str">
        <f t="shared" si="14"/>
        <v/>
      </c>
      <c r="G292" s="51" t="str">
        <f t="shared" si="15"/>
        <v/>
      </c>
    </row>
    <row r="293" spans="1:7" x14ac:dyDescent="0.25">
      <c r="A293" s="24" t="s">
        <v>854</v>
      </c>
      <c r="B293" s="41" t="s">
        <v>631</v>
      </c>
      <c r="C293" s="24" t="s">
        <v>979</v>
      </c>
      <c r="D293" s="24" t="s">
        <v>979</v>
      </c>
      <c r="E293" s="62"/>
      <c r="F293" s="51" t="str">
        <f t="shared" si="14"/>
        <v/>
      </c>
      <c r="G293" s="51" t="str">
        <f t="shared" si="15"/>
        <v/>
      </c>
    </row>
    <row r="294" spans="1:7" x14ac:dyDescent="0.25">
      <c r="A294" s="24" t="s">
        <v>855</v>
      </c>
      <c r="B294" s="41" t="s">
        <v>631</v>
      </c>
      <c r="C294" s="24" t="s">
        <v>979</v>
      </c>
      <c r="D294" s="24" t="s">
        <v>979</v>
      </c>
      <c r="E294" s="62"/>
      <c r="F294" s="51" t="str">
        <f t="shared" si="14"/>
        <v/>
      </c>
      <c r="G294" s="51" t="str">
        <f t="shared" si="15"/>
        <v/>
      </c>
    </row>
    <row r="295" spans="1:7" x14ac:dyDescent="0.25">
      <c r="A295" s="24" t="s">
        <v>856</v>
      </c>
      <c r="B295" s="41" t="s">
        <v>631</v>
      </c>
      <c r="C295" s="24" t="s">
        <v>979</v>
      </c>
      <c r="D295" s="24" t="s">
        <v>979</v>
      </c>
      <c r="E295" s="62"/>
      <c r="F295" s="51" t="str">
        <f t="shared" si="14"/>
        <v/>
      </c>
      <c r="G295" s="51" t="str">
        <f t="shared" si="15"/>
        <v/>
      </c>
    </row>
    <row r="296" spans="1:7" x14ac:dyDescent="0.25">
      <c r="A296" s="24" t="s">
        <v>857</v>
      </c>
      <c r="B296" s="52" t="s">
        <v>101</v>
      </c>
      <c r="C296" s="41">
        <f>SUM(C272:C295)</f>
        <v>0</v>
      </c>
      <c r="D296" s="41">
        <f>SUM(D272:D295)</f>
        <v>0</v>
      </c>
      <c r="E296" s="62"/>
      <c r="F296" s="53">
        <f>SUM(F272:F295)</f>
        <v>0</v>
      </c>
      <c r="G296" s="53">
        <f>SUM(G272:G295)</f>
        <v>0</v>
      </c>
    </row>
    <row r="297" spans="1:7" ht="15" customHeight="1" x14ac:dyDescent="0.25">
      <c r="A297" s="43"/>
      <c r="B297" s="44" t="s">
        <v>858</v>
      </c>
      <c r="C297" s="43" t="s">
        <v>709</v>
      </c>
      <c r="D297" s="43" t="s">
        <v>710</v>
      </c>
      <c r="E297" s="43"/>
      <c r="F297" s="43" t="s">
        <v>536</v>
      </c>
      <c r="G297" s="43" t="s">
        <v>711</v>
      </c>
    </row>
    <row r="298" spans="1:7" x14ac:dyDescent="0.25">
      <c r="A298" s="24" t="s">
        <v>859</v>
      </c>
      <c r="B298" s="24" t="s">
        <v>742</v>
      </c>
      <c r="C298" s="24" t="s">
        <v>979</v>
      </c>
      <c r="G298" s="24"/>
    </row>
    <row r="299" spans="1:7" x14ac:dyDescent="0.25">
      <c r="G299" s="24"/>
    </row>
    <row r="300" spans="1:7" x14ac:dyDescent="0.25">
      <c r="B300" s="41" t="s">
        <v>743</v>
      </c>
      <c r="G300" s="24"/>
    </row>
    <row r="301" spans="1:7" x14ac:dyDescent="0.25">
      <c r="A301" s="24" t="s">
        <v>860</v>
      </c>
      <c r="B301" s="24" t="s">
        <v>745</v>
      </c>
      <c r="C301" s="24" t="s">
        <v>979</v>
      </c>
      <c r="D301" s="24" t="s">
        <v>979</v>
      </c>
      <c r="F301" s="51" t="str">
        <f>IF($C$309=0,"",IF(C301="[for completion]","",C301/$C$309))</f>
        <v/>
      </c>
      <c r="G301" s="51" t="str">
        <f>IF($D$309=0,"",IF(D301="[for completion]","",D301/$D$309))</f>
        <v/>
      </c>
    </row>
    <row r="302" spans="1:7" x14ac:dyDescent="0.25">
      <c r="A302" s="24" t="s">
        <v>861</v>
      </c>
      <c r="B302" s="24" t="s">
        <v>747</v>
      </c>
      <c r="C302" s="24" t="s">
        <v>979</v>
      </c>
      <c r="D302" s="24" t="s">
        <v>979</v>
      </c>
      <c r="F302" s="51" t="str">
        <f t="shared" ref="F302:F315" si="16">IF($C$309=0,"",IF(C302="[for completion]","",C302/$C$309))</f>
        <v/>
      </c>
      <c r="G302" s="51" t="str">
        <f t="shared" ref="G302:G315" si="17">IF($D$309=0,"",IF(D302="[for completion]","",D302/$D$309))</f>
        <v/>
      </c>
    </row>
    <row r="303" spans="1:7" x14ac:dyDescent="0.25">
      <c r="A303" s="24" t="s">
        <v>862</v>
      </c>
      <c r="B303" s="24" t="s">
        <v>749</v>
      </c>
      <c r="C303" s="24" t="s">
        <v>979</v>
      </c>
      <c r="D303" s="24" t="s">
        <v>979</v>
      </c>
      <c r="F303" s="51" t="str">
        <f t="shared" si="16"/>
        <v/>
      </c>
      <c r="G303" s="51" t="str">
        <f t="shared" si="17"/>
        <v/>
      </c>
    </row>
    <row r="304" spans="1:7" x14ac:dyDescent="0.25">
      <c r="A304" s="24" t="s">
        <v>863</v>
      </c>
      <c r="B304" s="24" t="s">
        <v>751</v>
      </c>
      <c r="C304" s="24" t="s">
        <v>979</v>
      </c>
      <c r="D304" s="24" t="s">
        <v>979</v>
      </c>
      <c r="F304" s="51" t="str">
        <f t="shared" si="16"/>
        <v/>
      </c>
      <c r="G304" s="51" t="str">
        <f t="shared" si="17"/>
        <v/>
      </c>
    </row>
    <row r="305" spans="1:7" x14ac:dyDescent="0.25">
      <c r="A305" s="24" t="s">
        <v>864</v>
      </c>
      <c r="B305" s="24" t="s">
        <v>753</v>
      </c>
      <c r="C305" s="24" t="s">
        <v>979</v>
      </c>
      <c r="D305" s="24" t="s">
        <v>979</v>
      </c>
      <c r="F305" s="51" t="str">
        <f t="shared" si="16"/>
        <v/>
      </c>
      <c r="G305" s="51" t="str">
        <f t="shared" si="17"/>
        <v/>
      </c>
    </row>
    <row r="306" spans="1:7" x14ac:dyDescent="0.25">
      <c r="A306" s="24" t="s">
        <v>865</v>
      </c>
      <c r="B306" s="24" t="s">
        <v>755</v>
      </c>
      <c r="C306" s="24" t="s">
        <v>979</v>
      </c>
      <c r="D306" s="24" t="s">
        <v>979</v>
      </c>
      <c r="F306" s="51" t="str">
        <f t="shared" si="16"/>
        <v/>
      </c>
      <c r="G306" s="51" t="str">
        <f t="shared" si="17"/>
        <v/>
      </c>
    </row>
    <row r="307" spans="1:7" x14ac:dyDescent="0.25">
      <c r="A307" s="24" t="s">
        <v>866</v>
      </c>
      <c r="B307" s="24" t="s">
        <v>757</v>
      </c>
      <c r="C307" s="24" t="s">
        <v>979</v>
      </c>
      <c r="D307" s="24" t="s">
        <v>979</v>
      </c>
      <c r="F307" s="51" t="str">
        <f t="shared" si="16"/>
        <v/>
      </c>
      <c r="G307" s="51" t="str">
        <f t="shared" si="17"/>
        <v/>
      </c>
    </row>
    <row r="308" spans="1:7" x14ac:dyDescent="0.25">
      <c r="A308" s="24" t="s">
        <v>867</v>
      </c>
      <c r="B308" s="24" t="s">
        <v>759</v>
      </c>
      <c r="C308" s="24" t="s">
        <v>979</v>
      </c>
      <c r="D308" s="24" t="s">
        <v>979</v>
      </c>
      <c r="F308" s="51" t="str">
        <f t="shared" si="16"/>
        <v/>
      </c>
      <c r="G308" s="51" t="str">
        <f t="shared" si="17"/>
        <v/>
      </c>
    </row>
    <row r="309" spans="1:7" x14ac:dyDescent="0.25">
      <c r="A309" s="24" t="s">
        <v>868</v>
      </c>
      <c r="B309" s="52" t="s">
        <v>101</v>
      </c>
      <c r="C309" s="24">
        <f>SUM(C301:C308)</f>
        <v>0</v>
      </c>
      <c r="D309" s="24">
        <f>SUM(D301:D308)</f>
        <v>0</v>
      </c>
      <c r="F309" s="62">
        <f>SUM(F301:F308)</f>
        <v>0</v>
      </c>
      <c r="G309" s="62">
        <f>SUM(G301:G308)</f>
        <v>0</v>
      </c>
    </row>
    <row r="310" spans="1:7" hidden="1" outlineLevel="1" x14ac:dyDescent="0.25">
      <c r="A310" s="24" t="s">
        <v>869</v>
      </c>
      <c r="B310" s="54" t="s">
        <v>762</v>
      </c>
      <c r="F310" s="51" t="str">
        <f t="shared" si="16"/>
        <v/>
      </c>
      <c r="G310" s="51" t="str">
        <f t="shared" si="17"/>
        <v/>
      </c>
    </row>
    <row r="311" spans="1:7" hidden="1" outlineLevel="1" x14ac:dyDescent="0.25">
      <c r="A311" s="24" t="s">
        <v>870</v>
      </c>
      <c r="B311" s="54" t="s">
        <v>764</v>
      </c>
      <c r="F311" s="51" t="str">
        <f t="shared" si="16"/>
        <v/>
      </c>
      <c r="G311" s="51" t="str">
        <f t="shared" si="17"/>
        <v/>
      </c>
    </row>
    <row r="312" spans="1:7" hidden="1" outlineLevel="1" x14ac:dyDescent="0.25">
      <c r="A312" s="24" t="s">
        <v>871</v>
      </c>
      <c r="B312" s="54" t="s">
        <v>766</v>
      </c>
      <c r="F312" s="51" t="str">
        <f t="shared" si="16"/>
        <v/>
      </c>
      <c r="G312" s="51" t="str">
        <f t="shared" si="17"/>
        <v/>
      </c>
    </row>
    <row r="313" spans="1:7" hidden="1" outlineLevel="1" x14ac:dyDescent="0.25">
      <c r="A313" s="24" t="s">
        <v>872</v>
      </c>
      <c r="B313" s="54" t="s">
        <v>768</v>
      </c>
      <c r="F313" s="51" t="str">
        <f t="shared" si="16"/>
        <v/>
      </c>
      <c r="G313" s="51" t="str">
        <f t="shared" si="17"/>
        <v/>
      </c>
    </row>
    <row r="314" spans="1:7" hidden="1" outlineLevel="1" x14ac:dyDescent="0.25">
      <c r="A314" s="24" t="s">
        <v>873</v>
      </c>
      <c r="B314" s="54" t="s">
        <v>770</v>
      </c>
      <c r="F314" s="51" t="str">
        <f t="shared" si="16"/>
        <v/>
      </c>
      <c r="G314" s="51" t="str">
        <f t="shared" si="17"/>
        <v/>
      </c>
    </row>
    <row r="315" spans="1:7" hidden="1" outlineLevel="1" x14ac:dyDescent="0.25">
      <c r="A315" s="24" t="s">
        <v>874</v>
      </c>
      <c r="B315" s="54" t="s">
        <v>772</v>
      </c>
      <c r="F315" s="51" t="str">
        <f t="shared" si="16"/>
        <v/>
      </c>
      <c r="G315" s="51" t="str">
        <f t="shared" si="17"/>
        <v/>
      </c>
    </row>
    <row r="316" spans="1:7" hidden="1" outlineLevel="1" x14ac:dyDescent="0.25">
      <c r="A316" s="24" t="s">
        <v>875</v>
      </c>
      <c r="B316" s="54"/>
      <c r="F316" s="51"/>
      <c r="G316" s="51"/>
    </row>
    <row r="317" spans="1:7" hidden="1" outlineLevel="1" x14ac:dyDescent="0.25">
      <c r="A317" s="24" t="s">
        <v>876</v>
      </c>
      <c r="B317" s="54"/>
      <c r="F317" s="51"/>
      <c r="G317" s="51"/>
    </row>
    <row r="318" spans="1:7" hidden="1" outlineLevel="1" x14ac:dyDescent="0.25">
      <c r="A318" s="24" t="s">
        <v>877</v>
      </c>
      <c r="B318" s="54"/>
      <c r="F318" s="62"/>
      <c r="G318" s="62"/>
    </row>
    <row r="319" spans="1:7" ht="15" customHeight="1" collapsed="1" x14ac:dyDescent="0.25">
      <c r="A319" s="43"/>
      <c r="B319" s="44" t="s">
        <v>878</v>
      </c>
      <c r="C319" s="43" t="s">
        <v>709</v>
      </c>
      <c r="D319" s="43" t="s">
        <v>710</v>
      </c>
      <c r="E319" s="43"/>
      <c r="F319" s="43" t="s">
        <v>536</v>
      </c>
      <c r="G319" s="43" t="s">
        <v>711</v>
      </c>
    </row>
    <row r="320" spans="1:7" x14ac:dyDescent="0.25">
      <c r="A320" s="24" t="s">
        <v>879</v>
      </c>
      <c r="B320" s="24" t="s">
        <v>742</v>
      </c>
      <c r="C320" s="24" t="s">
        <v>979</v>
      </c>
      <c r="G320" s="24"/>
    </row>
    <row r="321" spans="1:7" x14ac:dyDescent="0.25">
      <c r="G321" s="24"/>
    </row>
    <row r="322" spans="1:7" x14ac:dyDescent="0.25">
      <c r="B322" s="41" t="s">
        <v>743</v>
      </c>
      <c r="G322" s="24"/>
    </row>
    <row r="323" spans="1:7" x14ac:dyDescent="0.25">
      <c r="A323" s="24" t="s">
        <v>880</v>
      </c>
      <c r="B323" s="24" t="s">
        <v>745</v>
      </c>
      <c r="C323" s="24" t="s">
        <v>979</v>
      </c>
      <c r="D323" s="24" t="s">
        <v>979</v>
      </c>
      <c r="F323" s="51" t="str">
        <f>IF($C$331=0,"",IF(C323="[Mark as ND1 if not relevant]","",C323/$C$331))</f>
        <v/>
      </c>
      <c r="G323" s="51" t="str">
        <f>IF($D$331=0,"",IF(D323="[Mark as ND1 if not relevant]","",D323/$D$331))</f>
        <v/>
      </c>
    </row>
    <row r="324" spans="1:7" x14ac:dyDescent="0.25">
      <c r="A324" s="24" t="s">
        <v>881</v>
      </c>
      <c r="B324" s="24" t="s">
        <v>747</v>
      </c>
      <c r="C324" s="24" t="s">
        <v>979</v>
      </c>
      <c r="D324" s="24" t="s">
        <v>979</v>
      </c>
      <c r="F324" s="51" t="str">
        <f t="shared" ref="F324:F330" si="18">IF($C$331=0,"",IF(C324="[Mark as ND1 if not relevant]","",C324/$C$331))</f>
        <v/>
      </c>
      <c r="G324" s="51" t="str">
        <f t="shared" ref="G324:G330" si="19">IF($D$331=0,"",IF(D324="[Mark as ND1 if not relevant]","",D324/$D$331))</f>
        <v/>
      </c>
    </row>
    <row r="325" spans="1:7" x14ac:dyDescent="0.25">
      <c r="A325" s="24" t="s">
        <v>882</v>
      </c>
      <c r="B325" s="24" t="s">
        <v>749</v>
      </c>
      <c r="C325" s="24" t="s">
        <v>979</v>
      </c>
      <c r="D325" s="24" t="s">
        <v>979</v>
      </c>
      <c r="F325" s="51" t="str">
        <f t="shared" si="18"/>
        <v/>
      </c>
      <c r="G325" s="51" t="str">
        <f t="shared" si="19"/>
        <v/>
      </c>
    </row>
    <row r="326" spans="1:7" x14ac:dyDescent="0.25">
      <c r="A326" s="24" t="s">
        <v>883</v>
      </c>
      <c r="B326" s="24" t="s">
        <v>751</v>
      </c>
      <c r="C326" s="24" t="s">
        <v>979</v>
      </c>
      <c r="D326" s="24" t="s">
        <v>979</v>
      </c>
      <c r="F326" s="51" t="str">
        <f t="shared" si="18"/>
        <v/>
      </c>
      <c r="G326" s="51" t="str">
        <f t="shared" si="19"/>
        <v/>
      </c>
    </row>
    <row r="327" spans="1:7" x14ac:dyDescent="0.25">
      <c r="A327" s="24" t="s">
        <v>884</v>
      </c>
      <c r="B327" s="24" t="s">
        <v>753</v>
      </c>
      <c r="C327" s="24" t="s">
        <v>979</v>
      </c>
      <c r="D327" s="24" t="s">
        <v>979</v>
      </c>
      <c r="F327" s="51" t="str">
        <f t="shared" si="18"/>
        <v/>
      </c>
      <c r="G327" s="51" t="str">
        <f t="shared" si="19"/>
        <v/>
      </c>
    </row>
    <row r="328" spans="1:7" x14ac:dyDescent="0.25">
      <c r="A328" s="24" t="s">
        <v>885</v>
      </c>
      <c r="B328" s="24" t="s">
        <v>755</v>
      </c>
      <c r="C328" s="24" t="s">
        <v>979</v>
      </c>
      <c r="D328" s="24" t="s">
        <v>979</v>
      </c>
      <c r="F328" s="51" t="str">
        <f t="shared" si="18"/>
        <v/>
      </c>
      <c r="G328" s="51" t="str">
        <f t="shared" si="19"/>
        <v/>
      </c>
    </row>
    <row r="329" spans="1:7" x14ac:dyDescent="0.25">
      <c r="A329" s="24" t="s">
        <v>886</v>
      </c>
      <c r="B329" s="24" t="s">
        <v>757</v>
      </c>
      <c r="C329" s="24" t="s">
        <v>979</v>
      </c>
      <c r="D329" s="24" t="s">
        <v>979</v>
      </c>
      <c r="F329" s="51" t="str">
        <f t="shared" si="18"/>
        <v/>
      </c>
      <c r="G329" s="51" t="str">
        <f t="shared" si="19"/>
        <v/>
      </c>
    </row>
    <row r="330" spans="1:7" x14ac:dyDescent="0.25">
      <c r="A330" s="24" t="s">
        <v>887</v>
      </c>
      <c r="B330" s="24" t="s">
        <v>759</v>
      </c>
      <c r="C330" s="24" t="s">
        <v>979</v>
      </c>
      <c r="D330" s="24" t="s">
        <v>979</v>
      </c>
      <c r="F330" s="51" t="str">
        <f t="shared" si="18"/>
        <v/>
      </c>
      <c r="G330" s="51" t="str">
        <f t="shared" si="19"/>
        <v/>
      </c>
    </row>
    <row r="331" spans="1:7" x14ac:dyDescent="0.25">
      <c r="A331" s="24" t="s">
        <v>888</v>
      </c>
      <c r="B331" s="52" t="s">
        <v>101</v>
      </c>
      <c r="C331" s="24">
        <f>SUM(C323:C330)</f>
        <v>0</v>
      </c>
      <c r="D331" s="24">
        <f>SUM(D323:D330)</f>
        <v>0</v>
      </c>
      <c r="F331" s="62">
        <f>SUM(F323:F330)</f>
        <v>0</v>
      </c>
      <c r="G331" s="62">
        <f>SUM(G323:G330)</f>
        <v>0</v>
      </c>
    </row>
    <row r="332" spans="1:7" hidden="1" outlineLevel="1" x14ac:dyDescent="0.25">
      <c r="A332" s="24" t="s">
        <v>889</v>
      </c>
      <c r="B332" s="54" t="s">
        <v>762</v>
      </c>
      <c r="F332" s="51" t="str">
        <f t="shared" ref="F332:F337" si="20">IF($C$331=0,"",IF(C332="[for completion]","",C332/$C$331))</f>
        <v/>
      </c>
      <c r="G332" s="51" t="str">
        <f t="shared" ref="G332:G337" si="21">IF($D$331=0,"",IF(D332="[for completion]","",D332/$D$331))</f>
        <v/>
      </c>
    </row>
    <row r="333" spans="1:7" hidden="1" outlineLevel="1" x14ac:dyDescent="0.25">
      <c r="A333" s="24" t="s">
        <v>890</v>
      </c>
      <c r="B333" s="54" t="s">
        <v>764</v>
      </c>
      <c r="F333" s="51" t="str">
        <f t="shared" si="20"/>
        <v/>
      </c>
      <c r="G333" s="51" t="str">
        <f t="shared" si="21"/>
        <v/>
      </c>
    </row>
    <row r="334" spans="1:7" hidden="1" outlineLevel="1" x14ac:dyDescent="0.25">
      <c r="A334" s="24" t="s">
        <v>891</v>
      </c>
      <c r="B334" s="54" t="s">
        <v>766</v>
      </c>
      <c r="F334" s="51" t="str">
        <f t="shared" si="20"/>
        <v/>
      </c>
      <c r="G334" s="51" t="str">
        <f t="shared" si="21"/>
        <v/>
      </c>
    </row>
    <row r="335" spans="1:7" hidden="1" outlineLevel="1" x14ac:dyDescent="0.25">
      <c r="A335" s="24" t="s">
        <v>892</v>
      </c>
      <c r="B335" s="54" t="s">
        <v>768</v>
      </c>
      <c r="F335" s="51" t="str">
        <f t="shared" si="20"/>
        <v/>
      </c>
      <c r="G335" s="51" t="str">
        <f t="shared" si="21"/>
        <v/>
      </c>
    </row>
    <row r="336" spans="1:7" hidden="1" outlineLevel="1" x14ac:dyDescent="0.25">
      <c r="A336" s="24" t="s">
        <v>893</v>
      </c>
      <c r="B336" s="54" t="s">
        <v>770</v>
      </c>
      <c r="F336" s="51" t="str">
        <f t="shared" si="20"/>
        <v/>
      </c>
      <c r="G336" s="51" t="str">
        <f t="shared" si="21"/>
        <v/>
      </c>
    </row>
    <row r="337" spans="1:7" hidden="1" outlineLevel="1" x14ac:dyDescent="0.25">
      <c r="A337" s="24" t="s">
        <v>894</v>
      </c>
      <c r="B337" s="54" t="s">
        <v>772</v>
      </c>
      <c r="F337" s="51" t="str">
        <f t="shared" si="20"/>
        <v/>
      </c>
      <c r="G337" s="51" t="str">
        <f t="shared" si="21"/>
        <v/>
      </c>
    </row>
    <row r="338" spans="1:7" hidden="1" outlineLevel="1" x14ac:dyDescent="0.25">
      <c r="A338" s="24" t="s">
        <v>895</v>
      </c>
      <c r="B338" s="54"/>
      <c r="F338" s="51"/>
      <c r="G338" s="51"/>
    </row>
    <row r="339" spans="1:7" hidden="1" outlineLevel="1" x14ac:dyDescent="0.25">
      <c r="A339" s="24" t="s">
        <v>896</v>
      </c>
      <c r="B339" s="54"/>
      <c r="F339" s="51"/>
      <c r="G339" s="51"/>
    </row>
    <row r="340" spans="1:7" hidden="1" outlineLevel="1" x14ac:dyDescent="0.25">
      <c r="A340" s="24" t="s">
        <v>897</v>
      </c>
      <c r="B340" s="54"/>
      <c r="F340" s="51"/>
      <c r="G340" s="62"/>
    </row>
    <row r="341" spans="1:7" ht="15" customHeight="1" collapsed="1" x14ac:dyDescent="0.25">
      <c r="A341" s="43"/>
      <c r="B341" s="44" t="s">
        <v>898</v>
      </c>
      <c r="C341" s="43" t="s">
        <v>899</v>
      </c>
      <c r="D341" s="43"/>
      <c r="E341" s="43"/>
      <c r="F341" s="43"/>
      <c r="G341" s="46"/>
    </row>
    <row r="342" spans="1:7" x14ac:dyDescent="0.25">
      <c r="A342" s="24" t="s">
        <v>900</v>
      </c>
      <c r="B342" s="41" t="s">
        <v>901</v>
      </c>
      <c r="C342" s="24" t="s">
        <v>979</v>
      </c>
      <c r="G342" s="24"/>
    </row>
    <row r="343" spans="1:7" x14ac:dyDescent="0.25">
      <c r="A343" s="24" t="s">
        <v>902</v>
      </c>
      <c r="B343" s="41" t="s">
        <v>903</v>
      </c>
      <c r="C343" s="24" t="s">
        <v>979</v>
      </c>
      <c r="G343" s="24"/>
    </row>
    <row r="344" spans="1:7" x14ac:dyDescent="0.25">
      <c r="A344" s="24" t="s">
        <v>904</v>
      </c>
      <c r="B344" s="41" t="s">
        <v>905</v>
      </c>
      <c r="C344" s="24" t="s">
        <v>979</v>
      </c>
      <c r="G344" s="24"/>
    </row>
    <row r="345" spans="1:7" x14ac:dyDescent="0.25">
      <c r="A345" s="24" t="s">
        <v>906</v>
      </c>
      <c r="B345" s="41" t="s">
        <v>907</v>
      </c>
      <c r="C345" s="24" t="s">
        <v>979</v>
      </c>
      <c r="G345" s="24"/>
    </row>
    <row r="346" spans="1:7" x14ac:dyDescent="0.25">
      <c r="A346" s="24" t="s">
        <v>908</v>
      </c>
      <c r="B346" s="41" t="s">
        <v>909</v>
      </c>
      <c r="C346" s="24" t="s">
        <v>979</v>
      </c>
      <c r="G346" s="24"/>
    </row>
    <row r="347" spans="1:7" x14ac:dyDescent="0.25">
      <c r="A347" s="24" t="s">
        <v>910</v>
      </c>
      <c r="B347" s="41" t="s">
        <v>911</v>
      </c>
      <c r="C347" s="24" t="s">
        <v>979</v>
      </c>
      <c r="G347" s="24"/>
    </row>
    <row r="348" spans="1:7" x14ac:dyDescent="0.25">
      <c r="A348" s="24" t="s">
        <v>912</v>
      </c>
      <c r="B348" s="41" t="s">
        <v>913</v>
      </c>
      <c r="C348" s="24" t="s">
        <v>979</v>
      </c>
      <c r="G348" s="24"/>
    </row>
    <row r="349" spans="1:7" x14ac:dyDescent="0.25">
      <c r="A349" s="24" t="s">
        <v>914</v>
      </c>
      <c r="B349" s="41" t="s">
        <v>915</v>
      </c>
      <c r="C349" s="24" t="s">
        <v>979</v>
      </c>
      <c r="G349" s="24"/>
    </row>
    <row r="350" spans="1:7" x14ac:dyDescent="0.25">
      <c r="A350" s="24" t="s">
        <v>916</v>
      </c>
      <c r="B350" s="41" t="s">
        <v>917</v>
      </c>
      <c r="C350" s="24" t="s">
        <v>979</v>
      </c>
      <c r="G350" s="24"/>
    </row>
    <row r="351" spans="1:7" x14ac:dyDescent="0.25">
      <c r="A351" s="24" t="s">
        <v>918</v>
      </c>
      <c r="B351" s="41" t="s">
        <v>99</v>
      </c>
      <c r="C351" s="24" t="s">
        <v>979</v>
      </c>
      <c r="G351" s="24"/>
    </row>
    <row r="352" spans="1:7" hidden="1" outlineLevel="1" x14ac:dyDescent="0.25">
      <c r="A352" s="24" t="s">
        <v>919</v>
      </c>
      <c r="B352" s="54" t="s">
        <v>920</v>
      </c>
      <c r="G352" s="24"/>
    </row>
    <row r="353" spans="1:7" hidden="1" outlineLevel="1" x14ac:dyDescent="0.25">
      <c r="A353" s="24" t="s">
        <v>921</v>
      </c>
      <c r="B353" s="54" t="s">
        <v>103</v>
      </c>
      <c r="G353" s="24"/>
    </row>
    <row r="354" spans="1:7" hidden="1" outlineLevel="1" x14ac:dyDescent="0.25">
      <c r="A354" s="24" t="s">
        <v>922</v>
      </c>
      <c r="B354" s="54" t="s">
        <v>103</v>
      </c>
      <c r="G354" s="24"/>
    </row>
    <row r="355" spans="1:7" hidden="1" outlineLevel="1" x14ac:dyDescent="0.25">
      <c r="A355" s="24" t="s">
        <v>923</v>
      </c>
      <c r="B355" s="54" t="s">
        <v>103</v>
      </c>
      <c r="G355" s="24"/>
    </row>
    <row r="356" spans="1:7" hidden="1" outlineLevel="1" x14ac:dyDescent="0.25">
      <c r="A356" s="24" t="s">
        <v>924</v>
      </c>
      <c r="B356" s="54" t="s">
        <v>103</v>
      </c>
      <c r="G356" s="24"/>
    </row>
    <row r="357" spans="1:7" hidden="1" outlineLevel="1" x14ac:dyDescent="0.25">
      <c r="A357" s="24" t="s">
        <v>925</v>
      </c>
      <c r="B357" s="54" t="s">
        <v>103</v>
      </c>
      <c r="G357" s="24"/>
    </row>
    <row r="358" spans="1:7" hidden="1" outlineLevel="1" x14ac:dyDescent="0.25">
      <c r="A358" s="24" t="s">
        <v>926</v>
      </c>
      <c r="B358" s="54" t="s">
        <v>103</v>
      </c>
      <c r="G358" s="24"/>
    </row>
    <row r="359" spans="1:7" hidden="1" outlineLevel="1" x14ac:dyDescent="0.25">
      <c r="A359" s="24" t="s">
        <v>927</v>
      </c>
      <c r="B359" s="54" t="s">
        <v>103</v>
      </c>
      <c r="G359" s="24"/>
    </row>
    <row r="360" spans="1:7" hidden="1" outlineLevel="1" x14ac:dyDescent="0.25">
      <c r="A360" s="24" t="s">
        <v>928</v>
      </c>
      <c r="B360" s="54" t="s">
        <v>103</v>
      </c>
      <c r="G360" s="24"/>
    </row>
    <row r="361" spans="1:7" hidden="1" outlineLevel="1" x14ac:dyDescent="0.25">
      <c r="A361" s="24" t="s">
        <v>929</v>
      </c>
      <c r="B361" s="54" t="s">
        <v>103</v>
      </c>
      <c r="G361" s="24"/>
    </row>
    <row r="362" spans="1:7" hidden="1" outlineLevel="1" x14ac:dyDescent="0.25">
      <c r="A362" s="24" t="s">
        <v>930</v>
      </c>
      <c r="B362" s="54" t="s">
        <v>103</v>
      </c>
      <c r="G362" s="24"/>
    </row>
    <row r="363" spans="1:7" hidden="1" outlineLevel="1" x14ac:dyDescent="0.25">
      <c r="A363" s="24" t="s">
        <v>931</v>
      </c>
      <c r="B363" s="54" t="s">
        <v>103</v>
      </c>
    </row>
    <row r="364" spans="1:7" hidden="1" outlineLevel="1" x14ac:dyDescent="0.25">
      <c r="A364" s="24" t="s">
        <v>932</v>
      </c>
      <c r="B364" s="54" t="s">
        <v>103</v>
      </c>
    </row>
    <row r="365" spans="1:7" hidden="1" outlineLevel="1" x14ac:dyDescent="0.25">
      <c r="A365" s="24" t="s">
        <v>933</v>
      </c>
      <c r="B365" s="54" t="s">
        <v>103</v>
      </c>
    </row>
    <row r="366" spans="1:7" hidden="1" outlineLevel="1" x14ac:dyDescent="0.25">
      <c r="A366" s="24" t="s">
        <v>934</v>
      </c>
      <c r="B366" s="54" t="s">
        <v>103</v>
      </c>
    </row>
    <row r="367" spans="1:7" hidden="1" outlineLevel="1" x14ac:dyDescent="0.25">
      <c r="A367" s="24" t="s">
        <v>935</v>
      </c>
      <c r="B367" s="54" t="s">
        <v>103</v>
      </c>
    </row>
    <row r="368" spans="1:7" hidden="1" outlineLevel="1" x14ac:dyDescent="0.25">
      <c r="A368" s="24" t="s">
        <v>936</v>
      </c>
      <c r="B368" s="54" t="s">
        <v>103</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OddEven="1">
    <oddHeader>&amp;R&amp;G&amp;L&amp;"Calibri"&amp;12&amp;K008000Classification: Public&amp;1#</oddHeader>
    <evenHeader>&amp;L&amp;"Calibri"&amp;12&amp;K008000Classification: Public&amp;1#</even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B10" zoomScale="80" zoomScaleNormal="80" workbookViewId="0">
      <selection activeCell="E11" sqref="E11"/>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937</v>
      </c>
      <c r="B1" s="21"/>
      <c r="C1" s="22"/>
    </row>
    <row r="2" spans="1:3" x14ac:dyDescent="0.25">
      <c r="B2" s="22"/>
      <c r="C2" s="22"/>
    </row>
    <row r="3" spans="1:3" x14ac:dyDescent="0.25">
      <c r="A3" s="83" t="s">
        <v>938</v>
      </c>
      <c r="B3" s="84"/>
      <c r="C3" s="22"/>
    </row>
    <row r="4" spans="1:3" x14ac:dyDescent="0.25">
      <c r="C4" s="22"/>
    </row>
    <row r="5" spans="1:3" ht="37.5" x14ac:dyDescent="0.25">
      <c r="A5" s="35" t="s">
        <v>33</v>
      </c>
      <c r="B5" s="35" t="s">
        <v>939</v>
      </c>
      <c r="C5" s="85" t="s">
        <v>940</v>
      </c>
    </row>
    <row r="6" spans="1:3" ht="30" x14ac:dyDescent="0.25">
      <c r="A6" s="1" t="s">
        <v>941</v>
      </c>
      <c r="B6" s="38" t="s">
        <v>942</v>
      </c>
      <c r="C6" s="24" t="s">
        <v>1845</v>
      </c>
    </row>
    <row r="7" spans="1:3" ht="30" x14ac:dyDescent="0.25">
      <c r="A7" s="1" t="s">
        <v>943</v>
      </c>
      <c r="B7" s="38" t="s">
        <v>944</v>
      </c>
      <c r="C7" s="24" t="s">
        <v>1214</v>
      </c>
    </row>
    <row r="8" spans="1:3" ht="30" x14ac:dyDescent="0.25">
      <c r="A8" s="1" t="s">
        <v>945</v>
      </c>
      <c r="B8" s="38" t="s">
        <v>946</v>
      </c>
      <c r="C8" s="24" t="s">
        <v>1846</v>
      </c>
    </row>
    <row r="9" spans="1:3" ht="45" x14ac:dyDescent="0.25">
      <c r="A9" s="1" t="s">
        <v>947</v>
      </c>
      <c r="B9" s="38" t="s">
        <v>948</v>
      </c>
      <c r="C9" s="24" t="s">
        <v>1215</v>
      </c>
    </row>
    <row r="10" spans="1:3" ht="44.25" customHeight="1" x14ac:dyDescent="0.25">
      <c r="A10" s="1" t="s">
        <v>949</v>
      </c>
      <c r="B10" s="38" t="s">
        <v>1166</v>
      </c>
      <c r="C10" s="24" t="s">
        <v>1216</v>
      </c>
    </row>
    <row r="11" spans="1:3" ht="54.75" customHeight="1" x14ac:dyDescent="0.25">
      <c r="A11" s="1" t="s">
        <v>950</v>
      </c>
      <c r="B11" s="38" t="s">
        <v>951</v>
      </c>
      <c r="C11" s="24" t="s">
        <v>1217</v>
      </c>
    </row>
    <row r="12" spans="1:3" ht="30" x14ac:dyDescent="0.25">
      <c r="A12" s="1" t="s">
        <v>952</v>
      </c>
      <c r="B12" s="38" t="s">
        <v>953</v>
      </c>
      <c r="C12" s="24" t="s">
        <v>1848</v>
      </c>
    </row>
    <row r="13" spans="1:3" x14ac:dyDescent="0.25">
      <c r="A13" s="1" t="s">
        <v>954</v>
      </c>
      <c r="B13" s="38" t="s">
        <v>955</v>
      </c>
      <c r="C13" s="24" t="s">
        <v>1218</v>
      </c>
    </row>
    <row r="14" spans="1:3" ht="45" x14ac:dyDescent="0.25">
      <c r="A14" s="1" t="s">
        <v>956</v>
      </c>
      <c r="B14" s="38" t="s">
        <v>957</v>
      </c>
      <c r="C14" s="24" t="s">
        <v>1219</v>
      </c>
    </row>
    <row r="15" spans="1:3" ht="30" x14ac:dyDescent="0.25">
      <c r="A15" s="1" t="s">
        <v>958</v>
      </c>
      <c r="B15" s="38" t="s">
        <v>959</v>
      </c>
      <c r="C15" s="24" t="s">
        <v>1220</v>
      </c>
    </row>
    <row r="16" spans="1:3" ht="30" x14ac:dyDescent="0.25">
      <c r="A16" s="1" t="s">
        <v>960</v>
      </c>
      <c r="B16" s="42" t="s">
        <v>961</v>
      </c>
      <c r="C16" s="24" t="s">
        <v>1221</v>
      </c>
    </row>
    <row r="17" spans="1:3" ht="30" customHeight="1" x14ac:dyDescent="0.25">
      <c r="A17" s="1" t="s">
        <v>962</v>
      </c>
      <c r="B17" s="42" t="s">
        <v>963</v>
      </c>
      <c r="C17" s="24" t="s">
        <v>1222</v>
      </c>
    </row>
    <row r="18" spans="1:3" ht="90" x14ac:dyDescent="0.25">
      <c r="A18" s="1" t="s">
        <v>964</v>
      </c>
      <c r="B18" s="42" t="s">
        <v>965</v>
      </c>
      <c r="C18" s="24" t="s">
        <v>1847</v>
      </c>
    </row>
    <row r="19" spans="1:3" outlineLevel="1" x14ac:dyDescent="0.25">
      <c r="A19" s="1" t="s">
        <v>966</v>
      </c>
      <c r="B19" s="42" t="s">
        <v>967</v>
      </c>
      <c r="C19" s="24" t="s">
        <v>979</v>
      </c>
    </row>
    <row r="20" spans="1:3" outlineLevel="1" x14ac:dyDescent="0.25">
      <c r="A20" s="1" t="s">
        <v>968</v>
      </c>
      <c r="B20" s="81"/>
      <c r="C20" s="24"/>
    </row>
    <row r="21" spans="1:3" ht="14.45" outlineLevel="1" x14ac:dyDescent="0.35">
      <c r="A21" s="1" t="s">
        <v>969</v>
      </c>
      <c r="B21" s="81"/>
      <c r="C21" s="24"/>
    </row>
    <row r="22" spans="1:3" ht="14.45" outlineLevel="1" x14ac:dyDescent="0.35">
      <c r="A22" s="1" t="s">
        <v>970</v>
      </c>
      <c r="B22" s="81"/>
      <c r="C22" s="24"/>
    </row>
    <row r="23" spans="1:3" outlineLevel="1" x14ac:dyDescent="0.25">
      <c r="A23" s="1" t="s">
        <v>971</v>
      </c>
      <c r="B23" s="81"/>
      <c r="C23" s="24"/>
    </row>
    <row r="24" spans="1:3" ht="18.75" x14ac:dyDescent="0.25">
      <c r="A24" s="35"/>
      <c r="B24" s="35" t="s">
        <v>972</v>
      </c>
      <c r="C24" s="85" t="s">
        <v>973</v>
      </c>
    </row>
    <row r="25" spans="1:3" x14ac:dyDescent="0.25">
      <c r="A25" s="1" t="s">
        <v>974</v>
      </c>
      <c r="B25" s="42" t="s">
        <v>975</v>
      </c>
      <c r="C25" s="24" t="s">
        <v>976</v>
      </c>
    </row>
    <row r="26" spans="1:3" x14ac:dyDescent="0.25">
      <c r="A26" s="1" t="s">
        <v>977</v>
      </c>
      <c r="B26" s="42" t="s">
        <v>978</v>
      </c>
      <c r="C26" s="24" t="s">
        <v>979</v>
      </c>
    </row>
    <row r="27" spans="1:3" x14ac:dyDescent="0.25">
      <c r="A27" s="1" t="s">
        <v>980</v>
      </c>
      <c r="B27" s="42" t="s">
        <v>981</v>
      </c>
      <c r="C27" s="24" t="s">
        <v>982</v>
      </c>
    </row>
    <row r="28" spans="1:3" outlineLevel="1" x14ac:dyDescent="0.25">
      <c r="A28" s="1" t="s">
        <v>974</v>
      </c>
      <c r="B28" s="41"/>
      <c r="C28" s="24"/>
    </row>
    <row r="29" spans="1:3" outlineLevel="1" x14ac:dyDescent="0.25">
      <c r="A29" s="1" t="s">
        <v>983</v>
      </c>
      <c r="B29" s="41"/>
      <c r="C29" s="24"/>
    </row>
    <row r="30" spans="1:3" outlineLevel="1" x14ac:dyDescent="0.25">
      <c r="A30" s="1" t="s">
        <v>984</v>
      </c>
      <c r="B30" s="42"/>
      <c r="C30" s="24"/>
    </row>
    <row r="31" spans="1:3" ht="18.75" x14ac:dyDescent="0.25">
      <c r="A31" s="35"/>
      <c r="B31" s="35" t="s">
        <v>985</v>
      </c>
      <c r="C31" s="85" t="s">
        <v>940</v>
      </c>
    </row>
    <row r="32" spans="1:3" x14ac:dyDescent="0.25">
      <c r="A32" s="1" t="s">
        <v>986</v>
      </c>
      <c r="B32" s="38" t="s">
        <v>987</v>
      </c>
      <c r="C32" s="24" t="s">
        <v>979</v>
      </c>
    </row>
    <row r="33" spans="1:2" x14ac:dyDescent="0.25">
      <c r="A33" s="1" t="s">
        <v>988</v>
      </c>
      <c r="B33" s="41"/>
    </row>
    <row r="34" spans="1:2" x14ac:dyDescent="0.25">
      <c r="A34" s="1" t="s">
        <v>989</v>
      </c>
      <c r="B34" s="41"/>
    </row>
    <row r="35" spans="1:2" x14ac:dyDescent="0.25">
      <c r="A35" s="1" t="s">
        <v>990</v>
      </c>
      <c r="B35" s="41"/>
    </row>
    <row r="36" spans="1:2" x14ac:dyDescent="0.25">
      <c r="A36" s="1" t="s">
        <v>991</v>
      </c>
      <c r="B36" s="41"/>
    </row>
    <row r="37" spans="1:2" x14ac:dyDescent="0.25">
      <c r="A37" s="1" t="s">
        <v>992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0"/>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8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87"/>
    </row>
  </sheetData>
  <pageMargins left="0.70866141732283472" right="0.70866141732283472" top="0.74803149606299213" bottom="0.74803149606299213" header="0.31496062992125984" footer="0.31496062992125984"/>
  <pageSetup paperSize="9" scale="50" orientation="landscape" r:id="rId1"/>
  <headerFooter differentOddEven="1">
    <oddHeader>&amp;R&amp;G&amp;L&amp;"Calibri"&amp;12&amp;K008000Classification: Public&amp;1#</oddHeader>
    <evenHeader>&amp;L&amp;"Calibri"&amp;12&amp;K008000Classification: Public&amp;1#</even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E11" sqref="E11"/>
    </sheetView>
  </sheetViews>
  <sheetFormatPr defaultColWidth="9.140625" defaultRowHeight="15" x14ac:dyDescent="0.25"/>
  <cols>
    <col min="1" max="1" width="242" style="2" customWidth="1"/>
    <col min="2" max="16384" width="9.140625" style="2"/>
  </cols>
  <sheetData>
    <row r="1" spans="1:1" ht="31.5" x14ac:dyDescent="0.25">
      <c r="A1" s="21" t="s">
        <v>993</v>
      </c>
    </row>
    <row r="3" spans="1:1" x14ac:dyDescent="0.25">
      <c r="A3" s="88"/>
    </row>
    <row r="4" spans="1:1" ht="34.5" x14ac:dyDescent="0.25">
      <c r="A4" s="89" t="s">
        <v>994</v>
      </c>
    </row>
    <row r="5" spans="1:1" ht="34.5" x14ac:dyDescent="0.25">
      <c r="A5" s="89" t="s">
        <v>995</v>
      </c>
    </row>
    <row r="6" spans="1:1" ht="34.5" x14ac:dyDescent="0.25">
      <c r="A6" s="89" t="s">
        <v>996</v>
      </c>
    </row>
    <row r="7" spans="1:1" ht="17.25" x14ac:dyDescent="0.25">
      <c r="A7" s="89"/>
    </row>
    <row r="8" spans="1:1" ht="18.75" x14ac:dyDescent="0.25">
      <c r="A8" s="90" t="s">
        <v>997</v>
      </c>
    </row>
    <row r="9" spans="1:1" ht="34.5" x14ac:dyDescent="0.3">
      <c r="A9" s="99" t="s">
        <v>1159</v>
      </c>
    </row>
    <row r="10" spans="1:1" ht="69" x14ac:dyDescent="0.25">
      <c r="A10" s="92" t="s">
        <v>998</v>
      </c>
    </row>
    <row r="11" spans="1:1" ht="34.5" x14ac:dyDescent="0.25">
      <c r="A11" s="92" t="s">
        <v>999</v>
      </c>
    </row>
    <row r="12" spans="1:1" ht="17.25" x14ac:dyDescent="0.25">
      <c r="A12" s="92" t="s">
        <v>1000</v>
      </c>
    </row>
    <row r="13" spans="1:1" ht="17.25" x14ac:dyDescent="0.25">
      <c r="A13" s="92" t="s">
        <v>1001</v>
      </c>
    </row>
    <row r="14" spans="1:1" ht="34.5" x14ac:dyDescent="0.25">
      <c r="A14" s="92" t="s">
        <v>1002</v>
      </c>
    </row>
    <row r="15" spans="1:1" ht="17.25" x14ac:dyDescent="0.25">
      <c r="A15" s="92"/>
    </row>
    <row r="16" spans="1:1" ht="18.75" x14ac:dyDescent="0.25">
      <c r="A16" s="90" t="s">
        <v>1003</v>
      </c>
    </row>
    <row r="17" spans="1:1" ht="17.25" x14ac:dyDescent="0.25">
      <c r="A17" s="93" t="s">
        <v>1004</v>
      </c>
    </row>
    <row r="18" spans="1:1" ht="34.5" x14ac:dyDescent="0.25">
      <c r="A18" s="94" t="s">
        <v>1005</v>
      </c>
    </row>
    <row r="19" spans="1:1" ht="34.5" x14ac:dyDescent="0.25">
      <c r="A19" s="94" t="s">
        <v>1006</v>
      </c>
    </row>
    <row r="20" spans="1:1" ht="51.75" x14ac:dyDescent="0.25">
      <c r="A20" s="94" t="s">
        <v>1007</v>
      </c>
    </row>
    <row r="21" spans="1:1" ht="86.25" x14ac:dyDescent="0.25">
      <c r="A21" s="94" t="s">
        <v>1008</v>
      </c>
    </row>
    <row r="22" spans="1:1" ht="51.75" x14ac:dyDescent="0.25">
      <c r="A22" s="94" t="s">
        <v>1009</v>
      </c>
    </row>
    <row r="23" spans="1:1" ht="34.5" x14ac:dyDescent="0.25">
      <c r="A23" s="94" t="s">
        <v>1010</v>
      </c>
    </row>
    <row r="24" spans="1:1" ht="17.25" x14ac:dyDescent="0.25">
      <c r="A24" s="94" t="s">
        <v>1011</v>
      </c>
    </row>
    <row r="25" spans="1:1" ht="17.25" x14ac:dyDescent="0.25">
      <c r="A25" s="93" t="s">
        <v>1012</v>
      </c>
    </row>
    <row r="26" spans="1:1" ht="51.75" x14ac:dyDescent="0.3">
      <c r="A26" s="95" t="s">
        <v>1013</v>
      </c>
    </row>
    <row r="27" spans="1:1" ht="17.25" x14ac:dyDescent="0.3">
      <c r="A27" s="95" t="s">
        <v>1014</v>
      </c>
    </row>
    <row r="28" spans="1:1" ht="17.25" x14ac:dyDescent="0.25">
      <c r="A28" s="93" t="s">
        <v>1015</v>
      </c>
    </row>
    <row r="29" spans="1:1" ht="34.5" x14ac:dyDescent="0.25">
      <c r="A29" s="94" t="s">
        <v>1016</v>
      </c>
    </row>
    <row r="30" spans="1:1" ht="34.5" x14ac:dyDescent="0.25">
      <c r="A30" s="94" t="s">
        <v>1017</v>
      </c>
    </row>
    <row r="31" spans="1:1" ht="34.5" x14ac:dyDescent="0.25">
      <c r="A31" s="94" t="s">
        <v>1018</v>
      </c>
    </row>
    <row r="32" spans="1:1" ht="34.5" x14ac:dyDescent="0.25">
      <c r="A32" s="94" t="s">
        <v>1019</v>
      </c>
    </row>
    <row r="33" spans="1:1" ht="17.25" x14ac:dyDescent="0.25">
      <c r="A33" s="94"/>
    </row>
    <row r="34" spans="1:1" ht="18.75" x14ac:dyDescent="0.25">
      <c r="A34" s="90" t="s">
        <v>1020</v>
      </c>
    </row>
    <row r="35" spans="1:1" ht="17.25" x14ac:dyDescent="0.25">
      <c r="A35" s="93" t="s">
        <v>1021</v>
      </c>
    </row>
    <row r="36" spans="1:1" ht="34.5" x14ac:dyDescent="0.25">
      <c r="A36" s="94" t="s">
        <v>1022</v>
      </c>
    </row>
    <row r="37" spans="1:1" ht="34.5" x14ac:dyDescent="0.25">
      <c r="A37" s="94" t="s">
        <v>1023</v>
      </c>
    </row>
    <row r="38" spans="1:1" ht="34.5" x14ac:dyDescent="0.25">
      <c r="A38" s="94" t="s">
        <v>1024</v>
      </c>
    </row>
    <row r="39" spans="1:1" ht="17.25" x14ac:dyDescent="0.25">
      <c r="A39" s="94" t="s">
        <v>1025</v>
      </c>
    </row>
    <row r="40" spans="1:1" ht="34.5" x14ac:dyDescent="0.25">
      <c r="A40" s="94" t="s">
        <v>1026</v>
      </c>
    </row>
    <row r="41" spans="1:1" ht="17.25" x14ac:dyDescent="0.25">
      <c r="A41" s="93" t="s">
        <v>1027</v>
      </c>
    </row>
    <row r="42" spans="1:1" ht="17.25" x14ac:dyDescent="0.25">
      <c r="A42" s="94" t="s">
        <v>1028</v>
      </c>
    </row>
    <row r="43" spans="1:1" ht="17.25" x14ac:dyDescent="0.3">
      <c r="A43" s="95" t="s">
        <v>1029</v>
      </c>
    </row>
    <row r="44" spans="1:1" ht="17.25" x14ac:dyDescent="0.25">
      <c r="A44" s="93" t="s">
        <v>1030</v>
      </c>
    </row>
    <row r="45" spans="1:1" ht="34.5" x14ac:dyDescent="0.3">
      <c r="A45" s="95" t="s">
        <v>1031</v>
      </c>
    </row>
    <row r="46" spans="1:1" ht="34.5" x14ac:dyDescent="0.25">
      <c r="A46" s="94" t="s">
        <v>1032</v>
      </c>
    </row>
    <row r="47" spans="1:1" ht="34.5" x14ac:dyDescent="0.25">
      <c r="A47" s="94" t="s">
        <v>1033</v>
      </c>
    </row>
    <row r="48" spans="1:1" ht="17.25" x14ac:dyDescent="0.25">
      <c r="A48" s="94" t="s">
        <v>1034</v>
      </c>
    </row>
    <row r="49" spans="1:1" ht="17.25" x14ac:dyDescent="0.3">
      <c r="A49" s="95" t="s">
        <v>1035</v>
      </c>
    </row>
    <row r="50" spans="1:1" ht="17.25" x14ac:dyDescent="0.25">
      <c r="A50" s="93" t="s">
        <v>1036</v>
      </c>
    </row>
    <row r="51" spans="1:1" ht="34.5" x14ac:dyDescent="0.3">
      <c r="A51" s="95" t="s">
        <v>1037</v>
      </c>
    </row>
    <row r="52" spans="1:1" ht="17.25" x14ac:dyDescent="0.25">
      <c r="A52" s="94" t="s">
        <v>1038</v>
      </c>
    </row>
    <row r="53" spans="1:1" ht="34.5" x14ac:dyDescent="0.3">
      <c r="A53" s="95" t="s">
        <v>1039</v>
      </c>
    </row>
    <row r="54" spans="1:1" ht="17.25" x14ac:dyDescent="0.25">
      <c r="A54" s="93" t="s">
        <v>1040</v>
      </c>
    </row>
    <row r="55" spans="1:1" ht="17.25" x14ac:dyDescent="0.3">
      <c r="A55" s="95" t="s">
        <v>1041</v>
      </c>
    </row>
    <row r="56" spans="1:1" ht="34.5" x14ac:dyDescent="0.25">
      <c r="A56" s="94" t="s">
        <v>1042</v>
      </c>
    </row>
    <row r="57" spans="1:1" ht="17.25" x14ac:dyDescent="0.25">
      <c r="A57" s="94" t="s">
        <v>1043</v>
      </c>
    </row>
    <row r="58" spans="1:1" ht="17.25" x14ac:dyDescent="0.25">
      <c r="A58" s="94" t="s">
        <v>1044</v>
      </c>
    </row>
    <row r="59" spans="1:1" ht="17.25" x14ac:dyDescent="0.25">
      <c r="A59" s="93" t="s">
        <v>1045</v>
      </c>
    </row>
    <row r="60" spans="1:1" ht="34.5" x14ac:dyDescent="0.25">
      <c r="A60" s="94" t="s">
        <v>1046</v>
      </c>
    </row>
    <row r="61" spans="1:1" ht="17.25" x14ac:dyDescent="0.25">
      <c r="A61" s="96"/>
    </row>
    <row r="62" spans="1:1" ht="18.75" x14ac:dyDescent="0.25">
      <c r="A62" s="90" t="s">
        <v>1047</v>
      </c>
    </row>
    <row r="63" spans="1:1" ht="17.25" x14ac:dyDescent="0.25">
      <c r="A63" s="93" t="s">
        <v>1048</v>
      </c>
    </row>
    <row r="64" spans="1:1" ht="34.5" x14ac:dyDescent="0.25">
      <c r="A64" s="94" t="s">
        <v>1049</v>
      </c>
    </row>
    <row r="65" spans="1:1" ht="17.25" x14ac:dyDescent="0.25">
      <c r="A65" s="94" t="s">
        <v>1050</v>
      </c>
    </row>
    <row r="66" spans="1:1" ht="34.5" x14ac:dyDescent="0.25">
      <c r="A66" s="92" t="s">
        <v>1051</v>
      </c>
    </row>
    <row r="67" spans="1:1" ht="34.5" x14ac:dyDescent="0.25">
      <c r="A67" s="92" t="s">
        <v>1052</v>
      </c>
    </row>
    <row r="68" spans="1:1" ht="34.5" x14ac:dyDescent="0.25">
      <c r="A68" s="92" t="s">
        <v>1053</v>
      </c>
    </row>
    <row r="69" spans="1:1" ht="17.25" x14ac:dyDescent="0.25">
      <c r="A69" s="97" t="s">
        <v>1054</v>
      </c>
    </row>
    <row r="70" spans="1:1" ht="51.75" x14ac:dyDescent="0.25">
      <c r="A70" s="92" t="s">
        <v>1055</v>
      </c>
    </row>
    <row r="71" spans="1:1" ht="17.25" x14ac:dyDescent="0.25">
      <c r="A71" s="92" t="s">
        <v>1056</v>
      </c>
    </row>
    <row r="72" spans="1:1" ht="17.25" x14ac:dyDescent="0.25">
      <c r="A72" s="97" t="s">
        <v>1057</v>
      </c>
    </row>
    <row r="73" spans="1:1" ht="17.25" x14ac:dyDescent="0.25">
      <c r="A73" s="92" t="s">
        <v>1058</v>
      </c>
    </row>
    <row r="74" spans="1:1" ht="17.25" x14ac:dyDescent="0.25">
      <c r="A74" s="97" t="s">
        <v>1059</v>
      </c>
    </row>
    <row r="75" spans="1:1" ht="34.5" x14ac:dyDescent="0.25">
      <c r="A75" s="92" t="s">
        <v>1060</v>
      </c>
    </row>
    <row r="76" spans="1:1" ht="17.25" x14ac:dyDescent="0.25">
      <c r="A76" s="92" t="s">
        <v>1061</v>
      </c>
    </row>
    <row r="77" spans="1:1" ht="51.75" x14ac:dyDescent="0.25">
      <c r="A77" s="92" t="s">
        <v>1062</v>
      </c>
    </row>
    <row r="78" spans="1:1" ht="17.25" x14ac:dyDescent="0.25">
      <c r="A78" s="97" t="s">
        <v>1063</v>
      </c>
    </row>
    <row r="79" spans="1:1" ht="17.25" x14ac:dyDescent="0.3">
      <c r="A79" s="91" t="s">
        <v>1064</v>
      </c>
    </row>
    <row r="80" spans="1:1" ht="17.25" x14ac:dyDescent="0.25">
      <c r="A80" s="97" t="s">
        <v>1065</v>
      </c>
    </row>
    <row r="81" spans="1:1" ht="34.5" x14ac:dyDescent="0.25">
      <c r="A81" s="92" t="s">
        <v>1066</v>
      </c>
    </row>
    <row r="82" spans="1:1" ht="34.5" x14ac:dyDescent="0.25">
      <c r="A82" s="92" t="s">
        <v>1067</v>
      </c>
    </row>
    <row r="83" spans="1:1" ht="34.5" x14ac:dyDescent="0.25">
      <c r="A83" s="92" t="s">
        <v>1068</v>
      </c>
    </row>
    <row r="84" spans="1:1" ht="34.5" x14ac:dyDescent="0.25">
      <c r="A84" s="92" t="s">
        <v>1069</v>
      </c>
    </row>
    <row r="85" spans="1:1" ht="34.5" x14ac:dyDescent="0.25">
      <c r="A85" s="92" t="s">
        <v>1070</v>
      </c>
    </row>
    <row r="86" spans="1:1" ht="17.25" x14ac:dyDescent="0.25">
      <c r="A86" s="97" t="s">
        <v>1071</v>
      </c>
    </row>
    <row r="87" spans="1:1" ht="17.25" x14ac:dyDescent="0.25">
      <c r="A87" s="92" t="s">
        <v>1072</v>
      </c>
    </row>
    <row r="88" spans="1:1" ht="34.5" x14ac:dyDescent="0.25">
      <c r="A88" s="92" t="s">
        <v>1073</v>
      </c>
    </row>
    <row r="89" spans="1:1" ht="17.25" x14ac:dyDescent="0.25">
      <c r="A89" s="97" t="s">
        <v>1074</v>
      </c>
    </row>
    <row r="90" spans="1:1" ht="34.5" x14ac:dyDescent="0.25">
      <c r="A90" s="92" t="s">
        <v>1075</v>
      </c>
    </row>
    <row r="91" spans="1:1" ht="17.25" x14ac:dyDescent="0.25">
      <c r="A91" s="97" t="s">
        <v>1076</v>
      </c>
    </row>
    <row r="92" spans="1:1" ht="17.25" x14ac:dyDescent="0.3">
      <c r="A92" s="91" t="s">
        <v>1077</v>
      </c>
    </row>
    <row r="93" spans="1:1" ht="17.25" x14ac:dyDescent="0.25">
      <c r="A93" s="92" t="s">
        <v>1078</v>
      </c>
    </row>
    <row r="94" spans="1:1" ht="17.25" x14ac:dyDescent="0.25">
      <c r="A94" s="92"/>
    </row>
    <row r="95" spans="1:1" ht="18.75" x14ac:dyDescent="0.25">
      <c r="A95" s="90" t="s">
        <v>1079</v>
      </c>
    </row>
    <row r="96" spans="1:1" ht="34.5" x14ac:dyDescent="0.3">
      <c r="A96" s="91" t="s">
        <v>1080</v>
      </c>
    </row>
    <row r="97" spans="1:1" ht="17.25" x14ac:dyDescent="0.3">
      <c r="A97" s="91" t="s">
        <v>1081</v>
      </c>
    </row>
    <row r="98" spans="1:1" ht="17.25" x14ac:dyDescent="0.25">
      <c r="A98" s="97" t="s">
        <v>1082</v>
      </c>
    </row>
    <row r="99" spans="1:1" ht="17.25" x14ac:dyDescent="0.25">
      <c r="A99" s="89" t="s">
        <v>1083</v>
      </c>
    </row>
    <row r="100" spans="1:1" ht="17.25" x14ac:dyDescent="0.25">
      <c r="A100" s="92" t="s">
        <v>1084</v>
      </c>
    </row>
    <row r="101" spans="1:1" ht="17.25" x14ac:dyDescent="0.25">
      <c r="A101" s="92" t="s">
        <v>1085</v>
      </c>
    </row>
    <row r="102" spans="1:1" ht="17.25" x14ac:dyDescent="0.25">
      <c r="A102" s="92" t="s">
        <v>1086</v>
      </c>
    </row>
    <row r="103" spans="1:1" ht="17.25" x14ac:dyDescent="0.25">
      <c r="A103" s="92" t="s">
        <v>1087</v>
      </c>
    </row>
    <row r="104" spans="1:1" ht="34.5" x14ac:dyDescent="0.25">
      <c r="A104" s="92" t="s">
        <v>1088</v>
      </c>
    </row>
    <row r="105" spans="1:1" ht="17.25" x14ac:dyDescent="0.25">
      <c r="A105" s="89" t="s">
        <v>1089</v>
      </c>
    </row>
    <row r="106" spans="1:1" ht="17.25" x14ac:dyDescent="0.25">
      <c r="A106" s="92" t="s">
        <v>1090</v>
      </c>
    </row>
    <row r="107" spans="1:1" ht="17.25" x14ac:dyDescent="0.25">
      <c r="A107" s="92" t="s">
        <v>1091</v>
      </c>
    </row>
    <row r="108" spans="1:1" ht="17.25" x14ac:dyDescent="0.25">
      <c r="A108" s="92" t="s">
        <v>1092</v>
      </c>
    </row>
    <row r="109" spans="1:1" ht="17.25" x14ac:dyDescent="0.25">
      <c r="A109" s="92" t="s">
        <v>1093</v>
      </c>
    </row>
    <row r="110" spans="1:1" ht="17.25" x14ac:dyDescent="0.25">
      <c r="A110" s="92" t="s">
        <v>1094</v>
      </c>
    </row>
    <row r="111" spans="1:1" ht="17.25" x14ac:dyDescent="0.25">
      <c r="A111" s="92" t="s">
        <v>1095</v>
      </c>
    </row>
    <row r="112" spans="1:1" ht="17.25" x14ac:dyDescent="0.25">
      <c r="A112" s="97" t="s">
        <v>1096</v>
      </c>
    </row>
    <row r="113" spans="1:1" ht="17.25" x14ac:dyDescent="0.25">
      <c r="A113" s="92" t="s">
        <v>1097</v>
      </c>
    </row>
    <row r="114" spans="1:1" ht="17.25" x14ac:dyDescent="0.25">
      <c r="A114" s="89" t="s">
        <v>1098</v>
      </c>
    </row>
    <row r="115" spans="1:1" ht="17.25" x14ac:dyDescent="0.25">
      <c r="A115" s="92" t="s">
        <v>1099</v>
      </c>
    </row>
    <row r="116" spans="1:1" ht="17.25" x14ac:dyDescent="0.25">
      <c r="A116" s="92" t="s">
        <v>1100</v>
      </c>
    </row>
    <row r="117" spans="1:1" ht="17.25" x14ac:dyDescent="0.25">
      <c r="A117" s="89" t="s">
        <v>1101</v>
      </c>
    </row>
    <row r="118" spans="1:1" ht="17.25" x14ac:dyDescent="0.25">
      <c r="A118" s="92" t="s">
        <v>1102</v>
      </c>
    </row>
    <row r="119" spans="1:1" ht="17.25" x14ac:dyDescent="0.25">
      <c r="A119" s="92" t="s">
        <v>1103</v>
      </c>
    </row>
    <row r="120" spans="1:1" ht="17.25" x14ac:dyDescent="0.25">
      <c r="A120" s="92" t="s">
        <v>1104</v>
      </c>
    </row>
    <row r="121" spans="1:1" ht="17.25" x14ac:dyDescent="0.25">
      <c r="A121" s="97" t="s">
        <v>1105</v>
      </c>
    </row>
    <row r="122" spans="1:1" ht="17.25" x14ac:dyDescent="0.25">
      <c r="A122" s="89" t="s">
        <v>1106</v>
      </c>
    </row>
    <row r="123" spans="1:1" ht="17.25" x14ac:dyDescent="0.25">
      <c r="A123" s="89" t="s">
        <v>1107</v>
      </c>
    </row>
    <row r="124" spans="1:1" ht="17.25" x14ac:dyDescent="0.25">
      <c r="A124" s="92" t="s">
        <v>1108</v>
      </c>
    </row>
    <row r="125" spans="1:1" ht="17.25" x14ac:dyDescent="0.25">
      <c r="A125" s="92" t="s">
        <v>1109</v>
      </c>
    </row>
    <row r="126" spans="1:1" ht="17.25" x14ac:dyDescent="0.25">
      <c r="A126" s="92" t="s">
        <v>1110</v>
      </c>
    </row>
    <row r="127" spans="1:1" ht="17.25" x14ac:dyDescent="0.25">
      <c r="A127" s="92" t="s">
        <v>1111</v>
      </c>
    </row>
    <row r="128" spans="1:1" ht="17.25" x14ac:dyDescent="0.25">
      <c r="A128" s="92" t="s">
        <v>1112</v>
      </c>
    </row>
    <row r="129" spans="1:1" ht="17.25" x14ac:dyDescent="0.25">
      <c r="A129" s="97" t="s">
        <v>1113</v>
      </c>
    </row>
    <row r="130" spans="1:1" ht="34.5" x14ac:dyDescent="0.25">
      <c r="A130" s="92" t="s">
        <v>1114</v>
      </c>
    </row>
    <row r="131" spans="1:1" ht="69" x14ac:dyDescent="0.25">
      <c r="A131" s="92" t="s">
        <v>1115</v>
      </c>
    </row>
    <row r="132" spans="1:1" ht="34.5" x14ac:dyDescent="0.25">
      <c r="A132" s="92" t="s">
        <v>1116</v>
      </c>
    </row>
    <row r="133" spans="1:1" ht="17.25" x14ac:dyDescent="0.25">
      <c r="A133" s="97" t="s">
        <v>1117</v>
      </c>
    </row>
    <row r="134" spans="1:1" ht="34.5" x14ac:dyDescent="0.25">
      <c r="A134" s="89" t="s">
        <v>1118</v>
      </c>
    </row>
    <row r="135" spans="1:1" ht="17.25" x14ac:dyDescent="0.25">
      <c r="A135" s="89"/>
    </row>
    <row r="136" spans="1:1" ht="18.75" x14ac:dyDescent="0.25">
      <c r="A136" s="90" t="s">
        <v>1119</v>
      </c>
    </row>
    <row r="137" spans="1:1" ht="17.25" x14ac:dyDescent="0.25">
      <c r="A137" s="92" t="s">
        <v>1120</v>
      </c>
    </row>
    <row r="138" spans="1:1" ht="34.5" x14ac:dyDescent="0.25">
      <c r="A138" s="94" t="s">
        <v>1121</v>
      </c>
    </row>
    <row r="139" spans="1:1" ht="34.5" x14ac:dyDescent="0.25">
      <c r="A139" s="94" t="s">
        <v>1122</v>
      </c>
    </row>
    <row r="140" spans="1:1" ht="17.25" x14ac:dyDescent="0.25">
      <c r="A140" s="93" t="s">
        <v>1123</v>
      </c>
    </row>
    <row r="141" spans="1:1" ht="17.25" x14ac:dyDescent="0.25">
      <c r="A141" s="98" t="s">
        <v>1124</v>
      </c>
    </row>
    <row r="142" spans="1:1" ht="34.5" x14ac:dyDescent="0.3">
      <c r="A142" s="95" t="s">
        <v>1125</v>
      </c>
    </row>
    <row r="143" spans="1:1" ht="17.25" x14ac:dyDescent="0.25">
      <c r="A143" s="94" t="s">
        <v>1126</v>
      </c>
    </row>
    <row r="144" spans="1:1" ht="17.25" x14ac:dyDescent="0.25">
      <c r="A144" s="94" t="s">
        <v>1127</v>
      </c>
    </row>
    <row r="145" spans="1:1" ht="17.25" x14ac:dyDescent="0.25">
      <c r="A145" s="98" t="s">
        <v>1128</v>
      </c>
    </row>
    <row r="146" spans="1:1" ht="17.25" x14ac:dyDescent="0.25">
      <c r="A146" s="93" t="s">
        <v>1129</v>
      </c>
    </row>
    <row r="147" spans="1:1" ht="17.25" x14ac:dyDescent="0.25">
      <c r="A147" s="98" t="s">
        <v>1130</v>
      </c>
    </row>
    <row r="148" spans="1:1" ht="17.25" x14ac:dyDescent="0.25">
      <c r="A148" s="94" t="s">
        <v>1131</v>
      </c>
    </row>
    <row r="149" spans="1:1" ht="17.25" x14ac:dyDescent="0.25">
      <c r="A149" s="94" t="s">
        <v>1132</v>
      </c>
    </row>
    <row r="150" spans="1:1" ht="17.25" x14ac:dyDescent="0.25">
      <c r="A150" s="94" t="s">
        <v>1133</v>
      </c>
    </row>
    <row r="151" spans="1:1" ht="34.5" x14ac:dyDescent="0.25">
      <c r="A151" s="98" t="s">
        <v>1134</v>
      </c>
    </row>
    <row r="152" spans="1:1" ht="17.25" x14ac:dyDescent="0.25">
      <c r="A152" s="93" t="s">
        <v>1135</v>
      </c>
    </row>
    <row r="153" spans="1:1" ht="17.25" x14ac:dyDescent="0.25">
      <c r="A153" s="94" t="s">
        <v>1136</v>
      </c>
    </row>
    <row r="154" spans="1:1" ht="17.25" x14ac:dyDescent="0.25">
      <c r="A154" s="94" t="s">
        <v>1137</v>
      </c>
    </row>
    <row r="155" spans="1:1" ht="17.25" x14ac:dyDescent="0.25">
      <c r="A155" s="94" t="s">
        <v>1138</v>
      </c>
    </row>
    <row r="156" spans="1:1" ht="17.25" x14ac:dyDescent="0.25">
      <c r="A156" s="94" t="s">
        <v>1139</v>
      </c>
    </row>
    <row r="157" spans="1:1" ht="34.5" x14ac:dyDescent="0.25">
      <c r="A157" s="94" t="s">
        <v>1140</v>
      </c>
    </row>
    <row r="158" spans="1:1" ht="34.5" x14ac:dyDescent="0.25">
      <c r="A158" s="94" t="s">
        <v>1141</v>
      </c>
    </row>
    <row r="159" spans="1:1" ht="17.25" x14ac:dyDescent="0.25">
      <c r="A159" s="93" t="s">
        <v>1142</v>
      </c>
    </row>
    <row r="160" spans="1:1" ht="34.5" x14ac:dyDescent="0.25">
      <c r="A160" s="94" t="s">
        <v>1143</v>
      </c>
    </row>
    <row r="161" spans="1:1" ht="34.5" x14ac:dyDescent="0.25">
      <c r="A161" s="94" t="s">
        <v>1144</v>
      </c>
    </row>
    <row r="162" spans="1:1" ht="17.25" x14ac:dyDescent="0.25">
      <c r="A162" s="94" t="s">
        <v>1145</v>
      </c>
    </row>
    <row r="163" spans="1:1" ht="17.25" x14ac:dyDescent="0.25">
      <c r="A163" s="93" t="s">
        <v>1146</v>
      </c>
    </row>
    <row r="164" spans="1:1" ht="34.5" x14ac:dyDescent="0.3">
      <c r="A164" s="100" t="s">
        <v>1160</v>
      </c>
    </row>
    <row r="165" spans="1:1" ht="34.5" x14ac:dyDescent="0.25">
      <c r="A165" s="94" t="s">
        <v>1147</v>
      </c>
    </row>
    <row r="166" spans="1:1" ht="17.25" x14ac:dyDescent="0.25">
      <c r="A166" s="93" t="s">
        <v>1148</v>
      </c>
    </row>
    <row r="167" spans="1:1" ht="17.25" x14ac:dyDescent="0.25">
      <c r="A167" s="94" t="s">
        <v>1149</v>
      </c>
    </row>
    <row r="168" spans="1:1" ht="17.25" x14ac:dyDescent="0.25">
      <c r="A168" s="93" t="s">
        <v>1150</v>
      </c>
    </row>
    <row r="169" spans="1:1" ht="17.25" x14ac:dyDescent="0.3">
      <c r="A169" s="95" t="s">
        <v>1151</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differentOddEven="1">
    <oddHeader>&amp;R&amp;G&amp;L&amp;"Calibri"&amp;12&amp;K008000Classification: Public&amp;1#</oddHeader>
    <evenHeader>&amp;L&amp;"Calibri"&amp;12&amp;K008000Classification: Public&amp;1#</even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P509"/>
  <sheetViews>
    <sheetView view="pageBreakPreview" topLeftCell="A88" zoomScale="80" zoomScaleNormal="100" zoomScaleSheetLayoutView="80" workbookViewId="0">
      <selection activeCell="E11" sqref="E11"/>
    </sheetView>
  </sheetViews>
  <sheetFormatPr defaultColWidth="9.140625" defaultRowHeight="12.75" x14ac:dyDescent="0.2"/>
  <cols>
    <col min="1" max="1" width="54.85546875" style="244" customWidth="1"/>
    <col min="2" max="2" width="23.5703125" style="244" customWidth="1"/>
    <col min="3" max="4" width="22.7109375" style="244" customWidth="1"/>
    <col min="5" max="5" width="23.7109375" style="244" customWidth="1"/>
    <col min="6" max="6" width="25.5703125" style="244" customWidth="1"/>
    <col min="7" max="7" width="24.7109375" style="244" customWidth="1"/>
    <col min="8" max="8" width="28.5703125" style="244" customWidth="1"/>
    <col min="9" max="9" width="23" style="244" customWidth="1"/>
    <col min="10" max="10" width="23.85546875" style="244" customWidth="1"/>
    <col min="11" max="11" width="23.42578125" style="244" customWidth="1"/>
    <col min="12" max="12" width="24" style="244" bestFit="1" customWidth="1"/>
    <col min="13" max="13" width="3" style="243" bestFit="1" customWidth="1"/>
    <col min="14" max="14" width="15.140625" style="244" customWidth="1"/>
    <col min="15" max="16384" width="9.140625" style="244"/>
  </cols>
  <sheetData>
    <row r="1" spans="1:16" s="114" customFormat="1" ht="25.5" customHeight="1" x14ac:dyDescent="0.2">
      <c r="A1" s="266" t="s">
        <v>1224</v>
      </c>
      <c r="B1" s="266"/>
      <c r="C1" s="266"/>
      <c r="D1" s="266"/>
      <c r="E1" s="266"/>
      <c r="F1" s="266"/>
      <c r="G1" s="266"/>
      <c r="H1" s="266"/>
      <c r="I1" s="266"/>
      <c r="J1" s="266"/>
      <c r="K1" s="266"/>
      <c r="L1" s="112"/>
      <c r="M1" s="113"/>
    </row>
    <row r="2" spans="1:16" s="114" customFormat="1" ht="25.5" customHeight="1" x14ac:dyDescent="0.2">
      <c r="A2" s="266"/>
      <c r="B2" s="266"/>
      <c r="C2" s="266"/>
      <c r="D2" s="266"/>
      <c r="E2" s="266"/>
      <c r="F2" s="266"/>
      <c r="G2" s="266"/>
      <c r="H2" s="266"/>
      <c r="I2" s="266"/>
      <c r="J2" s="266"/>
      <c r="K2" s="266"/>
      <c r="L2" s="112"/>
      <c r="M2" s="113"/>
    </row>
    <row r="3" spans="1:16" s="114" customFormat="1" ht="25.5" customHeight="1" x14ac:dyDescent="0.2">
      <c r="A3" s="267" t="s">
        <v>1225</v>
      </c>
      <c r="B3" s="267"/>
      <c r="C3" s="267"/>
      <c r="D3" s="267"/>
      <c r="E3" s="267"/>
      <c r="F3" s="267"/>
      <c r="G3" s="267"/>
      <c r="H3" s="267"/>
      <c r="I3" s="267"/>
      <c r="J3" s="267"/>
      <c r="K3" s="267"/>
      <c r="L3" s="115"/>
      <c r="M3" s="113"/>
    </row>
    <row r="4" spans="1:16" s="114" customFormat="1" ht="12.75" customHeight="1" x14ac:dyDescent="0.2">
      <c r="A4" s="116"/>
      <c r="B4" s="116"/>
      <c r="C4" s="116"/>
      <c r="D4" s="116"/>
      <c r="E4" s="116"/>
      <c r="F4" s="116"/>
      <c r="G4" s="116"/>
      <c r="H4" s="116"/>
      <c r="I4" s="116"/>
      <c r="J4" s="116"/>
      <c r="K4" s="116"/>
      <c r="L4" s="116"/>
      <c r="M4" s="113"/>
    </row>
    <row r="5" spans="1:16" s="119" customFormat="1" ht="41.25" hidden="1" customHeight="1" x14ac:dyDescent="0.2">
      <c r="A5" s="268" t="s">
        <v>1226</v>
      </c>
      <c r="B5" s="268"/>
      <c r="C5" s="268"/>
      <c r="D5" s="268"/>
      <c r="E5" s="268"/>
      <c r="F5" s="268"/>
      <c r="G5" s="268"/>
      <c r="H5" s="268"/>
      <c r="I5" s="268"/>
      <c r="J5" s="268"/>
      <c r="K5" s="268"/>
      <c r="L5" s="268"/>
      <c r="M5" s="117"/>
      <c r="N5" s="118"/>
      <c r="O5" s="118"/>
      <c r="P5" s="118"/>
    </row>
    <row r="6" spans="1:16" s="119" customFormat="1" ht="15" hidden="1" x14ac:dyDescent="0.2">
      <c r="A6" s="120"/>
      <c r="B6" s="120"/>
      <c r="C6" s="120"/>
      <c r="D6" s="120"/>
      <c r="E6" s="120"/>
      <c r="F6" s="120"/>
      <c r="G6" s="120"/>
      <c r="H6" s="120"/>
      <c r="I6" s="120"/>
      <c r="J6" s="120"/>
      <c r="K6" s="120"/>
      <c r="L6" s="120"/>
      <c r="M6" s="121"/>
      <c r="N6" s="122"/>
      <c r="O6" s="122"/>
      <c r="P6" s="123"/>
    </row>
    <row r="7" spans="1:16" s="119" customFormat="1" ht="25.5" hidden="1" customHeight="1" x14ac:dyDescent="0.2">
      <c r="A7" s="269" t="s">
        <v>1227</v>
      </c>
      <c r="B7" s="269"/>
      <c r="C7" s="269"/>
      <c r="D7" s="269"/>
      <c r="E7" s="269"/>
      <c r="F7" s="269"/>
      <c r="G7" s="269"/>
      <c r="H7" s="269"/>
      <c r="I7" s="269"/>
      <c r="J7" s="269"/>
      <c r="K7" s="269"/>
      <c r="L7" s="269"/>
      <c r="M7" s="121"/>
      <c r="N7" s="122"/>
      <c r="O7" s="122"/>
      <c r="P7" s="123"/>
    </row>
    <row r="8" spans="1:16" s="119" customFormat="1" ht="15" x14ac:dyDescent="0.2">
      <c r="A8" s="124"/>
      <c r="B8" s="124"/>
      <c r="C8" s="124"/>
      <c r="D8" s="124"/>
      <c r="E8" s="124"/>
      <c r="F8" s="124"/>
      <c r="G8" s="124"/>
      <c r="H8" s="124"/>
      <c r="I8" s="124"/>
      <c r="J8" s="124"/>
      <c r="K8" s="124"/>
      <c r="L8" s="124"/>
      <c r="M8" s="121"/>
      <c r="N8" s="122"/>
      <c r="O8" s="122"/>
      <c r="P8" s="123"/>
    </row>
    <row r="9" spans="1:16" s="119" customFormat="1" ht="15" x14ac:dyDescent="0.2">
      <c r="A9" s="120"/>
      <c r="B9" s="120"/>
      <c r="C9" s="120"/>
      <c r="D9" s="120"/>
      <c r="E9" s="120"/>
      <c r="F9" s="120"/>
      <c r="G9" s="120"/>
      <c r="H9" s="120"/>
      <c r="I9" s="120"/>
      <c r="J9" s="120"/>
      <c r="K9" s="120"/>
      <c r="L9" s="120"/>
      <c r="M9" s="125"/>
      <c r="N9" s="126"/>
      <c r="O9" s="126"/>
      <c r="P9" s="126"/>
    </row>
    <row r="10" spans="1:16" s="130" customFormat="1" ht="19.5" customHeight="1" x14ac:dyDescent="0.2">
      <c r="A10" s="127"/>
      <c r="B10" s="128"/>
      <c r="C10" s="128"/>
      <c r="D10" s="128"/>
      <c r="E10" s="120"/>
      <c r="F10" s="120"/>
      <c r="G10" s="120"/>
      <c r="H10" s="128"/>
      <c r="I10" s="128"/>
      <c r="J10" s="128"/>
      <c r="K10" s="128"/>
      <c r="L10" s="128"/>
      <c r="M10" s="129"/>
    </row>
    <row r="11" spans="1:16" s="133" customFormat="1" ht="15.75" x14ac:dyDescent="0.2">
      <c r="A11" s="131" t="s">
        <v>1228</v>
      </c>
      <c r="B11" s="120"/>
      <c r="C11" s="120"/>
      <c r="D11" s="120"/>
      <c r="E11" s="120"/>
      <c r="F11" s="120"/>
      <c r="G11" s="120"/>
      <c r="H11" s="120"/>
      <c r="I11" s="120"/>
      <c r="J11" s="120"/>
      <c r="K11" s="120"/>
      <c r="L11" s="120"/>
      <c r="M11" s="132"/>
    </row>
    <row r="12" spans="1:16" s="133" customFormat="1" ht="15" x14ac:dyDescent="0.2">
      <c r="A12" s="134" t="s">
        <v>1229</v>
      </c>
      <c r="B12" s="270" t="s">
        <v>1167</v>
      </c>
      <c r="C12" s="271"/>
      <c r="D12" s="271"/>
      <c r="E12" s="271"/>
      <c r="F12" s="271"/>
      <c r="G12" s="120"/>
      <c r="H12" s="120"/>
      <c r="I12" s="120"/>
      <c r="J12" s="120"/>
      <c r="K12" s="120"/>
      <c r="L12" s="120"/>
      <c r="M12" s="132"/>
    </row>
    <row r="13" spans="1:16" s="133" customFormat="1" ht="15" x14ac:dyDescent="0.2">
      <c r="A13" s="134" t="s">
        <v>1230</v>
      </c>
      <c r="B13" s="270" t="s">
        <v>1224</v>
      </c>
      <c r="C13" s="271"/>
      <c r="D13" s="271"/>
      <c r="E13" s="271"/>
      <c r="F13" s="271"/>
      <c r="G13" s="120"/>
      <c r="H13" s="120"/>
      <c r="I13" s="120"/>
      <c r="J13" s="120"/>
      <c r="K13" s="120"/>
      <c r="L13" s="120"/>
      <c r="M13" s="132"/>
    </row>
    <row r="14" spans="1:16" s="133" customFormat="1" ht="30" x14ac:dyDescent="0.2">
      <c r="A14" s="134" t="s">
        <v>1231</v>
      </c>
      <c r="B14" s="270" t="s">
        <v>1232</v>
      </c>
      <c r="C14" s="271"/>
      <c r="D14" s="271"/>
      <c r="E14" s="271"/>
      <c r="F14" s="271"/>
      <c r="G14" s="120"/>
      <c r="H14" s="120"/>
      <c r="I14" s="120"/>
      <c r="J14" s="120"/>
      <c r="K14" s="120"/>
      <c r="L14" s="120"/>
      <c r="M14" s="132"/>
    </row>
    <row r="15" spans="1:16" s="133" customFormat="1" ht="15" x14ac:dyDescent="0.2">
      <c r="A15" s="134" t="s">
        <v>1233</v>
      </c>
      <c r="B15" s="276">
        <v>42751</v>
      </c>
      <c r="C15" s="277"/>
      <c r="D15" s="277"/>
      <c r="E15" s="277"/>
      <c r="F15" s="278"/>
      <c r="G15" s="120"/>
      <c r="H15" s="120"/>
      <c r="I15" s="120"/>
      <c r="J15" s="120"/>
      <c r="K15" s="120"/>
      <c r="L15" s="120"/>
      <c r="M15" s="132"/>
    </row>
    <row r="16" spans="1:16" s="133" customFormat="1" ht="15" x14ac:dyDescent="0.2">
      <c r="A16" s="134" t="s">
        <v>1234</v>
      </c>
      <c r="B16" s="276">
        <v>42705</v>
      </c>
      <c r="C16" s="277"/>
      <c r="D16" s="277"/>
      <c r="E16" s="277"/>
      <c r="F16" s="278"/>
      <c r="G16" s="120"/>
      <c r="H16" s="120"/>
      <c r="I16" s="120"/>
      <c r="J16" s="120"/>
      <c r="K16" s="120"/>
      <c r="L16" s="120"/>
      <c r="M16" s="132"/>
    </row>
    <row r="17" spans="1:14" s="133" customFormat="1" ht="15" x14ac:dyDescent="0.2">
      <c r="A17" s="134" t="s">
        <v>1235</v>
      </c>
      <c r="B17" s="276">
        <v>42735</v>
      </c>
      <c r="C17" s="277"/>
      <c r="D17" s="277"/>
      <c r="E17" s="277"/>
      <c r="F17" s="278"/>
      <c r="G17" s="120"/>
      <c r="H17" s="120"/>
      <c r="I17" s="120"/>
      <c r="J17" s="120"/>
      <c r="K17" s="120"/>
      <c r="L17" s="120"/>
      <c r="M17" s="132"/>
    </row>
    <row r="18" spans="1:14" s="133" customFormat="1" ht="30" x14ac:dyDescent="0.2">
      <c r="A18" s="134" t="s">
        <v>1236</v>
      </c>
      <c r="B18" s="279" t="s">
        <v>1237</v>
      </c>
      <c r="C18" s="271"/>
      <c r="D18" s="271"/>
      <c r="E18" s="271"/>
      <c r="F18" s="271"/>
      <c r="G18" s="120"/>
      <c r="H18" s="120"/>
      <c r="I18" s="120"/>
      <c r="J18" s="120"/>
      <c r="K18" s="120"/>
      <c r="L18" s="120"/>
      <c r="M18" s="132"/>
    </row>
    <row r="19" spans="1:14" s="133" customFormat="1" ht="15" x14ac:dyDescent="0.2">
      <c r="A19" s="120"/>
      <c r="B19" s="120"/>
      <c r="C19" s="120"/>
      <c r="D19" s="120"/>
      <c r="E19" s="120"/>
      <c r="F19" s="120"/>
      <c r="G19" s="120"/>
      <c r="H19" s="120"/>
      <c r="I19" s="120"/>
      <c r="J19" s="120"/>
      <c r="K19" s="120"/>
      <c r="L19" s="120"/>
      <c r="M19" s="132"/>
    </row>
    <row r="20" spans="1:14" s="133" customFormat="1" ht="15.75" x14ac:dyDescent="0.2">
      <c r="A20" s="131" t="s">
        <v>1238</v>
      </c>
      <c r="B20" s="120"/>
      <c r="C20" s="120"/>
      <c r="D20" s="120"/>
      <c r="E20" s="120"/>
      <c r="F20" s="120"/>
      <c r="G20" s="120"/>
      <c r="H20" s="120"/>
      <c r="I20" s="120"/>
      <c r="J20" s="120"/>
      <c r="K20" s="120"/>
      <c r="L20" s="120"/>
      <c r="M20" s="132"/>
    </row>
    <row r="21" spans="1:14" s="133" customFormat="1" ht="15" x14ac:dyDescent="0.2">
      <c r="A21" s="120"/>
      <c r="B21" s="280" t="s">
        <v>1239</v>
      </c>
      <c r="C21" s="281"/>
      <c r="D21" s="281"/>
      <c r="E21" s="272" t="s">
        <v>1240</v>
      </c>
      <c r="F21" s="272"/>
      <c r="G21" s="272" t="s">
        <v>1241</v>
      </c>
      <c r="H21" s="272"/>
      <c r="I21" s="272" t="s">
        <v>1242</v>
      </c>
      <c r="J21" s="272"/>
      <c r="K21" s="272" t="s">
        <v>1243</v>
      </c>
      <c r="L21" s="272"/>
      <c r="M21" s="132"/>
    </row>
    <row r="22" spans="1:14" s="133" customFormat="1" ht="15" x14ac:dyDescent="0.2">
      <c r="A22" s="120"/>
      <c r="B22" s="135"/>
      <c r="C22" s="136"/>
      <c r="D22" s="136"/>
      <c r="E22" s="135" t="s">
        <v>1244</v>
      </c>
      <c r="F22" s="137" t="s">
        <v>1245</v>
      </c>
      <c r="G22" s="135" t="s">
        <v>1244</v>
      </c>
      <c r="H22" s="137" t="s">
        <v>1245</v>
      </c>
      <c r="I22" s="135" t="s">
        <v>1244</v>
      </c>
      <c r="J22" s="137" t="s">
        <v>1245</v>
      </c>
      <c r="K22" s="135" t="s">
        <v>1244</v>
      </c>
      <c r="L22" s="137" t="s">
        <v>1245</v>
      </c>
      <c r="M22" s="132"/>
    </row>
    <row r="23" spans="1:14" s="133" customFormat="1" ht="17.25" customHeight="1" x14ac:dyDescent="0.2">
      <c r="A23" s="138" t="s">
        <v>1246</v>
      </c>
      <c r="B23" s="273"/>
      <c r="C23" s="273"/>
      <c r="D23" s="274"/>
      <c r="E23" s="139" t="s">
        <v>1247</v>
      </c>
      <c r="F23" s="139" t="s">
        <v>1248</v>
      </c>
      <c r="G23" s="139" t="s">
        <v>1247</v>
      </c>
      <c r="H23" s="139" t="s">
        <v>1249</v>
      </c>
      <c r="I23" s="139" t="s">
        <v>1250</v>
      </c>
      <c r="J23" s="139" t="s">
        <v>1250</v>
      </c>
      <c r="K23" s="139" t="s">
        <v>1250</v>
      </c>
      <c r="L23" s="139" t="s">
        <v>1250</v>
      </c>
      <c r="M23" s="132"/>
    </row>
    <row r="24" spans="1:14" s="133" customFormat="1" ht="17.25" customHeight="1" x14ac:dyDescent="0.2">
      <c r="A24" s="140" t="s">
        <v>1251</v>
      </c>
      <c r="B24" s="275" t="s">
        <v>1167</v>
      </c>
      <c r="C24" s="275"/>
      <c r="D24" s="275"/>
      <c r="E24" s="141" t="s">
        <v>1250</v>
      </c>
      <c r="F24" s="141" t="s">
        <v>1252</v>
      </c>
      <c r="G24" s="142" t="s">
        <v>1250</v>
      </c>
      <c r="H24" s="142" t="s">
        <v>1253</v>
      </c>
      <c r="I24" s="143" t="s">
        <v>1250</v>
      </c>
      <c r="J24" s="143" t="s">
        <v>1254</v>
      </c>
      <c r="K24" s="143" t="s">
        <v>1250</v>
      </c>
      <c r="L24" s="143" t="s">
        <v>1255</v>
      </c>
      <c r="M24" s="144" t="s">
        <v>1256</v>
      </c>
      <c r="N24" s="145"/>
    </row>
    <row r="25" spans="1:14" s="133" customFormat="1" ht="17.25" customHeight="1" x14ac:dyDescent="0.2">
      <c r="A25" s="140" t="s">
        <v>1257</v>
      </c>
      <c r="B25" s="275" t="s">
        <v>1167</v>
      </c>
      <c r="C25" s="275"/>
      <c r="D25" s="275"/>
      <c r="E25" s="142" t="s">
        <v>1250</v>
      </c>
      <c r="F25" s="141" t="s">
        <v>1252</v>
      </c>
      <c r="G25" s="142" t="s">
        <v>1250</v>
      </c>
      <c r="H25" s="142" t="s">
        <v>1253</v>
      </c>
      <c r="I25" s="143" t="s">
        <v>1250</v>
      </c>
      <c r="J25" s="143" t="s">
        <v>1254</v>
      </c>
      <c r="K25" s="143" t="s">
        <v>1250</v>
      </c>
      <c r="L25" s="143" t="s">
        <v>1255</v>
      </c>
      <c r="M25" s="146"/>
      <c r="N25" s="145"/>
    </row>
    <row r="26" spans="1:14" s="133" customFormat="1" ht="17.25" customHeight="1" x14ac:dyDescent="0.2">
      <c r="A26" s="140" t="s">
        <v>1258</v>
      </c>
      <c r="B26" s="275" t="s">
        <v>1167</v>
      </c>
      <c r="C26" s="275"/>
      <c r="D26" s="275"/>
      <c r="E26" s="142" t="s">
        <v>1250</v>
      </c>
      <c r="F26" s="141" t="s">
        <v>1252</v>
      </c>
      <c r="G26" s="142" t="s">
        <v>1250</v>
      </c>
      <c r="H26" s="142" t="s">
        <v>1253</v>
      </c>
      <c r="I26" s="143" t="s">
        <v>1250</v>
      </c>
      <c r="J26" s="143" t="s">
        <v>1254</v>
      </c>
      <c r="K26" s="143" t="s">
        <v>1250</v>
      </c>
      <c r="L26" s="143" t="s">
        <v>1255</v>
      </c>
      <c r="M26" s="147"/>
      <c r="N26" s="145"/>
    </row>
    <row r="27" spans="1:14" s="133" customFormat="1" ht="17.25" customHeight="1" x14ac:dyDescent="0.2">
      <c r="A27" s="140" t="s">
        <v>1259</v>
      </c>
      <c r="B27" s="275" t="s">
        <v>1167</v>
      </c>
      <c r="C27" s="275"/>
      <c r="D27" s="275"/>
      <c r="E27" s="143" t="s">
        <v>1260</v>
      </c>
      <c r="F27" s="143" t="s">
        <v>1252</v>
      </c>
      <c r="G27" s="143" t="s">
        <v>1261</v>
      </c>
      <c r="H27" s="143" t="s">
        <v>1253</v>
      </c>
      <c r="I27" s="143" t="s">
        <v>1250</v>
      </c>
      <c r="J27" s="143" t="s">
        <v>1254</v>
      </c>
      <c r="K27" s="143" t="s">
        <v>1250</v>
      </c>
      <c r="L27" s="143" t="s">
        <v>1255</v>
      </c>
      <c r="M27" s="132"/>
    </row>
    <row r="28" spans="1:14" s="133" customFormat="1" ht="17.25" customHeight="1" x14ac:dyDescent="0.2">
      <c r="A28" s="140" t="s">
        <v>1262</v>
      </c>
      <c r="B28" s="275" t="s">
        <v>1263</v>
      </c>
      <c r="C28" s="275"/>
      <c r="D28" s="275"/>
      <c r="E28" s="143" t="s">
        <v>1250</v>
      </c>
      <c r="F28" s="143" t="s">
        <v>1250</v>
      </c>
      <c r="G28" s="143" t="s">
        <v>1250</v>
      </c>
      <c r="H28" s="143" t="s">
        <v>1250</v>
      </c>
      <c r="I28" s="143" t="s">
        <v>1250</v>
      </c>
      <c r="J28" s="143" t="s">
        <v>1250</v>
      </c>
      <c r="K28" s="143" t="s">
        <v>1250</v>
      </c>
      <c r="L28" s="143" t="s">
        <v>1250</v>
      </c>
      <c r="M28" s="132"/>
    </row>
    <row r="29" spans="1:14" s="133" customFormat="1" ht="17.25" customHeight="1" x14ac:dyDescent="0.2">
      <c r="A29" s="140" t="s">
        <v>1264</v>
      </c>
      <c r="B29" s="275" t="s">
        <v>1167</v>
      </c>
      <c r="C29" s="275"/>
      <c r="D29" s="275"/>
      <c r="E29" s="143" t="s">
        <v>1265</v>
      </c>
      <c r="F29" s="143" t="s">
        <v>1252</v>
      </c>
      <c r="G29" s="143" t="s">
        <v>1266</v>
      </c>
      <c r="H29" s="143" t="s">
        <v>1253</v>
      </c>
      <c r="I29" s="143" t="s">
        <v>1250</v>
      </c>
      <c r="J29" s="143" t="s">
        <v>1254</v>
      </c>
      <c r="K29" s="143" t="s">
        <v>1250</v>
      </c>
      <c r="L29" s="143" t="s">
        <v>1255</v>
      </c>
      <c r="M29" s="132"/>
    </row>
    <row r="30" spans="1:14" s="133" customFormat="1" ht="17.25" customHeight="1" x14ac:dyDescent="0.2">
      <c r="A30" s="140" t="s">
        <v>1267</v>
      </c>
      <c r="B30" s="275" t="s">
        <v>1263</v>
      </c>
      <c r="C30" s="275"/>
      <c r="D30" s="275"/>
      <c r="E30" s="143" t="s">
        <v>1250</v>
      </c>
      <c r="F30" s="143" t="s">
        <v>1250</v>
      </c>
      <c r="G30" s="143" t="s">
        <v>1250</v>
      </c>
      <c r="H30" s="143" t="s">
        <v>1250</v>
      </c>
      <c r="I30" s="143" t="s">
        <v>1250</v>
      </c>
      <c r="J30" s="143" t="s">
        <v>1250</v>
      </c>
      <c r="K30" s="143" t="s">
        <v>1250</v>
      </c>
      <c r="L30" s="143" t="s">
        <v>1250</v>
      </c>
      <c r="M30" s="132"/>
    </row>
    <row r="31" spans="1:14" s="133" customFormat="1" ht="17.25" customHeight="1" x14ac:dyDescent="0.2">
      <c r="A31" s="140" t="s">
        <v>1268</v>
      </c>
      <c r="B31" s="275" t="s">
        <v>1167</v>
      </c>
      <c r="C31" s="275"/>
      <c r="D31" s="275"/>
      <c r="E31" s="142" t="s">
        <v>1269</v>
      </c>
      <c r="F31" s="143" t="s">
        <v>1252</v>
      </c>
      <c r="G31" s="142" t="s">
        <v>1270</v>
      </c>
      <c r="H31" s="143" t="s">
        <v>1253</v>
      </c>
      <c r="I31" s="143" t="s">
        <v>1250</v>
      </c>
      <c r="J31" s="143" t="s">
        <v>1254</v>
      </c>
      <c r="K31" s="143" t="s">
        <v>1250</v>
      </c>
      <c r="L31" s="143" t="s">
        <v>1255</v>
      </c>
      <c r="M31" s="144" t="s">
        <v>1271</v>
      </c>
    </row>
    <row r="32" spans="1:14" s="133" customFormat="1" ht="17.25" customHeight="1" x14ac:dyDescent="0.2">
      <c r="A32" s="140" t="s">
        <v>1272</v>
      </c>
      <c r="B32" s="275" t="s">
        <v>1263</v>
      </c>
      <c r="C32" s="275"/>
      <c r="D32" s="275"/>
      <c r="E32" s="143" t="s">
        <v>1250</v>
      </c>
      <c r="F32" s="143" t="s">
        <v>1250</v>
      </c>
      <c r="G32" s="143" t="s">
        <v>1250</v>
      </c>
      <c r="H32" s="143" t="s">
        <v>1250</v>
      </c>
      <c r="I32" s="143" t="s">
        <v>1250</v>
      </c>
      <c r="J32" s="143" t="s">
        <v>1250</v>
      </c>
      <c r="K32" s="143" t="s">
        <v>1250</v>
      </c>
      <c r="L32" s="143" t="s">
        <v>1250</v>
      </c>
      <c r="M32" s="132"/>
    </row>
    <row r="33" spans="1:13" s="133" customFormat="1" ht="17.25" customHeight="1" x14ac:dyDescent="0.2">
      <c r="A33" s="140" t="s">
        <v>1273</v>
      </c>
      <c r="B33" s="148">
        <v>25085732170.568062</v>
      </c>
      <c r="C33" s="149" t="s">
        <v>1274</v>
      </c>
      <c r="D33" s="120"/>
      <c r="E33" s="120"/>
      <c r="F33" s="120"/>
      <c r="G33" s="120"/>
      <c r="H33" s="120"/>
      <c r="I33" s="120"/>
      <c r="J33" s="120"/>
      <c r="K33" s="120"/>
      <c r="L33" s="120"/>
      <c r="M33" s="132"/>
    </row>
    <row r="34" spans="1:13" s="133" customFormat="1" ht="17.25" customHeight="1" x14ac:dyDescent="0.2">
      <c r="A34" s="140" t="s">
        <v>1275</v>
      </c>
      <c r="B34" s="150" t="s">
        <v>1250</v>
      </c>
      <c r="C34" s="149" t="s">
        <v>1274</v>
      </c>
      <c r="D34" s="120"/>
      <c r="E34" s="120"/>
      <c r="F34" s="120"/>
      <c r="G34" s="120"/>
      <c r="H34" s="120"/>
      <c r="I34" s="120"/>
      <c r="J34" s="120"/>
      <c r="K34" s="120"/>
      <c r="L34" s="120"/>
      <c r="M34" s="132"/>
    </row>
    <row r="35" spans="1:13" s="133" customFormat="1" ht="17.25" customHeight="1" x14ac:dyDescent="0.2">
      <c r="A35" s="140" t="s">
        <v>1276</v>
      </c>
      <c r="B35" s="151">
        <v>1.6392614574986371E-2</v>
      </c>
      <c r="C35" s="149" t="s">
        <v>1274</v>
      </c>
      <c r="D35" s="120"/>
      <c r="E35" s="120"/>
      <c r="F35" s="120"/>
      <c r="G35" s="120"/>
      <c r="H35" s="120"/>
      <c r="I35" s="120"/>
      <c r="J35" s="120"/>
      <c r="K35" s="120"/>
      <c r="L35" s="120"/>
      <c r="M35" s="132"/>
    </row>
    <row r="36" spans="1:13" s="133" customFormat="1" ht="17.25" customHeight="1" x14ac:dyDescent="0.2">
      <c r="A36" s="140" t="s">
        <v>1277</v>
      </c>
      <c r="B36" s="151">
        <v>2.1346382833363844E-2</v>
      </c>
      <c r="C36" s="149" t="s">
        <v>1274</v>
      </c>
      <c r="D36" s="120"/>
      <c r="E36" s="120"/>
      <c r="F36" s="120"/>
      <c r="G36" s="120"/>
      <c r="H36" s="120"/>
      <c r="I36" s="120"/>
      <c r="J36" s="120"/>
      <c r="K36" s="120"/>
      <c r="L36" s="120"/>
      <c r="M36" s="132"/>
    </row>
    <row r="37" spans="1:13" s="133" customFormat="1" ht="17.25" customHeight="1" x14ac:dyDescent="0.2">
      <c r="A37" s="140" t="s">
        <v>1278</v>
      </c>
      <c r="B37" s="152">
        <v>0</v>
      </c>
      <c r="C37" s="149" t="s">
        <v>1274</v>
      </c>
      <c r="D37" s="120"/>
      <c r="E37" s="120"/>
      <c r="F37" s="120"/>
      <c r="G37" s="120"/>
      <c r="H37" s="120"/>
      <c r="I37" s="120"/>
      <c r="J37" s="120"/>
      <c r="K37" s="120"/>
      <c r="L37" s="120"/>
      <c r="M37" s="132"/>
    </row>
    <row r="38" spans="1:13" s="133" customFormat="1" ht="15" x14ac:dyDescent="0.2">
      <c r="A38" s="120"/>
      <c r="B38" s="120"/>
      <c r="C38" s="120"/>
      <c r="D38" s="120"/>
      <c r="E38" s="120"/>
      <c r="F38" s="120"/>
      <c r="G38" s="120"/>
      <c r="H38" s="120"/>
      <c r="I38" s="120"/>
      <c r="J38" s="120"/>
      <c r="K38" s="120"/>
      <c r="L38" s="120"/>
      <c r="M38" s="132"/>
    </row>
    <row r="39" spans="1:13" s="133" customFormat="1" ht="15.75" x14ac:dyDescent="0.2">
      <c r="A39" s="131" t="s">
        <v>1279</v>
      </c>
      <c r="B39" s="120"/>
      <c r="C39" s="120"/>
      <c r="D39" s="120"/>
      <c r="E39" s="120"/>
      <c r="F39" s="120"/>
      <c r="G39" s="120"/>
      <c r="H39" s="120"/>
      <c r="I39" s="120"/>
      <c r="J39" s="120"/>
      <c r="K39" s="120"/>
      <c r="L39" s="120"/>
      <c r="M39" s="132"/>
    </row>
    <row r="40" spans="1:13" s="133" customFormat="1" ht="45" x14ac:dyDescent="0.2">
      <c r="A40" s="120"/>
      <c r="B40" s="134" t="s">
        <v>1280</v>
      </c>
      <c r="C40" s="134" t="s">
        <v>1281</v>
      </c>
      <c r="D40" s="140" t="s">
        <v>1282</v>
      </c>
      <c r="E40" s="120"/>
      <c r="F40" s="153"/>
      <c r="G40" s="120"/>
      <c r="H40" s="120"/>
      <c r="I40" s="120"/>
      <c r="J40" s="120"/>
      <c r="K40" s="120"/>
      <c r="L40" s="120"/>
      <c r="M40" s="132"/>
    </row>
    <row r="41" spans="1:13" s="133" customFormat="1" ht="16.5" customHeight="1" x14ac:dyDescent="0.2">
      <c r="A41" s="140" t="s">
        <v>1283</v>
      </c>
      <c r="B41" s="152"/>
      <c r="C41" s="154" t="s">
        <v>1250</v>
      </c>
      <c r="D41" s="154" t="s">
        <v>1250</v>
      </c>
      <c r="E41" s="120"/>
      <c r="F41" s="155"/>
      <c r="G41" s="120"/>
      <c r="H41" s="120"/>
      <c r="I41" s="120"/>
      <c r="J41" s="120"/>
      <c r="K41" s="120"/>
      <c r="L41" s="120"/>
      <c r="M41" s="132"/>
    </row>
    <row r="42" spans="1:13" s="133" customFormat="1" ht="16.5" customHeight="1" x14ac:dyDescent="0.2">
      <c r="A42" s="140" t="s">
        <v>1284</v>
      </c>
      <c r="B42" s="148">
        <v>49378279.870000005</v>
      </c>
      <c r="C42" s="154" t="s">
        <v>1250</v>
      </c>
      <c r="D42" s="154" t="s">
        <v>1250</v>
      </c>
      <c r="E42" s="120"/>
      <c r="F42" s="155"/>
      <c r="G42" s="120"/>
      <c r="H42" s="120"/>
      <c r="I42" s="120"/>
      <c r="J42" s="120"/>
      <c r="K42" s="120"/>
      <c r="L42" s="120"/>
      <c r="M42" s="132"/>
    </row>
    <row r="43" spans="1:13" s="133" customFormat="1" ht="16.5" customHeight="1" x14ac:dyDescent="0.2">
      <c r="A43" s="140" t="s">
        <v>1285</v>
      </c>
      <c r="B43" s="148">
        <v>22432.43</v>
      </c>
      <c r="C43" s="154" t="s">
        <v>1250</v>
      </c>
      <c r="D43" s="154" t="s">
        <v>1250</v>
      </c>
      <c r="E43" s="120"/>
      <c r="F43" s="155"/>
      <c r="G43" s="120"/>
      <c r="H43" s="120"/>
      <c r="I43" s="120"/>
      <c r="J43" s="120"/>
      <c r="K43" s="120"/>
      <c r="L43" s="120"/>
      <c r="M43" s="132"/>
    </row>
    <row r="44" spans="1:13" s="133" customFormat="1" ht="16.5" customHeight="1" x14ac:dyDescent="0.2">
      <c r="A44" s="140" t="s">
        <v>1286</v>
      </c>
      <c r="B44" s="148">
        <v>244635.981324658</v>
      </c>
      <c r="C44" s="154" t="s">
        <v>1250</v>
      </c>
      <c r="D44" s="154" t="s">
        <v>1250</v>
      </c>
      <c r="E44" s="120"/>
      <c r="F44" s="155"/>
      <c r="G44" s="120"/>
      <c r="H44" s="120"/>
      <c r="I44" s="120"/>
      <c r="J44" s="120"/>
      <c r="K44" s="120"/>
      <c r="L44" s="120"/>
      <c r="M44" s="132"/>
    </row>
    <row r="45" spans="1:13" s="133" customFormat="1" ht="16.5" customHeight="1" x14ac:dyDescent="0.2">
      <c r="A45" s="140" t="s">
        <v>1287</v>
      </c>
      <c r="B45" s="152">
        <v>49645348.281324662</v>
      </c>
      <c r="C45" s="154" t="s">
        <v>1250</v>
      </c>
      <c r="D45" s="154" t="s">
        <v>1250</v>
      </c>
      <c r="E45" s="120"/>
      <c r="F45" s="155"/>
      <c r="G45" s="120"/>
      <c r="H45" s="120"/>
      <c r="I45" s="120"/>
      <c r="J45" s="120"/>
      <c r="K45" s="120"/>
      <c r="L45" s="120"/>
      <c r="M45" s="132"/>
    </row>
    <row r="46" spans="1:13" s="133" customFormat="1" ht="16.5" customHeight="1" x14ac:dyDescent="0.2">
      <c r="A46" s="140" t="s">
        <v>1288</v>
      </c>
      <c r="B46" s="148">
        <v>2056871.23</v>
      </c>
      <c r="C46" s="154" t="s">
        <v>1250</v>
      </c>
      <c r="D46" s="154" t="s">
        <v>1250</v>
      </c>
      <c r="E46" s="120"/>
      <c r="F46" s="155"/>
      <c r="G46" s="120"/>
      <c r="H46" s="120"/>
      <c r="I46" s="120"/>
      <c r="J46" s="120"/>
      <c r="K46" s="120"/>
      <c r="L46" s="120"/>
      <c r="M46" s="132"/>
    </row>
    <row r="47" spans="1:13" s="133" customFormat="1" ht="16.5" customHeight="1" x14ac:dyDescent="0.2">
      <c r="A47" s="140" t="s">
        <v>1289</v>
      </c>
      <c r="B47" s="148">
        <v>10554345.251250088</v>
      </c>
      <c r="C47" s="154" t="s">
        <v>1250</v>
      </c>
      <c r="D47" s="154" t="s">
        <v>1250</v>
      </c>
      <c r="E47" s="120"/>
      <c r="F47" s="155"/>
      <c r="G47" s="120"/>
      <c r="H47" s="120"/>
      <c r="I47" s="120"/>
      <c r="J47" s="120"/>
      <c r="K47" s="120"/>
      <c r="L47" s="120"/>
      <c r="M47" s="132"/>
    </row>
    <row r="48" spans="1:13" s="133" customFormat="1" ht="16.5" customHeight="1" x14ac:dyDescent="0.2">
      <c r="A48" s="140" t="s">
        <v>1290</v>
      </c>
      <c r="B48" s="148">
        <v>28465560.219999991</v>
      </c>
      <c r="C48" s="154" t="s">
        <v>1250</v>
      </c>
      <c r="D48" s="154" t="s">
        <v>1250</v>
      </c>
      <c r="E48" s="120"/>
      <c r="F48" s="155"/>
      <c r="G48" s="120"/>
      <c r="H48" s="120"/>
      <c r="I48" s="120"/>
      <c r="J48" s="120"/>
      <c r="K48" s="120"/>
      <c r="L48" s="120"/>
      <c r="M48" s="132"/>
    </row>
    <row r="49" spans="1:13" s="133" customFormat="1" ht="16.5" customHeight="1" x14ac:dyDescent="0.2">
      <c r="A49" s="140" t="s">
        <v>1291</v>
      </c>
      <c r="B49" s="148">
        <v>0</v>
      </c>
      <c r="C49" s="154" t="s">
        <v>1250</v>
      </c>
      <c r="D49" s="154" t="s">
        <v>1250</v>
      </c>
      <c r="E49" s="120"/>
      <c r="F49" s="155"/>
      <c r="G49" s="120"/>
      <c r="H49" s="120"/>
      <c r="I49" s="120"/>
      <c r="J49" s="120"/>
      <c r="K49" s="120"/>
      <c r="L49" s="120"/>
      <c r="M49" s="132"/>
    </row>
    <row r="50" spans="1:13" s="133" customFormat="1" ht="16.5" customHeight="1" x14ac:dyDescent="0.2">
      <c r="A50" s="140" t="s">
        <v>1292</v>
      </c>
      <c r="B50" s="148">
        <v>8568571.5800000001</v>
      </c>
      <c r="C50" s="154" t="s">
        <v>1250</v>
      </c>
      <c r="D50" s="154" t="s">
        <v>1250</v>
      </c>
      <c r="E50" s="120"/>
      <c r="F50" s="155"/>
      <c r="G50" s="120"/>
      <c r="H50" s="120"/>
      <c r="I50" s="120"/>
      <c r="J50" s="120"/>
      <c r="K50" s="120"/>
      <c r="L50" s="120"/>
      <c r="M50" s="132"/>
    </row>
    <row r="51" spans="1:13" s="133" customFormat="1" ht="16.5" customHeight="1" x14ac:dyDescent="0.2">
      <c r="A51" s="140" t="s">
        <v>1293</v>
      </c>
      <c r="B51" s="148">
        <v>0</v>
      </c>
      <c r="C51" s="154" t="s">
        <v>1250</v>
      </c>
      <c r="D51" s="154" t="s">
        <v>1250</v>
      </c>
      <c r="E51" s="120"/>
      <c r="F51" s="155"/>
      <c r="G51" s="120"/>
      <c r="H51" s="120"/>
      <c r="I51" s="120"/>
      <c r="J51" s="120"/>
      <c r="K51" s="120"/>
      <c r="L51" s="120"/>
      <c r="M51" s="132"/>
    </row>
    <row r="52" spans="1:13" s="133" customFormat="1" ht="16.5" customHeight="1" x14ac:dyDescent="0.2">
      <c r="A52" s="140" t="s">
        <v>1294</v>
      </c>
      <c r="B52" s="152">
        <v>49645348.281250075</v>
      </c>
      <c r="C52" s="154" t="s">
        <v>1250</v>
      </c>
      <c r="D52" s="154" t="s">
        <v>1250</v>
      </c>
      <c r="E52" s="156"/>
      <c r="F52" s="155"/>
      <c r="G52" s="120"/>
      <c r="H52" s="120"/>
      <c r="I52" s="120"/>
      <c r="J52" s="120"/>
      <c r="K52" s="120"/>
      <c r="L52" s="120"/>
      <c r="M52" s="132"/>
    </row>
    <row r="53" spans="1:13" s="133" customFormat="1" ht="16.5" customHeight="1" x14ac:dyDescent="0.2">
      <c r="A53" s="140" t="s">
        <v>1295</v>
      </c>
      <c r="B53" s="152"/>
      <c r="C53" s="154" t="s">
        <v>1250</v>
      </c>
      <c r="D53" s="154" t="s">
        <v>1250</v>
      </c>
      <c r="E53" s="120"/>
      <c r="F53" s="155"/>
      <c r="G53" s="120"/>
      <c r="H53" s="120"/>
      <c r="I53" s="120"/>
      <c r="J53" s="120"/>
      <c r="K53" s="120"/>
      <c r="L53" s="120"/>
      <c r="M53" s="132"/>
    </row>
    <row r="54" spans="1:13" s="133" customFormat="1" ht="16.5" customHeight="1" x14ac:dyDescent="0.2">
      <c r="A54" s="140" t="s">
        <v>1296</v>
      </c>
      <c r="B54" s="148">
        <v>385584255.32999998</v>
      </c>
      <c r="C54" s="154" t="s">
        <v>1250</v>
      </c>
      <c r="D54" s="154" t="s">
        <v>1250</v>
      </c>
      <c r="E54" s="120"/>
      <c r="F54" s="155"/>
      <c r="G54" s="120"/>
      <c r="H54" s="120"/>
      <c r="I54" s="120"/>
      <c r="J54" s="120"/>
      <c r="K54" s="120"/>
      <c r="L54" s="120"/>
      <c r="M54" s="132"/>
    </row>
    <row r="55" spans="1:13" s="133" customFormat="1" ht="16.5" customHeight="1" x14ac:dyDescent="0.2">
      <c r="A55" s="140" t="s">
        <v>1297</v>
      </c>
      <c r="B55" s="148">
        <v>0</v>
      </c>
      <c r="C55" s="154" t="s">
        <v>1250</v>
      </c>
      <c r="D55" s="154" t="s">
        <v>1250</v>
      </c>
      <c r="E55" s="120"/>
      <c r="F55" s="155"/>
      <c r="G55" s="120"/>
      <c r="H55" s="120"/>
      <c r="I55" s="120"/>
      <c r="J55" s="120"/>
      <c r="K55" s="120"/>
      <c r="L55" s="120"/>
      <c r="M55" s="132"/>
    </row>
    <row r="56" spans="1:13" s="133" customFormat="1" ht="16.5" customHeight="1" x14ac:dyDescent="0.2">
      <c r="A56" s="140" t="s">
        <v>1298</v>
      </c>
      <c r="B56" s="148">
        <v>0</v>
      </c>
      <c r="C56" s="154" t="s">
        <v>1250</v>
      </c>
      <c r="D56" s="154" t="s">
        <v>1250</v>
      </c>
      <c r="E56" s="120"/>
      <c r="F56" s="155"/>
      <c r="G56" s="120"/>
      <c r="H56" s="120"/>
      <c r="I56" s="120"/>
      <c r="J56" s="120"/>
      <c r="K56" s="120"/>
      <c r="L56" s="120"/>
      <c r="M56" s="132"/>
    </row>
    <row r="57" spans="1:13" s="133" customFormat="1" ht="16.5" customHeight="1" x14ac:dyDescent="0.2">
      <c r="A57" s="140" t="s">
        <v>1299</v>
      </c>
      <c r="B57" s="152">
        <v>385584255.32999998</v>
      </c>
      <c r="C57" s="154" t="s">
        <v>1250</v>
      </c>
      <c r="D57" s="154" t="s">
        <v>1250</v>
      </c>
      <c r="E57" s="120"/>
      <c r="F57" s="155"/>
      <c r="G57" s="120"/>
      <c r="H57" s="120"/>
      <c r="I57" s="120"/>
      <c r="J57" s="120"/>
      <c r="K57" s="120"/>
      <c r="L57" s="120"/>
      <c r="M57" s="132"/>
    </row>
    <row r="58" spans="1:13" s="133" customFormat="1" ht="16.5" customHeight="1" x14ac:dyDescent="0.2">
      <c r="A58" s="140" t="s">
        <v>1294</v>
      </c>
      <c r="B58" s="148">
        <v>385584255.32999998</v>
      </c>
      <c r="C58" s="154" t="s">
        <v>1250</v>
      </c>
      <c r="D58" s="154" t="s">
        <v>1250</v>
      </c>
      <c r="E58" s="120"/>
      <c r="F58" s="155"/>
      <c r="G58" s="120"/>
      <c r="H58" s="120"/>
      <c r="I58" s="120"/>
      <c r="J58" s="120"/>
      <c r="K58" s="120"/>
      <c r="L58" s="120"/>
      <c r="M58" s="132"/>
    </row>
    <row r="59" spans="1:13" s="133" customFormat="1" ht="16.5" customHeight="1" x14ac:dyDescent="0.2">
      <c r="A59" s="140" t="s">
        <v>1300</v>
      </c>
      <c r="B59" s="157">
        <v>80698548.849999994</v>
      </c>
      <c r="C59" s="157">
        <v>82690837.264558062</v>
      </c>
      <c r="D59" s="157">
        <v>80453912.868675336</v>
      </c>
      <c r="E59" s="120"/>
      <c r="F59" s="155"/>
      <c r="G59" s="120"/>
      <c r="H59" s="120"/>
      <c r="I59" s="120"/>
      <c r="J59" s="120"/>
      <c r="K59" s="120"/>
      <c r="L59" s="120"/>
      <c r="M59" s="132"/>
    </row>
    <row r="60" spans="1:13" s="133" customFormat="1" ht="16.5" customHeight="1" x14ac:dyDescent="0.2">
      <c r="A60" s="140" t="s">
        <v>1301</v>
      </c>
      <c r="B60" s="152">
        <v>49645348.281324662</v>
      </c>
      <c r="C60" s="157">
        <v>50624170.209999993</v>
      </c>
      <c r="D60" s="154" t="s">
        <v>1250</v>
      </c>
      <c r="E60" s="120"/>
      <c r="F60" s="155"/>
      <c r="G60" s="120"/>
      <c r="H60" s="120"/>
      <c r="I60" s="120"/>
      <c r="J60" s="120"/>
      <c r="K60" s="120"/>
      <c r="L60" s="120"/>
      <c r="M60" s="132"/>
    </row>
    <row r="61" spans="1:13" s="133" customFormat="1" ht="16.5" customHeight="1" x14ac:dyDescent="0.2">
      <c r="A61" s="140" t="s">
        <v>1302</v>
      </c>
      <c r="B61" s="148">
        <v>385584255.32999998</v>
      </c>
      <c r="C61" s="148">
        <v>348672192.25999993</v>
      </c>
      <c r="D61" s="154" t="s">
        <v>1250</v>
      </c>
      <c r="E61" s="120"/>
      <c r="F61" s="155"/>
      <c r="G61" s="158"/>
      <c r="H61" s="120"/>
      <c r="I61" s="120"/>
      <c r="J61" s="120"/>
      <c r="K61" s="120"/>
      <c r="L61" s="120"/>
      <c r="M61" s="132"/>
    </row>
    <row r="62" spans="1:13" s="133" customFormat="1" ht="16.5" customHeight="1" x14ac:dyDescent="0.2">
      <c r="A62" s="140" t="s">
        <v>1303</v>
      </c>
      <c r="B62" s="154" t="s">
        <v>1250</v>
      </c>
      <c r="C62" s="154" t="s">
        <v>1250</v>
      </c>
      <c r="D62" s="154" t="s">
        <v>1250</v>
      </c>
      <c r="E62" s="120"/>
      <c r="F62" s="155"/>
      <c r="G62" s="120"/>
      <c r="H62" s="120"/>
      <c r="I62" s="120"/>
      <c r="J62" s="120"/>
      <c r="K62" s="120"/>
      <c r="L62" s="120"/>
      <c r="M62" s="132"/>
    </row>
    <row r="63" spans="1:13" s="160" customFormat="1" ht="18" customHeight="1" x14ac:dyDescent="0.25">
      <c r="A63" s="120"/>
      <c r="B63" s="120"/>
      <c r="C63" s="120"/>
      <c r="D63" s="120"/>
      <c r="E63" s="120"/>
      <c r="F63" s="120"/>
      <c r="G63" s="120"/>
      <c r="H63" s="120"/>
      <c r="I63" s="120"/>
      <c r="J63" s="120"/>
      <c r="K63" s="120"/>
      <c r="L63" s="120"/>
      <c r="M63" s="159"/>
    </row>
    <row r="64" spans="1:13" s="160" customFormat="1" ht="18" customHeight="1" x14ac:dyDescent="0.25">
      <c r="A64" s="131" t="s">
        <v>1304</v>
      </c>
      <c r="B64" s="120"/>
      <c r="C64" s="120"/>
      <c r="D64" s="120"/>
      <c r="E64" s="120"/>
      <c r="F64" s="120"/>
      <c r="G64" s="120"/>
      <c r="H64" s="120"/>
      <c r="I64" s="120"/>
      <c r="J64" s="120"/>
      <c r="K64" s="120"/>
      <c r="L64" s="120"/>
      <c r="M64" s="159"/>
    </row>
    <row r="65" spans="1:13" s="160" customFormat="1" ht="18" customHeight="1" x14ac:dyDescent="0.25">
      <c r="A65" s="120"/>
      <c r="B65" s="161" t="s">
        <v>973</v>
      </c>
      <c r="C65" s="282" t="s">
        <v>1305</v>
      </c>
      <c r="D65" s="282"/>
      <c r="E65" s="282"/>
      <c r="F65" s="282"/>
      <c r="G65" s="149" t="s">
        <v>1306</v>
      </c>
      <c r="H65" s="120"/>
      <c r="I65" s="120"/>
      <c r="J65" s="120"/>
      <c r="K65" s="120"/>
      <c r="L65" s="120"/>
      <c r="M65" s="159"/>
    </row>
    <row r="66" spans="1:13" s="160" customFormat="1" ht="18" customHeight="1" x14ac:dyDescent="0.25">
      <c r="A66" s="140" t="s">
        <v>1307</v>
      </c>
      <c r="B66" s="148">
        <v>22374657374.59</v>
      </c>
      <c r="C66" s="283" t="s">
        <v>1308</v>
      </c>
      <c r="D66" s="283"/>
      <c r="E66" s="283"/>
      <c r="F66" s="283"/>
      <c r="G66" s="120"/>
      <c r="H66" s="120"/>
      <c r="I66" s="120"/>
      <c r="J66" s="120"/>
      <c r="K66" s="120"/>
      <c r="L66" s="120"/>
      <c r="M66" s="159"/>
    </row>
    <row r="67" spans="1:13" s="160" customFormat="1" ht="18" customHeight="1" x14ac:dyDescent="0.25">
      <c r="A67" s="140" t="s">
        <v>1309</v>
      </c>
      <c r="B67" s="148">
        <v>385584255.32999998</v>
      </c>
      <c r="C67" s="283" t="s">
        <v>1310</v>
      </c>
      <c r="D67" s="283"/>
      <c r="E67" s="283"/>
      <c r="F67" s="283"/>
      <c r="G67" s="120"/>
      <c r="H67" s="120"/>
      <c r="I67" s="120"/>
      <c r="J67" s="120"/>
      <c r="K67" s="120"/>
      <c r="L67" s="120"/>
      <c r="M67" s="159"/>
    </row>
    <row r="68" spans="1:13" s="160" customFormat="1" ht="18" customHeight="1" x14ac:dyDescent="0.25">
      <c r="A68" s="140" t="s">
        <v>1311</v>
      </c>
      <c r="B68" s="152">
        <v>0</v>
      </c>
      <c r="C68" s="283" t="s">
        <v>1312</v>
      </c>
      <c r="D68" s="283"/>
      <c r="E68" s="283"/>
      <c r="F68" s="283"/>
      <c r="G68" s="120"/>
      <c r="H68" s="120"/>
      <c r="I68" s="120"/>
      <c r="J68" s="120"/>
      <c r="K68" s="120"/>
      <c r="L68" s="120"/>
      <c r="M68" s="159"/>
    </row>
    <row r="69" spans="1:13" s="160" customFormat="1" ht="18" customHeight="1" x14ac:dyDescent="0.25">
      <c r="A69" s="140" t="s">
        <v>1313</v>
      </c>
      <c r="B69" s="152">
        <v>0</v>
      </c>
      <c r="C69" s="283" t="s">
        <v>1314</v>
      </c>
      <c r="D69" s="283"/>
      <c r="E69" s="283"/>
      <c r="F69" s="283"/>
      <c r="G69" s="120"/>
      <c r="H69" s="120"/>
      <c r="I69" s="120"/>
      <c r="J69" s="120"/>
      <c r="K69" s="120"/>
      <c r="L69" s="120"/>
      <c r="M69" s="159"/>
    </row>
    <row r="70" spans="1:13" s="160" customFormat="1" ht="18" customHeight="1" x14ac:dyDescent="0.25">
      <c r="A70" s="140" t="s">
        <v>1315</v>
      </c>
      <c r="B70" s="152">
        <v>0</v>
      </c>
      <c r="C70" s="283" t="s">
        <v>1316</v>
      </c>
      <c r="D70" s="283"/>
      <c r="E70" s="283"/>
      <c r="F70" s="283"/>
      <c r="G70" s="120"/>
      <c r="H70" s="120"/>
      <c r="I70" s="120"/>
      <c r="J70" s="120"/>
      <c r="K70" s="120"/>
      <c r="L70" s="120"/>
      <c r="M70" s="159"/>
    </row>
    <row r="71" spans="1:13" s="160" customFormat="1" ht="18" customHeight="1" x14ac:dyDescent="0.25">
      <c r="A71" s="140" t="s">
        <v>1317</v>
      </c>
      <c r="B71" s="154" t="s">
        <v>1250</v>
      </c>
      <c r="C71" s="283" t="s">
        <v>1318</v>
      </c>
      <c r="D71" s="283"/>
      <c r="E71" s="283"/>
      <c r="F71" s="283"/>
      <c r="G71" s="120"/>
      <c r="H71" s="120"/>
      <c r="I71" s="120"/>
      <c r="J71" s="120"/>
      <c r="K71" s="120"/>
      <c r="L71" s="120"/>
      <c r="M71" s="159"/>
    </row>
    <row r="72" spans="1:13" s="160" customFormat="1" ht="18" customHeight="1" x14ac:dyDescent="0.25">
      <c r="A72" s="140" t="s">
        <v>1319</v>
      </c>
      <c r="B72" s="154" t="s">
        <v>1250</v>
      </c>
      <c r="C72" s="283" t="s">
        <v>1320</v>
      </c>
      <c r="D72" s="283"/>
      <c r="E72" s="283"/>
      <c r="F72" s="283"/>
      <c r="G72" s="120"/>
      <c r="H72" s="120"/>
      <c r="I72" s="120"/>
      <c r="J72" s="120"/>
      <c r="K72" s="120"/>
      <c r="L72" s="120"/>
      <c r="M72" s="159"/>
    </row>
    <row r="73" spans="1:13" s="160" customFormat="1" ht="18" customHeight="1" x14ac:dyDescent="0.25">
      <c r="A73" s="140" t="s">
        <v>1321</v>
      </c>
      <c r="B73" s="152">
        <v>0</v>
      </c>
      <c r="C73" s="283" t="s">
        <v>1322</v>
      </c>
      <c r="D73" s="283"/>
      <c r="E73" s="283"/>
      <c r="F73" s="283"/>
      <c r="G73" s="120"/>
      <c r="H73" s="120"/>
      <c r="I73" s="120"/>
      <c r="J73" s="120"/>
      <c r="K73" s="120"/>
      <c r="L73" s="120"/>
      <c r="M73" s="159"/>
    </row>
    <row r="74" spans="1:13" s="160" customFormat="1" ht="18" customHeight="1" x14ac:dyDescent="0.25">
      <c r="A74" s="140" t="s">
        <v>1170</v>
      </c>
      <c r="B74" s="152">
        <v>0</v>
      </c>
      <c r="C74" s="283" t="s">
        <v>1323</v>
      </c>
      <c r="D74" s="283"/>
      <c r="E74" s="283"/>
      <c r="F74" s="283"/>
      <c r="G74" s="120"/>
      <c r="H74" s="120"/>
      <c r="I74" s="120"/>
      <c r="J74" s="120"/>
      <c r="K74" s="120"/>
      <c r="L74" s="120"/>
      <c r="M74" s="159"/>
    </row>
    <row r="75" spans="1:13" s="160" customFormat="1" ht="18" customHeight="1" x14ac:dyDescent="0.25">
      <c r="A75" s="140" t="s">
        <v>1324</v>
      </c>
      <c r="B75" s="148">
        <v>1523693754.5999999</v>
      </c>
      <c r="C75" s="283" t="s">
        <v>1325</v>
      </c>
      <c r="D75" s="283"/>
      <c r="E75" s="283"/>
      <c r="F75" s="283"/>
      <c r="G75" s="120"/>
      <c r="H75" s="120"/>
      <c r="I75" s="120"/>
      <c r="J75" s="120"/>
      <c r="K75" s="120"/>
      <c r="L75" s="120"/>
      <c r="M75" s="159"/>
    </row>
    <row r="76" spans="1:13" s="160" customFormat="1" ht="18" customHeight="1" x14ac:dyDescent="0.25">
      <c r="A76" s="140" t="s">
        <v>101</v>
      </c>
      <c r="B76" s="152">
        <v>21236547875.320004</v>
      </c>
      <c r="C76" s="120"/>
      <c r="D76" s="120"/>
      <c r="E76" s="120"/>
      <c r="F76" s="120"/>
      <c r="G76" s="120"/>
      <c r="H76" s="120"/>
      <c r="I76" s="120"/>
      <c r="J76" s="120"/>
      <c r="K76" s="120"/>
      <c r="L76" s="120"/>
      <c r="M76" s="159"/>
    </row>
    <row r="77" spans="1:13" s="160" customFormat="1" ht="18" customHeight="1" x14ac:dyDescent="0.25">
      <c r="A77" s="140" t="s">
        <v>1326</v>
      </c>
      <c r="B77" s="162" t="s">
        <v>1327</v>
      </c>
      <c r="C77" s="149" t="s">
        <v>1328</v>
      </c>
      <c r="D77" s="120"/>
      <c r="E77" s="120"/>
      <c r="F77" s="120"/>
      <c r="G77" s="120"/>
      <c r="H77" s="120"/>
      <c r="I77" s="120"/>
      <c r="J77" s="120"/>
      <c r="K77" s="120"/>
      <c r="L77" s="120"/>
      <c r="M77" s="159"/>
    </row>
    <row r="78" spans="1:13" s="160" customFormat="1" ht="18" customHeight="1" x14ac:dyDescent="0.25">
      <c r="A78" s="140" t="s">
        <v>1329</v>
      </c>
      <c r="B78" s="163">
        <v>0.9</v>
      </c>
      <c r="C78" s="120"/>
      <c r="D78" s="120"/>
      <c r="E78" s="120"/>
      <c r="F78" s="120"/>
      <c r="G78" s="120"/>
      <c r="H78" s="120"/>
      <c r="I78" s="120"/>
      <c r="J78" s="120"/>
      <c r="K78" s="120"/>
      <c r="L78" s="120"/>
      <c r="M78" s="159"/>
    </row>
    <row r="79" spans="1:13" s="160" customFormat="1" ht="18" customHeight="1" x14ac:dyDescent="0.25">
      <c r="A79" s="140" t="s">
        <v>1330</v>
      </c>
      <c r="B79" s="163">
        <v>0.9</v>
      </c>
      <c r="C79" s="164"/>
      <c r="D79" s="120"/>
      <c r="E79" s="120"/>
      <c r="F79" s="120"/>
      <c r="G79" s="120"/>
      <c r="H79" s="120"/>
      <c r="I79" s="120"/>
      <c r="J79" s="120"/>
      <c r="K79" s="120"/>
      <c r="L79" s="120"/>
      <c r="M79" s="159"/>
    </row>
    <row r="80" spans="1:13" s="160" customFormat="1" ht="18" customHeight="1" x14ac:dyDescent="0.25">
      <c r="A80" s="140" t="s">
        <v>1331</v>
      </c>
      <c r="B80" s="163">
        <v>0.92</v>
      </c>
      <c r="C80" s="164"/>
      <c r="D80" s="120"/>
      <c r="E80" s="120"/>
      <c r="F80" s="120"/>
      <c r="G80" s="120"/>
      <c r="H80" s="120"/>
      <c r="I80" s="120"/>
      <c r="J80" s="120"/>
      <c r="K80" s="120"/>
      <c r="L80" s="120"/>
      <c r="M80" s="159"/>
    </row>
    <row r="81" spans="1:13" s="160" customFormat="1" ht="18" customHeight="1" x14ac:dyDescent="0.25">
      <c r="A81" s="140" t="s">
        <v>1332</v>
      </c>
      <c r="B81" s="165" t="s">
        <v>1250</v>
      </c>
      <c r="C81" s="120"/>
      <c r="D81" s="120"/>
      <c r="E81" s="120"/>
      <c r="F81" s="120"/>
      <c r="G81" s="120"/>
      <c r="H81" s="120"/>
      <c r="I81" s="120"/>
      <c r="J81" s="120"/>
      <c r="K81" s="120"/>
      <c r="L81" s="120"/>
      <c r="M81" s="159"/>
    </row>
    <row r="82" spans="1:13" s="160" customFormat="1" ht="18" customHeight="1" x14ac:dyDescent="0.25">
      <c r="A82" s="140" t="s">
        <v>1333</v>
      </c>
      <c r="B82" s="165" t="s">
        <v>1250</v>
      </c>
      <c r="C82" s="120"/>
      <c r="D82" s="120"/>
      <c r="E82" s="120"/>
      <c r="F82" s="120"/>
      <c r="G82" s="120"/>
      <c r="H82" s="120"/>
      <c r="I82" s="120"/>
      <c r="J82" s="120"/>
      <c r="K82" s="120"/>
      <c r="L82" s="120"/>
      <c r="M82" s="159"/>
    </row>
    <row r="83" spans="1:13" s="160" customFormat="1" ht="18" customHeight="1" x14ac:dyDescent="0.25">
      <c r="A83" s="140" t="s">
        <v>1334</v>
      </c>
      <c r="B83" s="152">
        <v>1393851464.2800026</v>
      </c>
      <c r="C83" s="120"/>
      <c r="D83" s="120"/>
      <c r="E83" s="120"/>
      <c r="F83" s="120"/>
      <c r="G83" s="120"/>
      <c r="H83" s="120"/>
      <c r="I83" s="120"/>
      <c r="J83" s="120"/>
      <c r="K83" s="120"/>
      <c r="L83" s="120"/>
      <c r="M83" s="159"/>
    </row>
    <row r="84" spans="1:13" s="160" customFormat="1" ht="18" customHeight="1" x14ac:dyDescent="0.25">
      <c r="A84" s="140" t="s">
        <v>1335</v>
      </c>
      <c r="B84" s="166">
        <v>7.0245063241732464E-2</v>
      </c>
      <c r="C84" s="120"/>
      <c r="D84" s="120"/>
      <c r="E84" s="120"/>
      <c r="F84" s="120"/>
      <c r="G84" s="120"/>
      <c r="H84" s="120"/>
      <c r="I84" s="120"/>
      <c r="J84" s="120"/>
      <c r="K84" s="120"/>
      <c r="L84" s="120"/>
      <c r="M84" s="159"/>
    </row>
    <row r="85" spans="1:13" s="160" customFormat="1" ht="18" customHeight="1" x14ac:dyDescent="0.25">
      <c r="A85" s="167"/>
      <c r="B85" s="167"/>
      <c r="C85" s="120"/>
      <c r="D85" s="120"/>
      <c r="E85" s="120"/>
      <c r="F85" s="120"/>
      <c r="G85" s="120"/>
      <c r="H85" s="120"/>
      <c r="I85" s="120"/>
      <c r="J85" s="120"/>
      <c r="K85" s="120"/>
      <c r="L85" s="120"/>
      <c r="M85" s="159"/>
    </row>
    <row r="86" spans="1:13" s="160" customFormat="1" ht="18" customHeight="1" x14ac:dyDescent="0.25">
      <c r="A86" s="131" t="s">
        <v>1336</v>
      </c>
      <c r="B86" s="120"/>
      <c r="C86" s="120"/>
      <c r="D86" s="120"/>
      <c r="E86" s="120"/>
      <c r="F86" s="120"/>
      <c r="G86" s="120"/>
      <c r="H86" s="120"/>
      <c r="I86" s="120"/>
      <c r="J86" s="120"/>
      <c r="K86" s="120"/>
      <c r="L86" s="120"/>
      <c r="M86" s="159"/>
    </row>
    <row r="87" spans="1:13" s="160" customFormat="1" ht="18" customHeight="1" x14ac:dyDescent="0.25">
      <c r="A87" s="134" t="s">
        <v>1337</v>
      </c>
      <c r="B87" s="168" t="s">
        <v>1338</v>
      </c>
      <c r="C87" s="120"/>
      <c r="D87" s="120"/>
      <c r="E87" s="120"/>
      <c r="F87" s="120"/>
      <c r="G87" s="120"/>
      <c r="H87" s="120"/>
      <c r="I87" s="120"/>
      <c r="J87" s="120"/>
      <c r="K87" s="120"/>
      <c r="L87" s="120"/>
      <c r="M87" s="159"/>
    </row>
    <row r="88" spans="1:13" s="160" customFormat="1" ht="18" customHeight="1" x14ac:dyDescent="0.25">
      <c r="A88" s="134" t="s">
        <v>1339</v>
      </c>
      <c r="B88" s="169" t="s">
        <v>1340</v>
      </c>
      <c r="C88" s="120"/>
      <c r="D88" s="120"/>
      <c r="E88" s="120"/>
      <c r="F88" s="120"/>
      <c r="G88" s="120"/>
      <c r="H88" s="120"/>
      <c r="I88" s="120"/>
      <c r="J88" s="120"/>
      <c r="K88" s="120"/>
      <c r="L88" s="120"/>
      <c r="M88" s="159"/>
    </row>
    <row r="89" spans="1:13" s="160" customFormat="1" ht="36.75" customHeight="1" x14ac:dyDescent="0.25">
      <c r="A89" s="134" t="s">
        <v>1341</v>
      </c>
      <c r="B89" s="170">
        <v>19842696411.040001</v>
      </c>
      <c r="C89" s="171"/>
      <c r="D89" s="120"/>
      <c r="E89" s="120"/>
      <c r="F89" s="120"/>
      <c r="G89" s="120"/>
      <c r="H89" s="120"/>
      <c r="I89" s="120"/>
      <c r="J89" s="120"/>
      <c r="K89" s="120"/>
      <c r="L89" s="120"/>
      <c r="M89" s="159"/>
    </row>
    <row r="90" spans="1:13" s="160" customFormat="1" ht="36.75" customHeight="1" x14ac:dyDescent="0.25">
      <c r="A90" s="134" t="s">
        <v>1342</v>
      </c>
      <c r="B90" s="170">
        <v>20574179089.304863</v>
      </c>
      <c r="C90" s="156"/>
      <c r="D90" s="120"/>
      <c r="E90" s="120"/>
      <c r="F90" s="120"/>
      <c r="G90" s="120"/>
      <c r="H90" s="120"/>
      <c r="I90" s="120"/>
      <c r="J90" s="120"/>
      <c r="K90" s="120"/>
      <c r="L90" s="120"/>
      <c r="M90" s="159"/>
    </row>
    <row r="91" spans="1:13" s="160" customFormat="1" ht="18" customHeight="1" x14ac:dyDescent="0.25">
      <c r="A91" s="134" t="s">
        <v>1343</v>
      </c>
      <c r="B91" s="170">
        <v>24940594143.539997</v>
      </c>
      <c r="C91" s="120"/>
      <c r="D91" s="120"/>
      <c r="E91" s="120"/>
      <c r="F91" s="120"/>
      <c r="G91" s="120"/>
      <c r="H91" s="120"/>
      <c r="I91" s="120"/>
      <c r="J91" s="120"/>
      <c r="K91" s="120"/>
      <c r="L91" s="120"/>
      <c r="M91" s="159"/>
    </row>
    <row r="92" spans="1:13" s="160" customFormat="1" ht="18" customHeight="1" x14ac:dyDescent="0.25">
      <c r="A92" s="134" t="s">
        <v>1344</v>
      </c>
      <c r="B92" s="170">
        <v>515151861.08999997</v>
      </c>
      <c r="C92" s="149" t="s">
        <v>1345</v>
      </c>
      <c r="D92" s="120"/>
      <c r="E92" s="120"/>
      <c r="F92" s="120"/>
      <c r="G92" s="120"/>
      <c r="H92" s="120"/>
      <c r="I92" s="120"/>
      <c r="J92" s="120"/>
      <c r="K92" s="120"/>
      <c r="L92" s="120"/>
      <c r="M92" s="159"/>
    </row>
    <row r="93" spans="1:13" s="160" customFormat="1" ht="18" customHeight="1" x14ac:dyDescent="0.25">
      <c r="A93" s="134" t="s">
        <v>1346</v>
      </c>
      <c r="B93" s="172"/>
      <c r="C93" s="120"/>
      <c r="D93" s="120"/>
      <c r="E93" s="120"/>
      <c r="F93" s="120"/>
      <c r="G93" s="120"/>
      <c r="H93" s="120"/>
      <c r="I93" s="120"/>
      <c r="J93" s="120"/>
      <c r="K93" s="120"/>
      <c r="L93" s="120"/>
      <c r="M93" s="159"/>
    </row>
    <row r="94" spans="1:13" s="160" customFormat="1" ht="18" customHeight="1" x14ac:dyDescent="0.25">
      <c r="A94" s="134" t="s">
        <v>1347</v>
      </c>
      <c r="B94" s="172">
        <v>0</v>
      </c>
      <c r="C94" s="120"/>
      <c r="D94" s="120"/>
      <c r="E94" s="120"/>
      <c r="F94" s="120"/>
      <c r="G94" s="120"/>
      <c r="H94" s="120"/>
      <c r="I94" s="120"/>
      <c r="J94" s="120"/>
      <c r="K94" s="120"/>
      <c r="L94" s="120"/>
      <c r="M94" s="159"/>
    </row>
    <row r="95" spans="1:13" s="160" customFormat="1" ht="18" customHeight="1" x14ac:dyDescent="0.25">
      <c r="A95" s="134" t="s">
        <v>1348</v>
      </c>
      <c r="B95" s="172">
        <v>0</v>
      </c>
      <c r="C95" s="120"/>
      <c r="D95" s="120"/>
      <c r="E95" s="120"/>
      <c r="F95" s="120"/>
      <c r="G95" s="120"/>
      <c r="H95" s="120"/>
      <c r="I95" s="120"/>
      <c r="J95" s="120"/>
      <c r="K95" s="120"/>
      <c r="L95" s="120"/>
      <c r="M95" s="159"/>
    </row>
    <row r="96" spans="1:13" s="160" customFormat="1" ht="37.5" customHeight="1" x14ac:dyDescent="0.25">
      <c r="A96" s="134" t="s">
        <v>1349</v>
      </c>
      <c r="B96" s="170">
        <v>135052137.58000001</v>
      </c>
      <c r="C96" s="149" t="s">
        <v>1350</v>
      </c>
      <c r="D96" s="173"/>
      <c r="E96" s="120"/>
      <c r="F96" s="120"/>
      <c r="G96" s="120"/>
      <c r="H96" s="120"/>
      <c r="I96" s="120"/>
      <c r="J96" s="120"/>
      <c r="K96" s="120"/>
      <c r="L96" s="120"/>
      <c r="M96" s="159"/>
    </row>
    <row r="97" spans="1:13" s="160" customFormat="1" ht="36.75" customHeight="1" x14ac:dyDescent="0.25">
      <c r="A97" s="134" t="s">
        <v>1351</v>
      </c>
      <c r="B97" s="172">
        <v>0</v>
      </c>
      <c r="C97" s="120"/>
      <c r="D97" s="120"/>
      <c r="E97" s="120"/>
      <c r="F97" s="120"/>
      <c r="G97" s="120"/>
      <c r="H97" s="120"/>
      <c r="I97" s="120"/>
      <c r="J97" s="120"/>
      <c r="K97" s="120"/>
      <c r="L97" s="120"/>
      <c r="M97" s="159"/>
    </row>
    <row r="98" spans="1:13" s="160" customFormat="1" ht="18" customHeight="1" x14ac:dyDescent="0.25">
      <c r="A98" s="134" t="s">
        <v>1352</v>
      </c>
      <c r="B98" s="172">
        <v>5483481987.829998</v>
      </c>
      <c r="C98" s="149" t="s">
        <v>1353</v>
      </c>
      <c r="D98" s="120"/>
      <c r="E98" s="120"/>
      <c r="F98" s="120"/>
      <c r="G98" s="120"/>
      <c r="H98" s="120"/>
      <c r="I98" s="120"/>
      <c r="J98" s="120"/>
      <c r="K98" s="120"/>
      <c r="L98" s="120"/>
      <c r="M98" s="159"/>
    </row>
    <row r="99" spans="1:13" s="160" customFormat="1" ht="18" customHeight="1" x14ac:dyDescent="0.25">
      <c r="A99" s="134" t="s">
        <v>1354</v>
      </c>
      <c r="B99" s="174">
        <v>0.2763476230367119</v>
      </c>
      <c r="C99" s="120"/>
      <c r="D99" s="120"/>
      <c r="E99" s="120"/>
      <c r="F99" s="120"/>
      <c r="G99" s="120"/>
      <c r="H99" s="120"/>
      <c r="I99" s="120"/>
      <c r="J99" s="120"/>
      <c r="K99" s="120"/>
      <c r="L99" s="120"/>
      <c r="M99" s="159"/>
    </row>
    <row r="100" spans="1:13" s="160" customFormat="1" ht="18" customHeight="1" x14ac:dyDescent="0.25">
      <c r="A100" s="134" t="s">
        <v>1355</v>
      </c>
      <c r="B100" s="175">
        <v>250110</v>
      </c>
      <c r="C100" s="120"/>
      <c r="D100" s="120"/>
      <c r="E100" s="120"/>
      <c r="F100" s="120"/>
      <c r="G100" s="120"/>
      <c r="H100" s="120"/>
      <c r="I100" s="120"/>
      <c r="J100" s="120"/>
      <c r="K100" s="120"/>
      <c r="L100" s="120"/>
      <c r="M100" s="159"/>
    </row>
    <row r="101" spans="1:13" s="160" customFormat="1" ht="18" customHeight="1" x14ac:dyDescent="0.25">
      <c r="A101" s="134" t="s">
        <v>1356</v>
      </c>
      <c r="B101" s="172">
        <v>99718.500433969006</v>
      </c>
      <c r="C101" s="120"/>
      <c r="D101" s="120"/>
      <c r="E101" s="120"/>
      <c r="F101" s="120"/>
      <c r="G101" s="120"/>
      <c r="H101" s="120"/>
      <c r="I101" s="120"/>
      <c r="J101" s="120"/>
      <c r="K101" s="120"/>
      <c r="L101" s="120"/>
      <c r="M101" s="159"/>
    </row>
    <row r="102" spans="1:13" s="160" customFormat="1" ht="18" customHeight="1" x14ac:dyDescent="0.25">
      <c r="A102" s="134" t="s">
        <v>1357</v>
      </c>
      <c r="B102" s="176">
        <v>0.58499999999999996</v>
      </c>
      <c r="C102" s="156"/>
      <c r="D102" s="120"/>
      <c r="E102" s="120"/>
      <c r="F102" s="120"/>
      <c r="G102" s="120"/>
      <c r="H102" s="120"/>
      <c r="I102" s="120"/>
      <c r="J102" s="120"/>
      <c r="K102" s="120"/>
      <c r="L102" s="120"/>
      <c r="M102" s="159"/>
    </row>
    <row r="103" spans="1:13" s="160" customFormat="1" ht="18" customHeight="1" x14ac:dyDescent="0.25">
      <c r="A103" s="134" t="s">
        <v>1358</v>
      </c>
      <c r="B103" s="174">
        <v>0.48428130334152897</v>
      </c>
      <c r="C103" s="120"/>
      <c r="D103" s="120"/>
      <c r="E103" s="120"/>
      <c r="F103" s="120"/>
      <c r="G103" s="120"/>
      <c r="H103" s="120"/>
      <c r="I103" s="120"/>
      <c r="J103" s="120"/>
      <c r="K103" s="120"/>
      <c r="L103" s="120"/>
      <c r="M103" s="159"/>
    </row>
    <row r="104" spans="1:13" s="160" customFormat="1" ht="18" customHeight="1" x14ac:dyDescent="0.25">
      <c r="A104" s="134" t="s">
        <v>1359</v>
      </c>
      <c r="B104" s="177">
        <v>87.109362803938694</v>
      </c>
      <c r="C104" s="120"/>
      <c r="D104" s="120"/>
      <c r="E104" s="120"/>
      <c r="F104" s="120"/>
      <c r="G104" s="120"/>
      <c r="H104" s="120"/>
      <c r="I104" s="120"/>
      <c r="J104" s="120"/>
      <c r="K104" s="120"/>
      <c r="L104" s="120"/>
      <c r="M104" s="159"/>
    </row>
    <row r="105" spans="1:13" s="160" customFormat="1" ht="18" customHeight="1" x14ac:dyDescent="0.25">
      <c r="A105" s="134" t="s">
        <v>1360</v>
      </c>
      <c r="B105" s="178">
        <v>171.89</v>
      </c>
      <c r="C105" s="120"/>
      <c r="D105" s="120"/>
      <c r="E105" s="120"/>
      <c r="F105" s="120"/>
      <c r="G105" s="120"/>
      <c r="H105" s="120"/>
      <c r="I105" s="120"/>
      <c r="J105" s="120"/>
      <c r="K105" s="120"/>
      <c r="L105" s="120"/>
      <c r="M105" s="159"/>
    </row>
    <row r="106" spans="1:13" s="160" customFormat="1" ht="18" customHeight="1" x14ac:dyDescent="0.25">
      <c r="A106" s="134" t="s">
        <v>1361</v>
      </c>
      <c r="B106" s="179">
        <v>2.35E-2</v>
      </c>
      <c r="C106" s="120"/>
      <c r="D106" s="120"/>
      <c r="E106" s="120"/>
      <c r="F106" s="120"/>
      <c r="G106" s="120"/>
      <c r="H106" s="120"/>
      <c r="I106" s="120"/>
      <c r="J106" s="120"/>
      <c r="K106" s="120"/>
      <c r="L106" s="120"/>
      <c r="M106" s="159"/>
    </row>
    <row r="107" spans="1:13" s="160" customFormat="1" ht="18" customHeight="1" x14ac:dyDescent="0.25">
      <c r="A107" s="134" t="s">
        <v>1362</v>
      </c>
      <c r="B107" s="180" t="s">
        <v>1363</v>
      </c>
      <c r="C107" s="120"/>
      <c r="D107" s="120"/>
      <c r="E107" s="120"/>
      <c r="F107" s="120"/>
      <c r="G107" s="120"/>
      <c r="H107" s="120"/>
      <c r="I107" s="120"/>
      <c r="J107" s="120"/>
      <c r="K107" s="120"/>
      <c r="L107" s="120"/>
      <c r="M107" s="159"/>
    </row>
    <row r="108" spans="1:13" s="160" customFormat="1" ht="18" customHeight="1" x14ac:dyDescent="0.25">
      <c r="A108" s="134" t="s">
        <v>1364</v>
      </c>
      <c r="B108" s="176">
        <v>0.13146809179953312</v>
      </c>
      <c r="C108" s="120"/>
      <c r="D108" s="120"/>
      <c r="E108" s="120"/>
      <c r="F108" s="120"/>
      <c r="G108" s="120"/>
      <c r="H108" s="120"/>
      <c r="I108" s="120"/>
      <c r="J108" s="120"/>
      <c r="K108" s="120"/>
      <c r="L108" s="120"/>
      <c r="M108" s="159"/>
    </row>
    <row r="109" spans="1:13" s="160" customFormat="1" ht="18" customHeight="1" x14ac:dyDescent="0.25">
      <c r="A109" s="134" t="s">
        <v>1365</v>
      </c>
      <c r="B109" s="176">
        <v>0.1192894474119504</v>
      </c>
      <c r="C109" s="120"/>
      <c r="D109" s="120"/>
      <c r="E109" s="120"/>
      <c r="F109" s="120"/>
      <c r="G109" s="120"/>
      <c r="H109" s="120"/>
      <c r="I109" s="120"/>
      <c r="J109" s="120"/>
      <c r="K109" s="120"/>
      <c r="L109" s="120"/>
      <c r="M109" s="159"/>
    </row>
    <row r="110" spans="1:13" s="160" customFormat="1" ht="18" customHeight="1" x14ac:dyDescent="0.25">
      <c r="A110" s="140" t="s">
        <v>1366</v>
      </c>
      <c r="B110" s="176">
        <v>0.16823639123781331</v>
      </c>
      <c r="C110" s="120"/>
      <c r="D110" s="120"/>
      <c r="E110" s="120"/>
      <c r="F110" s="120"/>
      <c r="G110" s="120"/>
      <c r="H110" s="120"/>
      <c r="I110" s="120"/>
      <c r="J110" s="120"/>
      <c r="K110" s="120"/>
      <c r="L110" s="120"/>
      <c r="M110" s="159"/>
    </row>
    <row r="111" spans="1:13" s="160" customFormat="1" ht="18" customHeight="1" x14ac:dyDescent="0.25">
      <c r="A111" s="140" t="s">
        <v>1367</v>
      </c>
      <c r="B111" s="176">
        <v>0.15670038650483201</v>
      </c>
      <c r="C111" s="120"/>
      <c r="D111" s="120"/>
      <c r="E111" s="120"/>
      <c r="F111" s="120"/>
      <c r="G111" s="120"/>
      <c r="H111" s="120"/>
      <c r="I111" s="120"/>
      <c r="J111" s="120"/>
      <c r="K111" s="120"/>
      <c r="L111" s="120"/>
      <c r="M111" s="159"/>
    </row>
    <row r="112" spans="1:13" s="160" customFormat="1" ht="18" customHeight="1" x14ac:dyDescent="0.25">
      <c r="A112" s="140" t="s">
        <v>1368</v>
      </c>
      <c r="B112" s="181" t="s">
        <v>1250</v>
      </c>
      <c r="C112" s="149" t="s">
        <v>1369</v>
      </c>
      <c r="D112" s="120"/>
      <c r="E112" s="120"/>
      <c r="F112" s="120"/>
      <c r="G112" s="120"/>
      <c r="H112" s="120"/>
      <c r="I112" s="120"/>
      <c r="J112" s="120"/>
      <c r="K112" s="120"/>
      <c r="L112" s="120"/>
      <c r="M112" s="159"/>
    </row>
    <row r="113" spans="1:13" s="160" customFormat="1" ht="18" customHeight="1" x14ac:dyDescent="0.25">
      <c r="A113" s="140" t="s">
        <v>1370</v>
      </c>
      <c r="B113" s="181" t="s">
        <v>1250</v>
      </c>
      <c r="C113" s="149" t="s">
        <v>1369</v>
      </c>
      <c r="D113" s="120"/>
      <c r="E113" s="120"/>
      <c r="F113" s="120"/>
      <c r="G113" s="120"/>
      <c r="H113" s="120"/>
      <c r="I113" s="120"/>
      <c r="J113" s="120"/>
      <c r="K113" s="120"/>
      <c r="L113" s="120"/>
      <c r="M113" s="159"/>
    </row>
    <row r="114" spans="1:13" s="160" customFormat="1" ht="18" customHeight="1" x14ac:dyDescent="0.25">
      <c r="A114" s="134" t="s">
        <v>1371</v>
      </c>
      <c r="B114" s="180" t="s">
        <v>1372</v>
      </c>
      <c r="C114" s="149" t="s">
        <v>1373</v>
      </c>
      <c r="D114" s="120"/>
      <c r="E114" s="120"/>
      <c r="F114" s="120"/>
      <c r="G114" s="120"/>
      <c r="H114" s="120"/>
      <c r="I114" s="120"/>
      <c r="J114" s="120"/>
      <c r="K114" s="120"/>
      <c r="L114" s="120"/>
      <c r="M114" s="159"/>
    </row>
    <row r="115" spans="1:13" s="160" customFormat="1" ht="18" customHeight="1" x14ac:dyDescent="0.25">
      <c r="A115" s="134" t="s">
        <v>1374</v>
      </c>
      <c r="B115" s="180" t="s">
        <v>1375</v>
      </c>
      <c r="C115" s="149" t="s">
        <v>1376</v>
      </c>
      <c r="D115" s="120"/>
      <c r="E115" s="120"/>
      <c r="F115" s="120"/>
      <c r="G115" s="120"/>
      <c r="H115" s="120"/>
      <c r="I115" s="120"/>
      <c r="J115" s="120"/>
      <c r="K115" s="120"/>
      <c r="L115" s="120"/>
      <c r="M115" s="159"/>
    </row>
    <row r="116" spans="1:13" s="160" customFormat="1" ht="18" customHeight="1" x14ac:dyDescent="0.25">
      <c r="A116" s="134" t="s">
        <v>1377</v>
      </c>
      <c r="B116" s="176">
        <v>0.05</v>
      </c>
      <c r="C116" s="149" t="s">
        <v>1376</v>
      </c>
      <c r="D116" s="120"/>
      <c r="E116" s="120"/>
      <c r="F116" s="120"/>
      <c r="G116" s="120"/>
      <c r="H116" s="120"/>
      <c r="I116" s="120"/>
      <c r="J116" s="120"/>
      <c r="K116" s="120"/>
      <c r="L116" s="120"/>
      <c r="M116" s="159"/>
    </row>
    <row r="117" spans="1:13" s="160" customFormat="1" ht="18" customHeight="1" x14ac:dyDescent="0.25">
      <c r="A117" s="120"/>
      <c r="B117" s="120"/>
      <c r="C117" s="120"/>
      <c r="D117" s="120"/>
      <c r="E117" s="120"/>
      <c r="F117" s="120"/>
      <c r="G117" s="120"/>
      <c r="H117" s="120"/>
      <c r="I117" s="120"/>
      <c r="J117" s="120"/>
      <c r="K117" s="120"/>
      <c r="L117" s="120"/>
      <c r="M117" s="159"/>
    </row>
    <row r="118" spans="1:13" s="160" customFormat="1" ht="18" customHeight="1" x14ac:dyDescent="0.25">
      <c r="A118" s="131" t="s">
        <v>1378</v>
      </c>
      <c r="B118" s="120"/>
      <c r="C118" s="120"/>
      <c r="D118" s="120"/>
      <c r="E118" s="120"/>
      <c r="F118" s="120"/>
      <c r="G118" s="120"/>
      <c r="H118" s="120"/>
      <c r="I118" s="120"/>
      <c r="J118" s="120"/>
      <c r="K118" s="120"/>
      <c r="L118" s="120"/>
      <c r="M118" s="159"/>
    </row>
    <row r="119" spans="1:13" s="160" customFormat="1" ht="18" customHeight="1" x14ac:dyDescent="0.25">
      <c r="A119" s="120"/>
      <c r="B119" s="120"/>
      <c r="C119" s="167"/>
      <c r="D119" s="120"/>
      <c r="E119" s="120"/>
      <c r="F119" s="120"/>
      <c r="G119" s="120"/>
      <c r="H119" s="120"/>
      <c r="I119" s="120"/>
      <c r="J119" s="120"/>
      <c r="K119" s="120"/>
      <c r="L119" s="120"/>
      <c r="M119" s="159"/>
    </row>
    <row r="120" spans="1:13" s="160" customFormat="1" ht="18" customHeight="1" x14ac:dyDescent="0.25">
      <c r="A120" s="134" t="s">
        <v>1379</v>
      </c>
      <c r="B120" s="182">
        <v>49378279.870000005</v>
      </c>
      <c r="C120" s="167"/>
      <c r="D120" s="158"/>
      <c r="E120" s="120"/>
      <c r="F120" s="120"/>
      <c r="G120" s="120"/>
      <c r="H120" s="120"/>
      <c r="I120" s="120"/>
      <c r="J120" s="120"/>
      <c r="K120" s="120"/>
      <c r="L120" s="120"/>
      <c r="M120" s="159"/>
    </row>
    <row r="121" spans="1:13" s="160" customFormat="1" ht="18" customHeight="1" x14ac:dyDescent="0.25">
      <c r="A121" s="134" t="s">
        <v>1380</v>
      </c>
      <c r="B121" s="182">
        <v>93331666.389999986</v>
      </c>
      <c r="C121" s="120"/>
      <c r="D121" s="120"/>
      <c r="E121" s="120"/>
      <c r="F121" s="120"/>
      <c r="G121" s="120"/>
      <c r="H121" s="120"/>
      <c r="I121" s="120"/>
      <c r="J121" s="120"/>
      <c r="K121" s="120"/>
      <c r="L121" s="120"/>
      <c r="M121" s="159"/>
    </row>
    <row r="122" spans="1:13" s="160" customFormat="1" ht="18" customHeight="1" x14ac:dyDescent="0.25">
      <c r="A122" s="134" t="s">
        <v>1381</v>
      </c>
      <c r="B122" s="183">
        <v>0</v>
      </c>
      <c r="C122" s="149" t="s">
        <v>1382</v>
      </c>
      <c r="D122" s="120"/>
      <c r="E122" s="120"/>
      <c r="F122" s="120"/>
      <c r="G122" s="120"/>
      <c r="H122" s="120"/>
      <c r="I122" s="120"/>
      <c r="J122" s="120"/>
      <c r="K122" s="120"/>
      <c r="L122" s="120"/>
      <c r="M122" s="159"/>
    </row>
    <row r="123" spans="1:13" s="160" customFormat="1" ht="18" customHeight="1" x14ac:dyDescent="0.25">
      <c r="A123" s="134" t="s">
        <v>1383</v>
      </c>
      <c r="B123" s="184">
        <v>292252588.94</v>
      </c>
      <c r="C123" s="167"/>
      <c r="D123" s="120"/>
      <c r="E123" s="120"/>
      <c r="F123" s="120"/>
      <c r="G123" s="120"/>
      <c r="H123" s="120"/>
      <c r="I123" s="120"/>
      <c r="J123" s="120"/>
      <c r="K123" s="120"/>
      <c r="L123" s="120"/>
      <c r="M123" s="159"/>
    </row>
    <row r="124" spans="1:13" s="160" customFormat="1" ht="18" customHeight="1" x14ac:dyDescent="0.25">
      <c r="A124" s="120"/>
      <c r="B124" s="120"/>
      <c r="C124" s="120"/>
      <c r="D124" s="120"/>
      <c r="E124" s="120"/>
      <c r="F124" s="120"/>
      <c r="G124" s="120"/>
      <c r="H124" s="120"/>
      <c r="I124" s="120"/>
      <c r="J124" s="120"/>
      <c r="K124" s="120"/>
      <c r="L124" s="120"/>
      <c r="M124" s="159"/>
    </row>
    <row r="125" spans="1:13" s="160" customFormat="1" ht="18" customHeight="1" x14ac:dyDescent="0.25">
      <c r="A125" s="131" t="s">
        <v>1384</v>
      </c>
      <c r="B125" s="120"/>
      <c r="C125" s="120"/>
      <c r="D125" s="120"/>
      <c r="E125" s="120"/>
      <c r="F125" s="120"/>
      <c r="G125" s="120"/>
      <c r="H125" s="120"/>
      <c r="I125" s="120"/>
      <c r="J125" s="120"/>
      <c r="K125" s="120"/>
      <c r="L125" s="120"/>
      <c r="M125" s="159"/>
    </row>
    <row r="126" spans="1:13" s="160" customFormat="1" ht="18" customHeight="1" x14ac:dyDescent="0.25">
      <c r="A126" s="120"/>
      <c r="B126" s="161" t="s">
        <v>1385</v>
      </c>
      <c r="C126" s="161" t="s">
        <v>1386</v>
      </c>
      <c r="D126" s="185" t="s">
        <v>1387</v>
      </c>
      <c r="E126" s="161" t="s">
        <v>1388</v>
      </c>
      <c r="F126" s="120"/>
      <c r="G126" s="120"/>
      <c r="H126" s="120"/>
      <c r="I126" s="120"/>
      <c r="J126" s="120"/>
      <c r="K126" s="120"/>
      <c r="L126" s="120"/>
      <c r="M126" s="159"/>
    </row>
    <row r="127" spans="1:13" s="160" customFormat="1" ht="18" customHeight="1" x14ac:dyDescent="0.25">
      <c r="A127" s="140" t="s">
        <v>1389</v>
      </c>
      <c r="B127" s="186">
        <v>2760</v>
      </c>
      <c r="C127" s="187">
        <v>1.1035144536403982E-2</v>
      </c>
      <c r="D127" s="184">
        <v>247251740.80000001</v>
      </c>
      <c r="E127" s="187">
        <v>9.9136267314642972E-3</v>
      </c>
      <c r="F127" s="171"/>
      <c r="G127" s="120"/>
      <c r="H127" s="120"/>
      <c r="I127" s="120"/>
      <c r="J127" s="120"/>
      <c r="K127" s="120"/>
      <c r="L127" s="120"/>
      <c r="M127" s="159"/>
    </row>
    <row r="128" spans="1:13" s="160" customFormat="1" ht="18" customHeight="1" x14ac:dyDescent="0.25">
      <c r="A128" s="140" t="s">
        <v>1390</v>
      </c>
      <c r="B128" s="188">
        <v>56</v>
      </c>
      <c r="C128" s="187">
        <v>2.2390148334732718E-4</v>
      </c>
      <c r="D128" s="184">
        <v>3318637.8900000011</v>
      </c>
      <c r="E128" s="187">
        <v>1.3306170137328426E-4</v>
      </c>
      <c r="F128" s="171"/>
      <c r="G128" s="120"/>
      <c r="H128" s="120"/>
      <c r="I128" s="120"/>
      <c r="J128" s="120"/>
      <c r="K128" s="120"/>
      <c r="L128" s="120"/>
      <c r="M128" s="159"/>
    </row>
    <row r="129" spans="1:13" s="160" customFormat="1" ht="18" customHeight="1" x14ac:dyDescent="0.25">
      <c r="A129" s="140" t="s">
        <v>1391</v>
      </c>
      <c r="B129" s="188">
        <v>5</v>
      </c>
      <c r="C129" s="187">
        <v>1.9991203870297071E-5</v>
      </c>
      <c r="D129" s="184">
        <v>261261.08</v>
      </c>
      <c r="E129" s="187">
        <v>1.0475335050014062E-5</v>
      </c>
      <c r="F129" s="171"/>
      <c r="G129" s="120"/>
      <c r="H129" s="120"/>
      <c r="I129" s="120"/>
      <c r="J129" s="120"/>
      <c r="K129" s="120"/>
      <c r="L129" s="120"/>
      <c r="M129" s="159"/>
    </row>
    <row r="130" spans="1:13" s="160" customFormat="1" ht="18" customHeight="1" x14ac:dyDescent="0.25">
      <c r="A130" s="140" t="s">
        <v>1392</v>
      </c>
      <c r="B130" s="188">
        <v>51</v>
      </c>
      <c r="C130" s="187">
        <v>2.0391027947703011E-4</v>
      </c>
      <c r="D130" s="184">
        <v>3057376.810000001</v>
      </c>
      <c r="E130" s="187">
        <v>1.2258636632327019E-4</v>
      </c>
      <c r="F130" s="120"/>
      <c r="G130" s="120"/>
      <c r="H130" s="120"/>
      <c r="I130" s="120"/>
      <c r="J130" s="120"/>
      <c r="K130" s="120"/>
      <c r="L130" s="120"/>
      <c r="M130" s="159"/>
    </row>
    <row r="131" spans="1:13" s="160" customFormat="1" ht="18" customHeight="1" x14ac:dyDescent="0.25">
      <c r="A131" s="140" t="s">
        <v>1393</v>
      </c>
      <c r="B131" s="188">
        <v>0</v>
      </c>
      <c r="C131" s="187">
        <v>0</v>
      </c>
      <c r="D131" s="184">
        <v>0</v>
      </c>
      <c r="E131" s="187">
        <v>0</v>
      </c>
      <c r="F131" s="171"/>
      <c r="G131" s="120"/>
      <c r="H131" s="120"/>
      <c r="I131" s="120"/>
      <c r="J131" s="120"/>
      <c r="K131" s="120"/>
      <c r="L131" s="120"/>
      <c r="M131" s="159"/>
    </row>
    <row r="132" spans="1:13" s="160" customFormat="1" ht="18" customHeight="1" x14ac:dyDescent="0.25">
      <c r="A132" s="120"/>
      <c r="B132" s="120"/>
      <c r="C132" s="120"/>
      <c r="D132" s="120"/>
      <c r="E132" s="120"/>
      <c r="F132" s="120"/>
      <c r="G132" s="120"/>
      <c r="H132" s="120"/>
      <c r="I132" s="120"/>
      <c r="J132" s="120"/>
      <c r="K132" s="120"/>
      <c r="L132" s="120"/>
      <c r="M132" s="159"/>
    </row>
    <row r="133" spans="1:13" s="160" customFormat="1" ht="18" customHeight="1" x14ac:dyDescent="0.25">
      <c r="A133" s="131" t="s">
        <v>1394</v>
      </c>
      <c r="B133" s="120"/>
      <c r="C133" s="120"/>
      <c r="D133" s="120"/>
      <c r="E133" s="120"/>
      <c r="F133" s="284" t="s">
        <v>1395</v>
      </c>
      <c r="G133" s="285"/>
      <c r="H133" s="285"/>
      <c r="I133" s="285"/>
      <c r="J133" s="286"/>
      <c r="K133" s="149" t="s">
        <v>1396</v>
      </c>
      <c r="L133" s="120"/>
      <c r="M133" s="159"/>
    </row>
    <row r="134" spans="1:13" s="160" customFormat="1" ht="36.75" customHeight="1" x14ac:dyDescent="0.25">
      <c r="A134" s="140"/>
      <c r="B134" s="189" t="s">
        <v>1385</v>
      </c>
      <c r="C134" s="161" t="s">
        <v>1386</v>
      </c>
      <c r="D134" s="189" t="s">
        <v>1387</v>
      </c>
      <c r="E134" s="185" t="s">
        <v>1388</v>
      </c>
      <c r="F134" s="190" t="s">
        <v>1397</v>
      </c>
      <c r="G134" s="191" t="s">
        <v>1398</v>
      </c>
      <c r="H134" s="190" t="s">
        <v>1399</v>
      </c>
      <c r="I134" s="191" t="s">
        <v>1400</v>
      </c>
      <c r="J134" s="190" t="s">
        <v>1401</v>
      </c>
      <c r="K134" s="149" t="s">
        <v>1402</v>
      </c>
      <c r="L134" s="120"/>
      <c r="M134" s="159"/>
    </row>
    <row r="135" spans="1:13" s="160" customFormat="1" ht="18" customHeight="1" x14ac:dyDescent="0.25">
      <c r="A135" s="140" t="s">
        <v>1403</v>
      </c>
      <c r="B135" s="188">
        <v>114044</v>
      </c>
      <c r="C135" s="187">
        <v>0.17215409998898035</v>
      </c>
      <c r="D135" s="148">
        <v>6398690080.3299999</v>
      </c>
      <c r="E135" s="187">
        <v>0.25655724332402718</v>
      </c>
      <c r="F135" s="192">
        <v>2.86E-2</v>
      </c>
      <c r="G135" s="193">
        <v>19.93</v>
      </c>
      <c r="H135" s="192">
        <v>2.86E-2</v>
      </c>
      <c r="I135" s="194">
        <v>0</v>
      </c>
      <c r="J135" s="195">
        <v>2.86E-2</v>
      </c>
      <c r="K135" s="120"/>
      <c r="L135" s="120"/>
      <c r="M135" s="159"/>
    </row>
    <row r="136" spans="1:13" s="160" customFormat="1" ht="18" customHeight="1" x14ac:dyDescent="0.25">
      <c r="A136" s="140" t="s">
        <v>1404</v>
      </c>
      <c r="B136" s="196">
        <v>0</v>
      </c>
      <c r="C136" s="187">
        <v>0</v>
      </c>
      <c r="D136" s="148">
        <v>0</v>
      </c>
      <c r="E136" s="187">
        <v>0</v>
      </c>
      <c r="F136" s="194"/>
      <c r="G136" s="194"/>
      <c r="H136" s="194"/>
      <c r="I136" s="194"/>
      <c r="J136" s="195">
        <v>0</v>
      </c>
      <c r="K136" s="120"/>
      <c r="L136" s="120"/>
      <c r="M136" s="159"/>
    </row>
    <row r="137" spans="1:13" s="160" customFormat="1" ht="18" customHeight="1" x14ac:dyDescent="0.25">
      <c r="A137" s="140" t="s">
        <v>1405</v>
      </c>
      <c r="B137" s="196">
        <v>0</v>
      </c>
      <c r="C137" s="187">
        <v>0</v>
      </c>
      <c r="D137" s="148">
        <v>0</v>
      </c>
      <c r="E137" s="187">
        <v>0</v>
      </c>
      <c r="F137" s="194"/>
      <c r="G137" s="194"/>
      <c r="H137" s="194"/>
      <c r="I137" s="194"/>
      <c r="J137" s="195">
        <v>0</v>
      </c>
      <c r="K137" s="120"/>
      <c r="L137" s="120"/>
      <c r="M137" s="159"/>
    </row>
    <row r="138" spans="1:13" s="160" customFormat="1" ht="18" customHeight="1" x14ac:dyDescent="0.25">
      <c r="A138" s="140" t="s">
        <v>1406</v>
      </c>
      <c r="B138" s="188">
        <v>48836</v>
      </c>
      <c r="C138" s="187">
        <v>7.3719946924536539E-2</v>
      </c>
      <c r="D138" s="148">
        <v>19209331.27</v>
      </c>
      <c r="E138" s="187">
        <v>7.7020343458720337E-4</v>
      </c>
      <c r="F138" s="192">
        <v>1.6500000000000001E-2</v>
      </c>
      <c r="G138" s="197"/>
      <c r="H138" s="195">
        <v>1.6500000000000001E-2</v>
      </c>
      <c r="I138" s="194"/>
      <c r="J138" s="195">
        <v>1.6500000000000001E-2</v>
      </c>
      <c r="K138" s="120"/>
      <c r="L138" s="120"/>
      <c r="M138" s="159"/>
    </row>
    <row r="139" spans="1:13" s="160" customFormat="1" ht="18" customHeight="1" x14ac:dyDescent="0.25">
      <c r="A139" s="140" t="s">
        <v>1407</v>
      </c>
      <c r="B139" s="188">
        <v>350</v>
      </c>
      <c r="C139" s="187">
        <v>5.2833936898164847E-4</v>
      </c>
      <c r="D139" s="148">
        <v>15147958.9</v>
      </c>
      <c r="E139" s="187">
        <v>6.0736158941600662E-4</v>
      </c>
      <c r="F139" s="192">
        <v>1.0800000000000001E-2</v>
      </c>
      <c r="G139" s="193">
        <v>0.95</v>
      </c>
      <c r="H139" s="195">
        <v>8.3000000000000001E-3</v>
      </c>
      <c r="I139" s="194">
        <v>0</v>
      </c>
      <c r="J139" s="195">
        <v>1.0800000000000001E-2</v>
      </c>
      <c r="K139" s="120"/>
      <c r="L139" s="120"/>
      <c r="M139" s="159"/>
    </row>
    <row r="140" spans="1:13" s="160" customFormat="1" ht="18" customHeight="1" x14ac:dyDescent="0.25">
      <c r="A140" s="140" t="s">
        <v>1408</v>
      </c>
      <c r="B140" s="196">
        <v>0</v>
      </c>
      <c r="C140" s="187">
        <v>0</v>
      </c>
      <c r="D140" s="148">
        <v>0</v>
      </c>
      <c r="E140" s="187">
        <v>0</v>
      </c>
      <c r="F140" s="198"/>
      <c r="G140" s="194"/>
      <c r="H140" s="194"/>
      <c r="I140" s="194"/>
      <c r="J140" s="195">
        <v>0</v>
      </c>
      <c r="K140" s="120"/>
      <c r="L140" s="120"/>
      <c r="M140" s="159"/>
    </row>
    <row r="141" spans="1:13" s="160" customFormat="1" ht="18" customHeight="1" x14ac:dyDescent="0.25">
      <c r="A141" s="140" t="s">
        <v>1409</v>
      </c>
      <c r="B141" s="188">
        <v>72460</v>
      </c>
      <c r="C141" s="187">
        <v>0.10938134478974357</v>
      </c>
      <c r="D141" s="148">
        <v>3323655384.9699998</v>
      </c>
      <c r="E141" s="187">
        <v>0.13326287921777027</v>
      </c>
      <c r="F141" s="192">
        <v>9.8999999999999991E-3</v>
      </c>
      <c r="G141" s="197"/>
      <c r="H141" s="194">
        <v>7.3999999999999986E-3</v>
      </c>
      <c r="I141" s="194"/>
      <c r="J141" s="195">
        <v>9.8999999999999991E-3</v>
      </c>
      <c r="K141" s="120"/>
      <c r="L141" s="120"/>
      <c r="M141" s="159"/>
    </row>
    <row r="142" spans="1:13" s="160" customFormat="1" ht="18" customHeight="1" x14ac:dyDescent="0.25">
      <c r="A142" s="140" t="s">
        <v>1410</v>
      </c>
      <c r="B142" s="188">
        <v>426763</v>
      </c>
      <c r="C142" s="187">
        <v>0.64421626892775785</v>
      </c>
      <c r="D142" s="148">
        <v>15183891388.07</v>
      </c>
      <c r="E142" s="187">
        <v>0.60880231243419924</v>
      </c>
      <c r="F142" s="192">
        <v>2.4300000000000002E-2</v>
      </c>
      <c r="G142" s="199"/>
      <c r="H142" s="194">
        <v>1.800000000000003E-3</v>
      </c>
      <c r="I142" s="194"/>
      <c r="J142" s="195">
        <v>2.4300000000000002E-2</v>
      </c>
      <c r="K142" s="120"/>
      <c r="L142" s="120"/>
      <c r="M142" s="159"/>
    </row>
    <row r="143" spans="1:13" s="160" customFormat="1" ht="18" customHeight="1" x14ac:dyDescent="0.25">
      <c r="A143" s="140" t="s">
        <v>1411</v>
      </c>
      <c r="B143" s="196">
        <v>0</v>
      </c>
      <c r="C143" s="187">
        <v>0</v>
      </c>
      <c r="D143" s="148">
        <v>0</v>
      </c>
      <c r="E143" s="187">
        <v>0</v>
      </c>
      <c r="F143" s="194"/>
      <c r="G143" s="194"/>
      <c r="H143" s="194"/>
      <c r="I143" s="194"/>
      <c r="J143" s="195">
        <v>0</v>
      </c>
      <c r="K143" s="120"/>
      <c r="L143" s="120"/>
      <c r="M143" s="159"/>
    </row>
    <row r="144" spans="1:13" s="160" customFormat="1" ht="18" customHeight="1" thickBot="1" x14ac:dyDescent="0.3">
      <c r="A144" s="200" t="s">
        <v>101</v>
      </c>
      <c r="B144" s="201">
        <v>662453</v>
      </c>
      <c r="C144" s="202"/>
      <c r="D144" s="203">
        <v>24940594143.540001</v>
      </c>
      <c r="E144" s="202"/>
      <c r="F144" s="202">
        <v>2.3470003717310527E-2</v>
      </c>
      <c r="G144" s="120"/>
      <c r="H144" s="202"/>
      <c r="I144" s="120"/>
      <c r="J144" s="202"/>
      <c r="K144" s="120"/>
      <c r="L144" s="120"/>
      <c r="M144" s="159"/>
    </row>
    <row r="145" spans="1:13" s="160" customFormat="1" ht="18" customHeight="1" thickTop="1" x14ac:dyDescent="0.25">
      <c r="A145" s="120"/>
      <c r="B145" s="120"/>
      <c r="C145" s="120"/>
      <c r="D145" s="120"/>
      <c r="E145" s="120"/>
      <c r="F145" s="120"/>
      <c r="G145" s="120"/>
      <c r="H145" s="120"/>
      <c r="I145" s="120"/>
      <c r="J145" s="120"/>
      <c r="K145" s="120"/>
      <c r="L145" s="120"/>
      <c r="M145" s="159"/>
    </row>
    <row r="146" spans="1:13" s="160" customFormat="1" ht="18" customHeight="1" x14ac:dyDescent="0.25">
      <c r="A146" s="131" t="s">
        <v>1412</v>
      </c>
      <c r="B146" s="120"/>
      <c r="C146" s="120"/>
      <c r="D146" s="204"/>
      <c r="E146" s="120"/>
      <c r="F146" s="120"/>
      <c r="G146" s="120"/>
      <c r="H146" s="120"/>
      <c r="I146" s="120"/>
      <c r="J146" s="120"/>
      <c r="K146" s="120"/>
      <c r="L146" s="120"/>
      <c r="M146" s="159"/>
    </row>
    <row r="147" spans="1:13" s="160" customFormat="1" ht="18" customHeight="1" x14ac:dyDescent="0.25">
      <c r="A147" s="205" t="s">
        <v>1413</v>
      </c>
      <c r="B147" s="161" t="s">
        <v>1385</v>
      </c>
      <c r="C147" s="161" t="s">
        <v>1386</v>
      </c>
      <c r="D147" s="161" t="s">
        <v>1387</v>
      </c>
      <c r="E147" s="161" t="s">
        <v>1388</v>
      </c>
      <c r="F147" s="120"/>
      <c r="G147" s="120"/>
      <c r="H147" s="120"/>
      <c r="I147" s="120"/>
      <c r="J147" s="120"/>
      <c r="K147" s="120"/>
      <c r="L147" s="120"/>
      <c r="M147" s="159"/>
    </row>
    <row r="148" spans="1:13" s="160" customFormat="1" ht="18" customHeight="1" x14ac:dyDescent="0.25">
      <c r="A148" s="140" t="s">
        <v>1414</v>
      </c>
      <c r="B148" s="188">
        <v>242558</v>
      </c>
      <c r="C148" s="187">
        <v>0.96981304076638897</v>
      </c>
      <c r="D148" s="184">
        <v>24211259387.079998</v>
      </c>
      <c r="E148" s="206">
        <v>0.9707613883762265</v>
      </c>
      <c r="F148" s="120"/>
      <c r="G148" s="120"/>
      <c r="H148" s="120"/>
      <c r="I148" s="120"/>
      <c r="J148" s="120"/>
      <c r="K148" s="120"/>
      <c r="L148" s="120"/>
      <c r="M148" s="159"/>
    </row>
    <row r="149" spans="1:13" s="160" customFormat="1" ht="18" customHeight="1" x14ac:dyDescent="0.25">
      <c r="A149" s="140" t="s">
        <v>1415</v>
      </c>
      <c r="B149" s="188">
        <v>2610</v>
      </c>
      <c r="C149" s="187">
        <v>1.0435491867513235E-2</v>
      </c>
      <c r="D149" s="184">
        <v>229932579.00999957</v>
      </c>
      <c r="E149" s="206">
        <v>9.2192506826714819E-3</v>
      </c>
      <c r="F149" s="120"/>
      <c r="G149" s="120"/>
      <c r="H149" s="120"/>
      <c r="I149" s="120"/>
      <c r="J149" s="120"/>
      <c r="K149" s="120"/>
      <c r="L149" s="120"/>
      <c r="M149" s="159"/>
    </row>
    <row r="150" spans="1:13" s="160" customFormat="1" ht="18" customHeight="1" x14ac:dyDescent="0.25">
      <c r="A150" s="140" t="s">
        <v>1416</v>
      </c>
      <c r="B150" s="188">
        <v>1841</v>
      </c>
      <c r="C150" s="187">
        <v>7.3608201257056955E-3</v>
      </c>
      <c r="D150" s="184">
        <v>181366156.38000003</v>
      </c>
      <c r="E150" s="206">
        <v>7.2719580157760135E-3</v>
      </c>
      <c r="F150" s="120"/>
      <c r="G150" s="120"/>
      <c r="H150" s="120"/>
      <c r="I150" s="120"/>
      <c r="J150" s="120"/>
      <c r="K150" s="120"/>
      <c r="L150" s="120"/>
      <c r="M150" s="159"/>
    </row>
    <row r="151" spans="1:13" s="160" customFormat="1" ht="18" customHeight="1" x14ac:dyDescent="0.25">
      <c r="A151" s="140" t="s">
        <v>1417</v>
      </c>
      <c r="B151" s="188">
        <v>803</v>
      </c>
      <c r="C151" s="187">
        <v>3.2106130151774433E-3</v>
      </c>
      <c r="D151" s="184">
        <v>76945858.919999972</v>
      </c>
      <c r="E151" s="206">
        <v>3.0851789921692773E-3</v>
      </c>
      <c r="F151" s="120"/>
      <c r="G151" s="120"/>
      <c r="H151" s="120"/>
      <c r="I151" s="120"/>
      <c r="J151" s="120"/>
      <c r="K151" s="120"/>
      <c r="L151" s="120"/>
      <c r="M151" s="159"/>
    </row>
    <row r="152" spans="1:13" s="160" customFormat="1" ht="18" customHeight="1" x14ac:dyDescent="0.25">
      <c r="A152" s="140" t="s">
        <v>1418</v>
      </c>
      <c r="B152" s="188">
        <v>1021</v>
      </c>
      <c r="C152" s="187">
        <v>4.0822364738433E-3</v>
      </c>
      <c r="D152" s="184">
        <v>98794744.470000014</v>
      </c>
      <c r="E152" s="206">
        <v>3.9612199337780299E-3</v>
      </c>
      <c r="F152" s="120"/>
      <c r="G152" s="120"/>
      <c r="H152" s="120"/>
      <c r="I152" s="120"/>
      <c r="J152" s="120"/>
      <c r="K152" s="120"/>
      <c r="L152" s="120"/>
      <c r="M152" s="159"/>
    </row>
    <row r="153" spans="1:13" s="160" customFormat="1" ht="18" customHeight="1" x14ac:dyDescent="0.25">
      <c r="A153" s="140" t="s">
        <v>1419</v>
      </c>
      <c r="B153" s="188">
        <v>756</v>
      </c>
      <c r="C153" s="187">
        <v>3.0226941961072817E-3</v>
      </c>
      <c r="D153" s="184">
        <v>80239657.040000007</v>
      </c>
      <c r="E153" s="206">
        <v>3.2172453165550522E-3</v>
      </c>
      <c r="F153" s="120"/>
      <c r="G153" s="120"/>
      <c r="H153" s="120"/>
      <c r="I153" s="120"/>
      <c r="J153" s="120"/>
      <c r="K153" s="120"/>
      <c r="L153" s="120"/>
      <c r="M153" s="159"/>
    </row>
    <row r="154" spans="1:13" s="160" customFormat="1" ht="18" customHeight="1" x14ac:dyDescent="0.25">
      <c r="A154" s="140" t="s">
        <v>1420</v>
      </c>
      <c r="B154" s="188">
        <v>519</v>
      </c>
      <c r="C154" s="187">
        <v>2.0751035552641259E-3</v>
      </c>
      <c r="D154" s="184">
        <v>61946144.999999993</v>
      </c>
      <c r="E154" s="206">
        <v>2.4837586828236288E-3</v>
      </c>
      <c r="F154" s="120"/>
      <c r="G154" s="120"/>
      <c r="H154" s="120"/>
      <c r="I154" s="120"/>
      <c r="J154" s="120"/>
      <c r="K154" s="120"/>
      <c r="L154" s="120"/>
      <c r="M154" s="159"/>
    </row>
    <row r="155" spans="1:13" s="160" customFormat="1" ht="18" customHeight="1" thickBot="1" x14ac:dyDescent="0.3">
      <c r="A155" s="200" t="s">
        <v>101</v>
      </c>
      <c r="B155" s="201">
        <v>250108</v>
      </c>
      <c r="C155" s="202"/>
      <c r="D155" s="203">
        <v>24940484527.899998</v>
      </c>
      <c r="E155" s="202"/>
      <c r="F155" s="120"/>
      <c r="G155" s="120"/>
      <c r="H155" s="120"/>
      <c r="I155" s="120"/>
      <c r="J155" s="120"/>
      <c r="K155" s="120"/>
      <c r="L155" s="120"/>
      <c r="M155" s="159"/>
    </row>
    <row r="156" spans="1:13" s="160" customFormat="1" ht="18" customHeight="1" thickTop="1" x14ac:dyDescent="0.25">
      <c r="A156" s="120"/>
      <c r="B156" s="120"/>
      <c r="C156" s="120"/>
      <c r="D156" s="120"/>
      <c r="E156" s="120"/>
      <c r="F156" s="120"/>
      <c r="G156" s="120"/>
      <c r="H156" s="120"/>
      <c r="I156" s="120"/>
      <c r="J156" s="120"/>
      <c r="K156" s="120"/>
      <c r="L156" s="120"/>
      <c r="M156" s="159"/>
    </row>
    <row r="157" spans="1:13" s="160" customFormat="1" ht="18" customHeight="1" x14ac:dyDescent="0.25">
      <c r="A157" s="205" t="s">
        <v>1421</v>
      </c>
      <c r="B157" s="161" t="s">
        <v>1385</v>
      </c>
      <c r="C157" s="161" t="s">
        <v>1386</v>
      </c>
      <c r="D157" s="161" t="s">
        <v>1387</v>
      </c>
      <c r="E157" s="161" t="s">
        <v>1388</v>
      </c>
      <c r="F157" s="120"/>
      <c r="G157" s="120"/>
      <c r="H157" s="120"/>
      <c r="I157" s="120"/>
      <c r="J157" s="120"/>
      <c r="K157" s="120"/>
      <c r="L157" s="120"/>
      <c r="M157" s="159"/>
    </row>
    <row r="158" spans="1:13" s="160" customFormat="1" ht="18" customHeight="1" x14ac:dyDescent="0.25">
      <c r="A158" s="140" t="s">
        <v>1422</v>
      </c>
      <c r="B158" s="207">
        <v>131125</v>
      </c>
      <c r="C158" s="166">
        <v>0.52426932149854066</v>
      </c>
      <c r="D158" s="182">
        <v>8267845111.5900202</v>
      </c>
      <c r="E158" s="166">
        <v>0.33150152975544994</v>
      </c>
      <c r="F158" s="120"/>
      <c r="G158" s="171"/>
      <c r="H158" s="120"/>
      <c r="I158" s="120"/>
      <c r="J158" s="120"/>
      <c r="K158" s="120"/>
      <c r="L158" s="120"/>
      <c r="M158" s="159"/>
    </row>
    <row r="159" spans="1:13" s="160" customFormat="1" ht="18" customHeight="1" x14ac:dyDescent="0.25">
      <c r="A159" s="140" t="s">
        <v>1423</v>
      </c>
      <c r="B159" s="207">
        <v>16602</v>
      </c>
      <c r="C159" s="166">
        <v>6.6378793330934382E-2</v>
      </c>
      <c r="D159" s="182">
        <v>1902685803.1400101</v>
      </c>
      <c r="E159" s="166">
        <v>7.6288711976558746E-2</v>
      </c>
      <c r="F159" s="120"/>
      <c r="G159" s="171"/>
      <c r="H159" s="120"/>
      <c r="I159" s="120"/>
      <c r="J159" s="120"/>
      <c r="K159" s="120"/>
      <c r="L159" s="120"/>
      <c r="M159" s="159"/>
    </row>
    <row r="160" spans="1:13" s="160" customFormat="1" ht="18" customHeight="1" x14ac:dyDescent="0.25">
      <c r="A160" s="140" t="s">
        <v>1424</v>
      </c>
      <c r="B160" s="207">
        <v>16685</v>
      </c>
      <c r="C160" s="166">
        <v>6.6710647315181323E-2</v>
      </c>
      <c r="D160" s="182">
        <v>2043913961.0899999</v>
      </c>
      <c r="E160" s="166">
        <v>8.1951293915755508E-2</v>
      </c>
      <c r="F160" s="120"/>
      <c r="G160" s="171"/>
      <c r="H160" s="120"/>
      <c r="I160" s="120"/>
      <c r="J160" s="120"/>
      <c r="K160" s="120"/>
      <c r="L160" s="120"/>
      <c r="M160" s="159"/>
    </row>
    <row r="161" spans="1:13" s="160" customFormat="1" ht="18" customHeight="1" x14ac:dyDescent="0.25">
      <c r="A161" s="140" t="s">
        <v>1425</v>
      </c>
      <c r="B161" s="207">
        <v>16503</v>
      </c>
      <c r="C161" s="166">
        <v>6.5982967494302505E-2</v>
      </c>
      <c r="D161" s="182">
        <v>2155218605.8000002</v>
      </c>
      <c r="E161" s="166">
        <v>8.6414084339650615E-2</v>
      </c>
      <c r="F161" s="120"/>
      <c r="G161" s="171"/>
      <c r="H161" s="120"/>
      <c r="I161" s="120"/>
      <c r="J161" s="120"/>
      <c r="K161" s="120"/>
      <c r="L161" s="120"/>
      <c r="M161" s="159"/>
    </row>
    <row r="162" spans="1:13" s="160" customFormat="1" ht="18" customHeight="1" x14ac:dyDescent="0.25">
      <c r="A162" s="140" t="s">
        <v>1426</v>
      </c>
      <c r="B162" s="207">
        <v>16351</v>
      </c>
      <c r="C162" s="166">
        <v>6.537523489664547E-2</v>
      </c>
      <c r="D162" s="182">
        <v>2283265698.8600001</v>
      </c>
      <c r="E162" s="166">
        <v>9.154816784716871E-2</v>
      </c>
      <c r="F162" s="120"/>
      <c r="G162" s="171"/>
      <c r="H162" s="120"/>
      <c r="I162" s="120"/>
      <c r="J162" s="120"/>
      <c r="K162" s="120"/>
      <c r="L162" s="120"/>
      <c r="M162" s="159"/>
    </row>
    <row r="163" spans="1:13" s="160" customFormat="1" ht="18" customHeight="1" x14ac:dyDescent="0.25">
      <c r="A163" s="140" t="s">
        <v>1427</v>
      </c>
      <c r="B163" s="207">
        <v>15134</v>
      </c>
      <c r="C163" s="166">
        <v>6.0509375874615169E-2</v>
      </c>
      <c r="D163" s="182">
        <v>2238417602.4299998</v>
      </c>
      <c r="E163" s="166">
        <v>8.9749971053142669E-2</v>
      </c>
      <c r="F163" s="120"/>
      <c r="G163" s="171"/>
      <c r="H163" s="120"/>
      <c r="I163" s="120"/>
      <c r="J163" s="120"/>
      <c r="K163" s="120"/>
      <c r="L163" s="120"/>
      <c r="M163" s="159"/>
    </row>
    <row r="164" spans="1:13" s="160" customFormat="1" ht="18" customHeight="1" x14ac:dyDescent="0.25">
      <c r="A164" s="140" t="s">
        <v>1428</v>
      </c>
      <c r="B164" s="207">
        <v>13225</v>
      </c>
      <c r="C164" s="166">
        <v>5.287673423693575E-2</v>
      </c>
      <c r="D164" s="182">
        <v>2027446398.0899999</v>
      </c>
      <c r="E164" s="166">
        <v>8.1291022436045315E-2</v>
      </c>
      <c r="F164" s="120"/>
      <c r="G164" s="171"/>
      <c r="H164" s="120"/>
      <c r="I164" s="120"/>
      <c r="J164" s="120"/>
      <c r="K164" s="120"/>
      <c r="L164" s="120"/>
      <c r="M164" s="159"/>
    </row>
    <row r="165" spans="1:13" s="160" customFormat="1" ht="18" customHeight="1" x14ac:dyDescent="0.25">
      <c r="A165" s="140" t="s">
        <v>1429</v>
      </c>
      <c r="B165" s="207">
        <v>10356</v>
      </c>
      <c r="C165" s="166">
        <v>4.1405781456159287E-2</v>
      </c>
      <c r="D165" s="182">
        <v>1589233380.8299999</v>
      </c>
      <c r="E165" s="166">
        <v>6.3720750663923992E-2</v>
      </c>
      <c r="F165" s="120"/>
      <c r="G165" s="171"/>
      <c r="H165" s="120"/>
      <c r="I165" s="120"/>
      <c r="J165" s="120"/>
      <c r="K165" s="120"/>
      <c r="L165" s="120"/>
      <c r="M165" s="159"/>
    </row>
    <row r="166" spans="1:13" s="160" customFormat="1" ht="18" customHeight="1" x14ac:dyDescent="0.25">
      <c r="A166" s="140" t="s">
        <v>1430</v>
      </c>
      <c r="B166" s="207">
        <v>7566</v>
      </c>
      <c r="C166" s="166">
        <v>3.0250689696533526E-2</v>
      </c>
      <c r="D166" s="182">
        <v>1247135075.8</v>
      </c>
      <c r="E166" s="166">
        <v>5.0004224784016456E-2</v>
      </c>
      <c r="F166" s="120"/>
      <c r="G166" s="171"/>
      <c r="H166" s="120"/>
      <c r="I166" s="120"/>
      <c r="J166" s="120"/>
      <c r="K166" s="120"/>
      <c r="L166" s="120"/>
      <c r="M166" s="159"/>
    </row>
    <row r="167" spans="1:13" s="160" customFormat="1" ht="18" customHeight="1" x14ac:dyDescent="0.25">
      <c r="A167" s="140" t="s">
        <v>1431</v>
      </c>
      <c r="B167" s="207">
        <v>4328</v>
      </c>
      <c r="C167" s="166">
        <v>1.7304386070129144E-2</v>
      </c>
      <c r="D167" s="182">
        <v>787915483.21999896</v>
      </c>
      <c r="E167" s="166">
        <v>3.1591688581500625E-2</v>
      </c>
      <c r="F167" s="120"/>
      <c r="G167" s="171"/>
      <c r="H167" s="120"/>
      <c r="I167" s="120"/>
      <c r="J167" s="120"/>
      <c r="K167" s="120"/>
      <c r="L167" s="120"/>
      <c r="M167" s="159"/>
    </row>
    <row r="168" spans="1:13" s="160" customFormat="1" ht="18" customHeight="1" x14ac:dyDescent="0.25">
      <c r="A168" s="140" t="s">
        <v>1432</v>
      </c>
      <c r="B168" s="207">
        <v>1340</v>
      </c>
      <c r="C168" s="166">
        <v>5.3576426372396145E-3</v>
      </c>
      <c r="D168" s="182">
        <v>244674599.75999999</v>
      </c>
      <c r="E168" s="166">
        <v>9.8102955507766969E-3</v>
      </c>
      <c r="F168" s="120"/>
      <c r="G168" s="171"/>
      <c r="H168" s="120"/>
      <c r="I168" s="120"/>
      <c r="J168" s="120"/>
      <c r="K168" s="120"/>
      <c r="L168" s="120"/>
      <c r="M168" s="159"/>
    </row>
    <row r="169" spans="1:13" s="160" customFormat="1" ht="18" customHeight="1" x14ac:dyDescent="0.25">
      <c r="A169" s="140" t="s">
        <v>1433</v>
      </c>
      <c r="B169" s="207">
        <v>428</v>
      </c>
      <c r="C169" s="166">
        <v>1.7112470512974291E-3</v>
      </c>
      <c r="D169" s="182">
        <v>77253839.840000004</v>
      </c>
      <c r="E169" s="166">
        <v>3.0975140125136446E-3</v>
      </c>
      <c r="F169" s="120"/>
      <c r="G169" s="171"/>
      <c r="H169" s="120"/>
      <c r="I169" s="120"/>
      <c r="J169" s="120"/>
      <c r="K169" s="120"/>
      <c r="L169" s="120"/>
      <c r="M169" s="159"/>
    </row>
    <row r="170" spans="1:13" s="160" customFormat="1" ht="18" customHeight="1" x14ac:dyDescent="0.25">
      <c r="A170" s="140" t="s">
        <v>1434</v>
      </c>
      <c r="B170" s="207">
        <v>96</v>
      </c>
      <c r="C170" s="166">
        <v>3.8383111430970374E-4</v>
      </c>
      <c r="D170" s="182">
        <v>16522454.15</v>
      </c>
      <c r="E170" s="166">
        <v>6.6247235550666208E-4</v>
      </c>
      <c r="F170" s="120"/>
      <c r="G170" s="171"/>
      <c r="H170" s="120"/>
      <c r="I170" s="120"/>
      <c r="J170" s="120"/>
      <c r="K170" s="120"/>
      <c r="L170" s="120"/>
      <c r="M170" s="159"/>
    </row>
    <row r="171" spans="1:13" s="160" customFormat="1" ht="18" customHeight="1" x14ac:dyDescent="0.25">
      <c r="A171" s="140" t="s">
        <v>1435</v>
      </c>
      <c r="B171" s="207">
        <v>31</v>
      </c>
      <c r="C171" s="166">
        <v>1.2394546399584184E-4</v>
      </c>
      <c r="D171" s="182">
        <v>6673752.25</v>
      </c>
      <c r="E171" s="166">
        <v>2.6758593687036415E-4</v>
      </c>
      <c r="F171" s="120"/>
      <c r="G171" s="171"/>
      <c r="H171" s="120"/>
      <c r="I171" s="120"/>
      <c r="J171" s="120"/>
      <c r="K171" s="120"/>
      <c r="L171" s="120"/>
      <c r="M171" s="159"/>
    </row>
    <row r="172" spans="1:13" s="160" customFormat="1" ht="18" customHeight="1" x14ac:dyDescent="0.25">
      <c r="A172" s="140" t="s">
        <v>1436</v>
      </c>
      <c r="B172" s="207">
        <v>340</v>
      </c>
      <c r="C172" s="166">
        <v>1.3594018631802008E-3</v>
      </c>
      <c r="D172" s="182">
        <v>52392376.68</v>
      </c>
      <c r="E172" s="166">
        <v>2.1006867911200658E-3</v>
      </c>
      <c r="F172" s="120"/>
      <c r="G172" s="171"/>
      <c r="H172" s="120"/>
      <c r="I172" s="120"/>
      <c r="J172" s="120"/>
      <c r="K172" s="120"/>
      <c r="L172" s="120"/>
      <c r="M172" s="159"/>
    </row>
    <row r="173" spans="1:13" s="209" customFormat="1" ht="18" customHeight="1" thickBot="1" x14ac:dyDescent="0.3">
      <c r="A173" s="200" t="s">
        <v>101</v>
      </c>
      <c r="B173" s="201">
        <v>250110</v>
      </c>
      <c r="C173" s="202"/>
      <c r="D173" s="203">
        <v>24940594143.530029</v>
      </c>
      <c r="E173" s="202"/>
      <c r="F173" s="167"/>
      <c r="G173" s="167"/>
      <c r="H173" s="167"/>
      <c r="I173" s="167"/>
      <c r="J173" s="167"/>
      <c r="K173" s="167"/>
      <c r="L173" s="167"/>
      <c r="M173" s="208"/>
    </row>
    <row r="174" spans="1:13" s="160" customFormat="1" ht="18" customHeight="1" thickTop="1" x14ac:dyDescent="0.25">
      <c r="A174" s="120"/>
      <c r="B174" s="120"/>
      <c r="C174" s="120"/>
      <c r="D174" s="120"/>
      <c r="E174" s="120"/>
      <c r="F174" s="120"/>
      <c r="G174" s="120"/>
      <c r="H174" s="120"/>
      <c r="I174" s="120"/>
      <c r="J174" s="120"/>
      <c r="K174" s="120"/>
      <c r="L174" s="120"/>
      <c r="M174" s="159"/>
    </row>
    <row r="175" spans="1:13" s="160" customFormat="1" ht="18" customHeight="1" x14ac:dyDescent="0.25">
      <c r="A175" s="205" t="s">
        <v>1437</v>
      </c>
      <c r="B175" s="161" t="s">
        <v>1385</v>
      </c>
      <c r="C175" s="161" t="s">
        <v>1386</v>
      </c>
      <c r="D175" s="161" t="s">
        <v>1387</v>
      </c>
      <c r="E175" s="161" t="s">
        <v>1388</v>
      </c>
      <c r="F175" s="120"/>
      <c r="G175" s="120"/>
      <c r="H175" s="120"/>
      <c r="I175" s="120"/>
      <c r="J175" s="120"/>
      <c r="K175" s="120"/>
      <c r="L175" s="120"/>
      <c r="M175" s="159"/>
    </row>
    <row r="176" spans="1:13" s="160" customFormat="1" ht="18" customHeight="1" x14ac:dyDescent="0.25">
      <c r="A176" s="140" t="s">
        <v>1422</v>
      </c>
      <c r="B176" s="207">
        <v>165733</v>
      </c>
      <c r="C176" s="187">
        <v>0.66264043820718888</v>
      </c>
      <c r="D176" s="152">
        <v>13110464238.849899</v>
      </c>
      <c r="E176" s="187">
        <v>0.52566767910161094</v>
      </c>
      <c r="F176" s="120"/>
      <c r="G176" s="120"/>
      <c r="H176" s="120"/>
      <c r="I176" s="120"/>
      <c r="J176" s="120"/>
      <c r="K176" s="120"/>
      <c r="L176" s="120"/>
      <c r="M176" s="159"/>
    </row>
    <row r="177" spans="1:13" s="160" customFormat="1" ht="18" customHeight="1" x14ac:dyDescent="0.25">
      <c r="A177" s="140" t="s">
        <v>1423</v>
      </c>
      <c r="B177" s="207">
        <v>17883</v>
      </c>
      <c r="C177" s="187">
        <v>7.1500539762504492E-2</v>
      </c>
      <c r="D177" s="152">
        <v>2397442004.8199902</v>
      </c>
      <c r="E177" s="187">
        <v>9.6126098320755721E-2</v>
      </c>
      <c r="F177" s="120"/>
      <c r="G177" s="120"/>
      <c r="H177" s="120"/>
      <c r="I177" s="120"/>
      <c r="J177" s="120"/>
      <c r="K177" s="120"/>
      <c r="L177" s="120"/>
      <c r="M177" s="159"/>
    </row>
    <row r="178" spans="1:13" s="160" customFormat="1" ht="18" customHeight="1" x14ac:dyDescent="0.25">
      <c r="A178" s="140" t="s">
        <v>1424</v>
      </c>
      <c r="B178" s="207">
        <v>16345</v>
      </c>
      <c r="C178" s="187">
        <v>6.5351245452001119E-2</v>
      </c>
      <c r="D178" s="152">
        <v>2268415421.6700101</v>
      </c>
      <c r="E178" s="187">
        <v>9.0952741887970021E-2</v>
      </c>
      <c r="F178" s="120"/>
      <c r="G178" s="120"/>
      <c r="H178" s="120"/>
      <c r="I178" s="120"/>
      <c r="J178" s="120"/>
      <c r="K178" s="120"/>
      <c r="L178" s="120"/>
      <c r="M178" s="159"/>
    </row>
    <row r="179" spans="1:13" s="160" customFormat="1" ht="18" customHeight="1" x14ac:dyDescent="0.25">
      <c r="A179" s="140" t="s">
        <v>1425</v>
      </c>
      <c r="B179" s="207">
        <v>14888</v>
      </c>
      <c r="C179" s="187">
        <v>5.9525808644196557E-2</v>
      </c>
      <c r="D179" s="152">
        <v>2095883101.48</v>
      </c>
      <c r="E179" s="187">
        <v>8.4035010931079457E-2</v>
      </c>
      <c r="F179" s="120"/>
      <c r="G179" s="120"/>
      <c r="H179" s="120"/>
      <c r="I179" s="120"/>
      <c r="J179" s="120"/>
      <c r="K179" s="120"/>
      <c r="L179" s="120"/>
      <c r="M179" s="159"/>
    </row>
    <row r="180" spans="1:13" s="160" customFormat="1" ht="18" customHeight="1" x14ac:dyDescent="0.25">
      <c r="A180" s="140" t="s">
        <v>1426</v>
      </c>
      <c r="B180" s="207">
        <v>11794</v>
      </c>
      <c r="C180" s="187">
        <v>4.715525168925673E-2</v>
      </c>
      <c r="D180" s="152">
        <v>1651868016.8899901</v>
      </c>
      <c r="E180" s="187">
        <v>6.6232103669344608E-2</v>
      </c>
      <c r="F180" s="120"/>
      <c r="G180" s="120"/>
      <c r="H180" s="120"/>
      <c r="I180" s="120"/>
      <c r="J180" s="120"/>
      <c r="K180" s="120"/>
      <c r="L180" s="120"/>
      <c r="M180" s="159"/>
    </row>
    <row r="181" spans="1:13" s="160" customFormat="1" ht="18" customHeight="1" x14ac:dyDescent="0.25">
      <c r="A181" s="140" t="s">
        <v>1427</v>
      </c>
      <c r="B181" s="207">
        <v>8666</v>
      </c>
      <c r="C181" s="187">
        <v>3.4648754547998879E-2</v>
      </c>
      <c r="D181" s="152">
        <v>1246217751.22</v>
      </c>
      <c r="E181" s="187">
        <v>4.9967444401992717E-2</v>
      </c>
      <c r="F181" s="120"/>
      <c r="G181" s="120"/>
      <c r="H181" s="120"/>
      <c r="I181" s="120"/>
      <c r="J181" s="120"/>
      <c r="K181" s="120"/>
      <c r="L181" s="120"/>
      <c r="M181" s="159"/>
    </row>
    <row r="182" spans="1:13" s="160" customFormat="1" ht="18" customHeight="1" x14ac:dyDescent="0.25">
      <c r="A182" s="140" t="s">
        <v>1428</v>
      </c>
      <c r="B182" s="207">
        <v>6548</v>
      </c>
      <c r="C182" s="187">
        <v>2.6180480588541041E-2</v>
      </c>
      <c r="D182" s="152">
        <v>952002067.47000098</v>
      </c>
      <c r="E182" s="187">
        <v>3.8170785426801246E-2</v>
      </c>
      <c r="F182" s="120"/>
      <c r="G182" s="120"/>
      <c r="H182" s="120"/>
      <c r="I182" s="120"/>
      <c r="J182" s="120"/>
      <c r="K182" s="120"/>
      <c r="L182" s="120"/>
      <c r="M182" s="159"/>
    </row>
    <row r="183" spans="1:13" s="160" customFormat="1" ht="18" customHeight="1" x14ac:dyDescent="0.25">
      <c r="A183" s="140" t="s">
        <v>1429</v>
      </c>
      <c r="B183" s="207">
        <v>4452</v>
      </c>
      <c r="C183" s="187">
        <v>1.7800167926112512E-2</v>
      </c>
      <c r="D183" s="152">
        <v>649320630.26000094</v>
      </c>
      <c r="E183" s="187">
        <v>2.6034689732048148E-2</v>
      </c>
      <c r="F183" s="120"/>
      <c r="G183" s="120"/>
      <c r="H183" s="120"/>
      <c r="I183" s="120"/>
      <c r="J183" s="120"/>
      <c r="K183" s="120"/>
      <c r="L183" s="120"/>
      <c r="M183" s="159"/>
    </row>
    <row r="184" spans="1:13" s="160" customFormat="1" ht="18" customHeight="1" x14ac:dyDescent="0.25">
      <c r="A184" s="140" t="s">
        <v>1430</v>
      </c>
      <c r="B184" s="207">
        <v>2090</v>
      </c>
      <c r="C184" s="187">
        <v>8.3563232177841749E-3</v>
      </c>
      <c r="D184" s="152">
        <v>313353286.31999999</v>
      </c>
      <c r="E184" s="187">
        <v>1.2563986427771744E-2</v>
      </c>
      <c r="F184" s="120"/>
      <c r="G184" s="120"/>
      <c r="H184" s="120"/>
      <c r="I184" s="120"/>
      <c r="J184" s="120"/>
      <c r="K184" s="120"/>
      <c r="L184" s="120"/>
      <c r="M184" s="159"/>
    </row>
    <row r="185" spans="1:13" s="160" customFormat="1" ht="18" customHeight="1" x14ac:dyDescent="0.25">
      <c r="A185" s="140" t="s">
        <v>1431</v>
      </c>
      <c r="B185" s="207">
        <v>1066</v>
      </c>
      <c r="C185" s="187">
        <v>4.2621246651473356E-3</v>
      </c>
      <c r="D185" s="152">
        <v>160325294.18000001</v>
      </c>
      <c r="E185" s="187">
        <v>6.4282868827135282E-3</v>
      </c>
      <c r="F185" s="120"/>
      <c r="G185" s="120"/>
      <c r="H185" s="120"/>
      <c r="I185" s="120"/>
      <c r="J185" s="120"/>
      <c r="K185" s="120"/>
      <c r="L185" s="120"/>
      <c r="M185" s="159"/>
    </row>
    <row r="186" spans="1:13" s="160" customFormat="1" ht="18" customHeight="1" x14ac:dyDescent="0.25">
      <c r="A186" s="140" t="s">
        <v>1432</v>
      </c>
      <c r="B186" s="207">
        <v>408</v>
      </c>
      <c r="C186" s="187">
        <v>1.6312822358162408E-3</v>
      </c>
      <c r="D186" s="152">
        <v>61926970.990000002</v>
      </c>
      <c r="E186" s="187">
        <v>2.4829789793135324E-3</v>
      </c>
      <c r="F186" s="120"/>
      <c r="G186" s="120"/>
      <c r="H186" s="120"/>
      <c r="I186" s="120"/>
      <c r="J186" s="120"/>
      <c r="K186" s="120"/>
      <c r="L186" s="120"/>
      <c r="M186" s="159"/>
    </row>
    <row r="187" spans="1:13" s="160" customFormat="1" ht="18" customHeight="1" x14ac:dyDescent="0.25">
      <c r="A187" s="140" t="s">
        <v>1433</v>
      </c>
      <c r="B187" s="207">
        <v>158</v>
      </c>
      <c r="C187" s="187">
        <v>6.3172204230138736E-4</v>
      </c>
      <c r="D187" s="152">
        <v>22887314.100000001</v>
      </c>
      <c r="E187" s="187">
        <v>9.1767317042557993E-4</v>
      </c>
      <c r="F187" s="120"/>
      <c r="G187" s="120"/>
      <c r="H187" s="120"/>
      <c r="I187" s="120"/>
      <c r="J187" s="120"/>
      <c r="K187" s="120"/>
      <c r="L187" s="120"/>
      <c r="M187" s="159"/>
    </row>
    <row r="188" spans="1:13" s="160" customFormat="1" ht="18" customHeight="1" x14ac:dyDescent="0.25">
      <c r="A188" s="140" t="s">
        <v>1434</v>
      </c>
      <c r="B188" s="207">
        <v>61</v>
      </c>
      <c r="C188" s="187">
        <v>2.4389268721762425E-4</v>
      </c>
      <c r="D188" s="152">
        <v>8224540.8899999997</v>
      </c>
      <c r="E188" s="187">
        <v>3.297652350487522E-4</v>
      </c>
      <c r="F188" s="120"/>
      <c r="G188" s="120"/>
      <c r="H188" s="120"/>
      <c r="I188" s="120"/>
      <c r="J188" s="120"/>
      <c r="K188" s="120"/>
      <c r="L188" s="120"/>
      <c r="M188" s="159"/>
    </row>
    <row r="189" spans="1:13" s="160" customFormat="1" ht="18" customHeight="1" x14ac:dyDescent="0.25">
      <c r="A189" s="140" t="s">
        <v>1435</v>
      </c>
      <c r="B189" s="207">
        <v>16</v>
      </c>
      <c r="C189" s="187">
        <v>6.3971852384950628E-5</v>
      </c>
      <c r="D189" s="152">
        <v>1994944.77</v>
      </c>
      <c r="E189" s="187">
        <v>7.9987860694839217E-5</v>
      </c>
      <c r="F189" s="120"/>
      <c r="G189" s="120"/>
      <c r="H189" s="120"/>
      <c r="I189" s="120"/>
      <c r="J189" s="120"/>
      <c r="K189" s="120"/>
      <c r="L189" s="120"/>
      <c r="M189" s="159"/>
    </row>
    <row r="190" spans="1:13" s="160" customFormat="1" ht="18" customHeight="1" x14ac:dyDescent="0.25">
      <c r="A190" s="140" t="s">
        <v>1436</v>
      </c>
      <c r="B190" s="207">
        <v>2</v>
      </c>
      <c r="C190" s="187">
        <v>7.9964815481188285E-6</v>
      </c>
      <c r="D190" s="152">
        <v>268559.62</v>
      </c>
      <c r="E190" s="187">
        <v>1.0767972024016963E-5</v>
      </c>
      <c r="F190" s="120"/>
      <c r="G190" s="120"/>
      <c r="H190" s="120"/>
      <c r="I190" s="120"/>
      <c r="J190" s="120"/>
      <c r="K190" s="120"/>
      <c r="L190" s="120"/>
      <c r="M190" s="159"/>
    </row>
    <row r="191" spans="1:13" s="209" customFormat="1" ht="18" customHeight="1" thickBot="1" x14ac:dyDescent="0.3">
      <c r="A191" s="200" t="s">
        <v>101</v>
      </c>
      <c r="B191" s="201">
        <v>250110</v>
      </c>
      <c r="C191" s="202"/>
      <c r="D191" s="203">
        <v>24940594143.529896</v>
      </c>
      <c r="E191" s="202"/>
      <c r="F191" s="167"/>
      <c r="G191" s="167"/>
      <c r="H191" s="167"/>
      <c r="I191" s="167"/>
      <c r="J191" s="167"/>
      <c r="K191" s="167"/>
      <c r="L191" s="167"/>
      <c r="M191" s="208"/>
    </row>
    <row r="192" spans="1:13" s="160" customFormat="1" ht="18" customHeight="1" thickTop="1" x14ac:dyDescent="0.25">
      <c r="A192" s="120"/>
      <c r="B192" s="120"/>
      <c r="C192" s="120"/>
      <c r="D192" s="120"/>
      <c r="E192" s="120"/>
      <c r="F192" s="120"/>
      <c r="G192" s="120"/>
      <c r="H192" s="120"/>
      <c r="I192" s="120"/>
      <c r="J192" s="120"/>
      <c r="K192" s="120"/>
      <c r="L192" s="120"/>
      <c r="M192" s="159"/>
    </row>
    <row r="193" spans="1:13" s="160" customFormat="1" ht="18" customHeight="1" x14ac:dyDescent="0.25">
      <c r="A193" s="205" t="s">
        <v>1438</v>
      </c>
      <c r="B193" s="161" t="s">
        <v>1385</v>
      </c>
      <c r="C193" s="161" t="s">
        <v>1386</v>
      </c>
      <c r="D193" s="161" t="s">
        <v>1387</v>
      </c>
      <c r="E193" s="161" t="s">
        <v>1388</v>
      </c>
      <c r="F193" s="120"/>
      <c r="G193" s="120"/>
      <c r="H193" s="120"/>
      <c r="I193" s="120"/>
      <c r="J193" s="120"/>
      <c r="K193" s="120"/>
      <c r="L193" s="120"/>
      <c r="M193" s="159"/>
    </row>
    <row r="194" spans="1:13" s="160" customFormat="1" ht="18" customHeight="1" x14ac:dyDescent="0.25">
      <c r="A194" s="140" t="s">
        <v>1194</v>
      </c>
      <c r="B194" s="207">
        <v>4964</v>
      </c>
      <c r="C194" s="187">
        <v>1.9847267202430931E-2</v>
      </c>
      <c r="D194" s="182">
        <v>11283453.619999999</v>
      </c>
      <c r="E194" s="187">
        <v>4.5241318450797973E-4</v>
      </c>
      <c r="F194" s="120"/>
      <c r="G194" s="120"/>
      <c r="H194" s="120"/>
      <c r="I194" s="120"/>
      <c r="J194" s="120"/>
      <c r="K194" s="120"/>
      <c r="L194" s="120"/>
      <c r="M194" s="159"/>
    </row>
    <row r="195" spans="1:13" s="160" customFormat="1" ht="18" customHeight="1" x14ac:dyDescent="0.25">
      <c r="A195" s="140" t="s">
        <v>1195</v>
      </c>
      <c r="B195" s="207">
        <v>5283</v>
      </c>
      <c r="C195" s="187">
        <v>2.1122706009355882E-2</v>
      </c>
      <c r="D195" s="182">
        <v>39941217.030000001</v>
      </c>
      <c r="E195" s="187">
        <v>1.6014541113225805E-3</v>
      </c>
      <c r="F195" s="120"/>
      <c r="G195" s="120"/>
      <c r="H195" s="120"/>
      <c r="I195" s="120"/>
      <c r="J195" s="120"/>
      <c r="K195" s="120"/>
      <c r="L195" s="120"/>
      <c r="M195" s="159"/>
    </row>
    <row r="196" spans="1:13" s="160" customFormat="1" ht="18" customHeight="1" x14ac:dyDescent="0.25">
      <c r="A196" s="140" t="s">
        <v>1196</v>
      </c>
      <c r="B196" s="207">
        <v>20620</v>
      </c>
      <c r="C196" s="187">
        <v>8.2443724761105119E-2</v>
      </c>
      <c r="D196" s="182">
        <v>368100831.36000001</v>
      </c>
      <c r="E196" s="187">
        <v>1.4759104343764956E-2</v>
      </c>
      <c r="F196" s="120"/>
      <c r="G196" s="120"/>
      <c r="H196" s="120"/>
      <c r="I196" s="120"/>
      <c r="J196" s="120"/>
      <c r="K196" s="120"/>
      <c r="L196" s="120"/>
      <c r="M196" s="159"/>
    </row>
    <row r="197" spans="1:13" s="160" customFormat="1" ht="18" customHeight="1" x14ac:dyDescent="0.25">
      <c r="A197" s="140" t="s">
        <v>1197</v>
      </c>
      <c r="B197" s="207">
        <v>43591</v>
      </c>
      <c r="C197" s="187">
        <v>0.1742873135820239</v>
      </c>
      <c r="D197" s="182">
        <v>1652372438.1000099</v>
      </c>
      <c r="E197" s="187">
        <v>6.6252328576863515E-2</v>
      </c>
      <c r="F197" s="120"/>
      <c r="G197" s="120"/>
      <c r="H197" s="120"/>
      <c r="I197" s="120"/>
      <c r="J197" s="120"/>
      <c r="K197" s="120"/>
      <c r="L197" s="120"/>
      <c r="M197" s="159"/>
    </row>
    <row r="198" spans="1:13" s="160" customFormat="1" ht="18" customHeight="1" x14ac:dyDescent="0.25">
      <c r="A198" s="140" t="s">
        <v>1198</v>
      </c>
      <c r="B198" s="207">
        <v>45321</v>
      </c>
      <c r="C198" s="187">
        <v>0.1812042701211467</v>
      </c>
      <c r="D198" s="182">
        <v>2819820509.04001</v>
      </c>
      <c r="E198" s="187">
        <v>0.11306148092588193</v>
      </c>
      <c r="F198" s="120"/>
      <c r="G198" s="120"/>
      <c r="H198" s="120"/>
      <c r="I198" s="120"/>
      <c r="J198" s="120"/>
      <c r="K198" s="120"/>
      <c r="L198" s="120"/>
      <c r="M198" s="159"/>
    </row>
    <row r="199" spans="1:13" s="160" customFormat="1" ht="18" customHeight="1" x14ac:dyDescent="0.25">
      <c r="A199" s="140" t="s">
        <v>1199</v>
      </c>
      <c r="B199" s="207">
        <v>37408</v>
      </c>
      <c r="C199" s="187">
        <v>0.14956619087601455</v>
      </c>
      <c r="D199" s="182">
        <v>3256190480.5599899</v>
      </c>
      <c r="E199" s="187">
        <v>0.1305578552707973</v>
      </c>
      <c r="F199" s="120"/>
      <c r="G199" s="120"/>
      <c r="H199" s="120"/>
      <c r="I199" s="120"/>
      <c r="J199" s="120"/>
      <c r="K199" s="120"/>
      <c r="L199" s="120"/>
      <c r="M199" s="159"/>
    </row>
    <row r="200" spans="1:13" s="160" customFormat="1" ht="18" customHeight="1" x14ac:dyDescent="0.25">
      <c r="A200" s="140" t="s">
        <v>1200</v>
      </c>
      <c r="B200" s="207">
        <v>47604</v>
      </c>
      <c r="C200" s="187">
        <v>0.19033225380832433</v>
      </c>
      <c r="D200" s="182">
        <v>5805816698.2700195</v>
      </c>
      <c r="E200" s="187">
        <v>0.23278582157489686</v>
      </c>
      <c r="F200" s="120"/>
      <c r="G200" s="120"/>
      <c r="H200" s="120"/>
      <c r="I200" s="120"/>
      <c r="J200" s="120"/>
      <c r="K200" s="120"/>
      <c r="L200" s="120"/>
      <c r="M200" s="159"/>
    </row>
    <row r="201" spans="1:13" s="160" customFormat="1" ht="18" customHeight="1" x14ac:dyDescent="0.25">
      <c r="A201" s="140" t="s">
        <v>1201</v>
      </c>
      <c r="B201" s="207">
        <v>21603</v>
      </c>
      <c r="C201" s="187">
        <v>8.6373995442005524E-2</v>
      </c>
      <c r="D201" s="182">
        <v>3706198996.0100002</v>
      </c>
      <c r="E201" s="187">
        <v>0.1486010707956596</v>
      </c>
      <c r="F201" s="120"/>
      <c r="G201" s="120"/>
      <c r="H201" s="120"/>
      <c r="I201" s="120"/>
      <c r="J201" s="120"/>
      <c r="K201" s="120"/>
      <c r="L201" s="120"/>
      <c r="M201" s="159"/>
    </row>
    <row r="202" spans="1:13" s="160" customFormat="1" ht="18" customHeight="1" x14ac:dyDescent="0.25">
      <c r="A202" s="140" t="s">
        <v>1202</v>
      </c>
      <c r="B202" s="207">
        <v>10110</v>
      </c>
      <c r="C202" s="187">
        <v>4.0422214225740674E-2</v>
      </c>
      <c r="D202" s="182">
        <v>2241489075.3600101</v>
      </c>
      <c r="E202" s="187">
        <v>8.987312260724914E-2</v>
      </c>
      <c r="F202" s="120"/>
      <c r="G202" s="120"/>
      <c r="H202" s="120"/>
      <c r="I202" s="120"/>
      <c r="J202" s="120"/>
      <c r="K202" s="120"/>
      <c r="L202" s="120"/>
      <c r="M202" s="159"/>
    </row>
    <row r="203" spans="1:13" s="160" customFormat="1" ht="18" customHeight="1" x14ac:dyDescent="0.25">
      <c r="A203" s="140" t="s">
        <v>1203</v>
      </c>
      <c r="B203" s="207">
        <v>5122</v>
      </c>
      <c r="C203" s="187">
        <v>2.0478989244732317E-2</v>
      </c>
      <c r="D203" s="182">
        <v>1393990864.6800001</v>
      </c>
      <c r="E203" s="187">
        <v>5.5892448137249584E-2</v>
      </c>
      <c r="F203" s="120"/>
      <c r="G203" s="120"/>
      <c r="H203" s="120"/>
      <c r="I203" s="120"/>
      <c r="J203" s="120"/>
      <c r="K203" s="120"/>
      <c r="L203" s="120"/>
      <c r="M203" s="159"/>
    </row>
    <row r="204" spans="1:13" s="160" customFormat="1" ht="18" customHeight="1" x14ac:dyDescent="0.25">
      <c r="A204" s="140" t="s">
        <v>1204</v>
      </c>
      <c r="B204" s="207">
        <v>2932</v>
      </c>
      <c r="C204" s="187">
        <v>1.1722841949542201E-2</v>
      </c>
      <c r="D204" s="182">
        <v>946541159.14000106</v>
      </c>
      <c r="E204" s="187">
        <v>3.7951828801366785E-2</v>
      </c>
      <c r="F204" s="120"/>
      <c r="G204" s="120"/>
      <c r="H204" s="120"/>
      <c r="I204" s="120"/>
      <c r="J204" s="120"/>
      <c r="K204" s="120"/>
      <c r="L204" s="120"/>
      <c r="M204" s="159"/>
    </row>
    <row r="205" spans="1:13" s="160" customFormat="1" ht="18" customHeight="1" x14ac:dyDescent="0.25">
      <c r="A205" s="140" t="s">
        <v>1205</v>
      </c>
      <c r="B205" s="207">
        <v>1798</v>
      </c>
      <c r="C205" s="187">
        <v>7.1888369117588261E-3</v>
      </c>
      <c r="D205" s="182">
        <v>669024125.83000004</v>
      </c>
      <c r="E205" s="187">
        <v>2.6824706820518456E-2</v>
      </c>
      <c r="F205" s="120"/>
      <c r="G205" s="120"/>
      <c r="H205" s="120"/>
      <c r="I205" s="120"/>
      <c r="J205" s="120"/>
      <c r="K205" s="120"/>
      <c r="L205" s="120"/>
      <c r="M205" s="159"/>
    </row>
    <row r="206" spans="1:13" s="160" customFormat="1" ht="18" customHeight="1" x14ac:dyDescent="0.25">
      <c r="A206" s="140" t="s">
        <v>1206</v>
      </c>
      <c r="B206" s="207">
        <v>1123</v>
      </c>
      <c r="C206" s="187">
        <v>4.4900243892687219E-3</v>
      </c>
      <c r="D206" s="182">
        <v>474064718.31</v>
      </c>
      <c r="E206" s="187">
        <v>1.9007755612461628E-2</v>
      </c>
      <c r="F206" s="120"/>
      <c r="G206" s="120"/>
      <c r="H206" s="120"/>
      <c r="I206" s="120"/>
      <c r="J206" s="120"/>
      <c r="K206" s="120"/>
      <c r="L206" s="120"/>
      <c r="M206" s="159"/>
    </row>
    <row r="207" spans="1:13" s="160" customFormat="1" ht="18" customHeight="1" x14ac:dyDescent="0.25">
      <c r="A207" s="140" t="s">
        <v>1207</v>
      </c>
      <c r="B207" s="207">
        <v>804</v>
      </c>
      <c r="C207" s="187">
        <v>3.2145855823437685E-3</v>
      </c>
      <c r="D207" s="182">
        <v>380545958.64999998</v>
      </c>
      <c r="E207" s="187">
        <v>1.5258095154423871E-2</v>
      </c>
      <c r="F207" s="120"/>
      <c r="G207" s="120"/>
      <c r="H207" s="120"/>
      <c r="I207" s="120"/>
      <c r="J207" s="120"/>
      <c r="K207" s="120"/>
      <c r="L207" s="120"/>
      <c r="M207" s="159"/>
    </row>
    <row r="208" spans="1:13" s="160" customFormat="1" ht="18" customHeight="1" x14ac:dyDescent="0.25">
      <c r="A208" s="140" t="s">
        <v>1208</v>
      </c>
      <c r="B208" s="207">
        <v>837</v>
      </c>
      <c r="C208" s="187">
        <v>3.3465275278877294E-3</v>
      </c>
      <c r="D208" s="182">
        <v>454453997.74000001</v>
      </c>
      <c r="E208" s="187">
        <v>1.822145836320065E-2</v>
      </c>
      <c r="F208" s="120"/>
      <c r="G208" s="120"/>
      <c r="H208" s="120"/>
      <c r="I208" s="120"/>
      <c r="J208" s="120"/>
      <c r="K208" s="120"/>
      <c r="L208" s="120"/>
      <c r="M208" s="159"/>
    </row>
    <row r="209" spans="1:13" s="160" customFormat="1" ht="18" customHeight="1" x14ac:dyDescent="0.25">
      <c r="A209" s="140" t="s">
        <v>1209</v>
      </c>
      <c r="B209" s="207">
        <v>483</v>
      </c>
      <c r="C209" s="187">
        <v>1.9311502938706968E-3</v>
      </c>
      <c r="D209" s="182">
        <v>311463601.38999999</v>
      </c>
      <c r="E209" s="187">
        <v>1.2488218989388988E-2</v>
      </c>
      <c r="F209" s="120"/>
      <c r="G209" s="120"/>
      <c r="H209" s="120"/>
      <c r="I209" s="120"/>
      <c r="J209" s="120"/>
      <c r="K209" s="120"/>
      <c r="L209" s="120"/>
      <c r="M209" s="159"/>
    </row>
    <row r="210" spans="1:13" s="160" customFormat="1" ht="18" customHeight="1" x14ac:dyDescent="0.25">
      <c r="A210" s="140" t="s">
        <v>1210</v>
      </c>
      <c r="B210" s="207">
        <v>276</v>
      </c>
      <c r="C210" s="187">
        <v>1.1035144536403981E-3</v>
      </c>
      <c r="D210" s="182">
        <v>204717607.62</v>
      </c>
      <c r="E210" s="187">
        <v>8.2082089320644775E-3</v>
      </c>
      <c r="F210" s="120"/>
      <c r="G210" s="120"/>
      <c r="H210" s="120"/>
      <c r="I210" s="120"/>
      <c r="J210" s="120"/>
      <c r="K210" s="120"/>
      <c r="L210" s="120"/>
      <c r="M210" s="159"/>
    </row>
    <row r="211" spans="1:13" s="160" customFormat="1" ht="18" customHeight="1" x14ac:dyDescent="0.25">
      <c r="A211" s="140" t="s">
        <v>1211</v>
      </c>
      <c r="B211" s="207">
        <v>133</v>
      </c>
      <c r="C211" s="187">
        <v>5.3176602294990199E-4</v>
      </c>
      <c r="D211" s="182">
        <v>111967177.64</v>
      </c>
      <c r="E211" s="187">
        <v>4.4893548644269667E-3</v>
      </c>
      <c r="F211" s="120"/>
      <c r="G211" s="120"/>
      <c r="H211" s="120"/>
      <c r="I211" s="120"/>
      <c r="J211" s="120"/>
      <c r="K211" s="120"/>
      <c r="L211" s="120"/>
      <c r="M211" s="159"/>
    </row>
    <row r="212" spans="1:13" s="160" customFormat="1" ht="18" customHeight="1" x14ac:dyDescent="0.25">
      <c r="A212" s="140" t="s">
        <v>1212</v>
      </c>
      <c r="B212" s="207">
        <v>98</v>
      </c>
      <c r="C212" s="187">
        <v>3.9182759585782258E-4</v>
      </c>
      <c r="D212" s="182">
        <v>92611233.180000007</v>
      </c>
      <c r="E212" s="187">
        <v>3.7132729335555047E-3</v>
      </c>
      <c r="F212" s="120"/>
      <c r="G212" s="120"/>
      <c r="H212" s="120"/>
      <c r="I212" s="120"/>
      <c r="J212" s="120"/>
      <c r="K212" s="120"/>
      <c r="L212" s="120"/>
      <c r="M212" s="159"/>
    </row>
    <row r="213" spans="1:13" s="160" customFormat="1" ht="18" customHeight="1" x14ac:dyDescent="0.25">
      <c r="A213" s="140" t="s">
        <v>1213</v>
      </c>
      <c r="B213" s="210">
        <v>0</v>
      </c>
      <c r="C213" s="187">
        <v>0</v>
      </c>
      <c r="D213" s="182">
        <v>0</v>
      </c>
      <c r="E213" s="187">
        <v>0</v>
      </c>
      <c r="F213" s="120"/>
      <c r="G213" s="120"/>
      <c r="H213" s="120"/>
      <c r="I213" s="120"/>
      <c r="J213" s="120"/>
      <c r="K213" s="120"/>
      <c r="L213" s="120"/>
      <c r="M213" s="159"/>
    </row>
    <row r="214" spans="1:13" s="160" customFormat="1" ht="18" customHeight="1" thickBot="1" x14ac:dyDescent="0.3">
      <c r="A214" s="200" t="s">
        <v>101</v>
      </c>
      <c r="B214" s="201">
        <v>250110</v>
      </c>
      <c r="C214" s="202"/>
      <c r="D214" s="203">
        <v>24940594143.530041</v>
      </c>
      <c r="E214" s="202"/>
      <c r="F214" s="120"/>
      <c r="G214" s="120"/>
      <c r="H214" s="120"/>
      <c r="I214" s="120"/>
      <c r="J214" s="120"/>
      <c r="K214" s="120"/>
      <c r="L214" s="120"/>
      <c r="M214" s="159"/>
    </row>
    <row r="215" spans="1:13" s="160" customFormat="1" ht="18" customHeight="1" thickTop="1" x14ac:dyDescent="0.25">
      <c r="A215" s="120"/>
      <c r="B215" s="120"/>
      <c r="C215" s="120"/>
      <c r="D215" s="120"/>
      <c r="E215" s="120"/>
      <c r="F215" s="120"/>
      <c r="G215" s="120"/>
      <c r="H215" s="120"/>
      <c r="I215" s="120"/>
      <c r="J215" s="120"/>
      <c r="K215" s="120"/>
      <c r="L215" s="120"/>
      <c r="M215" s="159"/>
    </row>
    <row r="216" spans="1:13" s="160" customFormat="1" ht="18" customHeight="1" x14ac:dyDescent="0.25">
      <c r="A216" s="205" t="s">
        <v>1439</v>
      </c>
      <c r="B216" s="161" t="s">
        <v>1385</v>
      </c>
      <c r="C216" s="161" t="s">
        <v>1386</v>
      </c>
      <c r="D216" s="161" t="s">
        <v>1387</v>
      </c>
      <c r="E216" s="161" t="s">
        <v>1388</v>
      </c>
      <c r="F216" s="120"/>
      <c r="G216" s="120"/>
      <c r="H216" s="120"/>
      <c r="I216" s="120"/>
      <c r="J216" s="120"/>
      <c r="K216" s="120"/>
      <c r="L216" s="120"/>
      <c r="M216" s="159"/>
    </row>
    <row r="217" spans="1:13" s="160" customFormat="1" ht="18" customHeight="1" x14ac:dyDescent="0.25">
      <c r="A217" s="140" t="s">
        <v>1182</v>
      </c>
      <c r="B217" s="207">
        <v>11512</v>
      </c>
      <c r="C217" s="187">
        <v>4.6027747790971969E-2</v>
      </c>
      <c r="D217" s="182">
        <v>1070558554.15</v>
      </c>
      <c r="E217" s="187">
        <v>4.2924340454323931E-2</v>
      </c>
      <c r="F217" s="120"/>
      <c r="G217" s="120"/>
      <c r="H217" s="120"/>
      <c r="I217" s="120"/>
      <c r="J217" s="120"/>
      <c r="K217" s="120"/>
      <c r="L217" s="120"/>
      <c r="M217" s="159"/>
    </row>
    <row r="218" spans="1:13" s="160" customFormat="1" ht="18" customHeight="1" x14ac:dyDescent="0.25">
      <c r="A218" s="140" t="s">
        <v>1183</v>
      </c>
      <c r="B218" s="207">
        <v>18636</v>
      </c>
      <c r="C218" s="187">
        <v>7.4511215065371242E-2</v>
      </c>
      <c r="D218" s="182">
        <v>1493583774.5</v>
      </c>
      <c r="E218" s="187">
        <v>5.9885653321032024E-2</v>
      </c>
      <c r="F218" s="120"/>
      <c r="G218" s="120"/>
      <c r="H218" s="120"/>
      <c r="I218" s="120"/>
      <c r="J218" s="120"/>
      <c r="K218" s="120"/>
      <c r="L218" s="120"/>
      <c r="M218" s="159"/>
    </row>
    <row r="219" spans="1:13" s="160" customFormat="1" ht="18" customHeight="1" x14ac:dyDescent="0.25">
      <c r="A219" s="140" t="s">
        <v>1184</v>
      </c>
      <c r="B219" s="207">
        <v>20395</v>
      </c>
      <c r="C219" s="187">
        <v>8.1544120586941743E-2</v>
      </c>
      <c r="D219" s="182">
        <v>3491619151.0999999</v>
      </c>
      <c r="E219" s="187">
        <v>0.13999743273982032</v>
      </c>
      <c r="F219" s="120"/>
      <c r="G219" s="120"/>
      <c r="H219" s="120"/>
      <c r="I219" s="120"/>
      <c r="J219" s="120"/>
      <c r="K219" s="120"/>
      <c r="L219" s="120"/>
      <c r="M219" s="159"/>
    </row>
    <row r="220" spans="1:13" s="160" customFormat="1" ht="18" customHeight="1" x14ac:dyDescent="0.25">
      <c r="A220" s="140" t="s">
        <v>1185</v>
      </c>
      <c r="B220" s="207">
        <v>16340</v>
      </c>
      <c r="C220" s="187">
        <v>6.5331254248130827E-2</v>
      </c>
      <c r="D220" s="182">
        <v>1152462312.54</v>
      </c>
      <c r="E220" s="187">
        <v>4.6208294233398083E-2</v>
      </c>
      <c r="F220" s="120"/>
      <c r="G220" s="120"/>
      <c r="H220" s="120"/>
      <c r="I220" s="120"/>
      <c r="J220" s="120"/>
      <c r="K220" s="120"/>
      <c r="L220" s="120"/>
      <c r="M220" s="159"/>
    </row>
    <row r="221" spans="1:13" s="160" customFormat="1" ht="18" customHeight="1" x14ac:dyDescent="0.25">
      <c r="A221" s="140" t="s">
        <v>1186</v>
      </c>
      <c r="B221" s="207">
        <v>28866</v>
      </c>
      <c r="C221" s="187">
        <v>0.11541321818399904</v>
      </c>
      <c r="D221" s="182">
        <v>2262551714.8500099</v>
      </c>
      <c r="E221" s="187">
        <v>9.0717634946036435E-2</v>
      </c>
      <c r="F221" s="120"/>
      <c r="G221" s="120"/>
      <c r="H221" s="120"/>
      <c r="I221" s="120"/>
      <c r="J221" s="120"/>
      <c r="K221" s="120"/>
      <c r="L221" s="120"/>
      <c r="M221" s="159"/>
    </row>
    <row r="222" spans="1:13" s="160" customFormat="1" ht="18" customHeight="1" x14ac:dyDescent="0.25">
      <c r="A222" s="140" t="s">
        <v>1187</v>
      </c>
      <c r="B222" s="210">
        <v>0</v>
      </c>
      <c r="C222" s="187">
        <v>0</v>
      </c>
      <c r="D222" s="182">
        <v>0</v>
      </c>
      <c r="E222" s="187">
        <v>0</v>
      </c>
      <c r="F222" s="120"/>
      <c r="G222" s="120"/>
      <c r="H222" s="120"/>
      <c r="I222" s="120"/>
      <c r="J222" s="120"/>
      <c r="K222" s="120"/>
      <c r="L222" s="120"/>
      <c r="M222" s="159"/>
    </row>
    <row r="223" spans="1:13" s="160" customFormat="1" ht="18" customHeight="1" x14ac:dyDescent="0.25">
      <c r="A223" s="140" t="s">
        <v>1188</v>
      </c>
      <c r="B223" s="207">
        <v>4722</v>
      </c>
      <c r="C223" s="187">
        <v>1.8879692935108553E-2</v>
      </c>
      <c r="D223" s="182">
        <v>437426083.14999998</v>
      </c>
      <c r="E223" s="187">
        <v>1.7538719431969718E-2</v>
      </c>
      <c r="F223" s="120"/>
      <c r="G223" s="120"/>
      <c r="H223" s="120"/>
      <c r="I223" s="120"/>
      <c r="J223" s="120"/>
      <c r="K223" s="120"/>
      <c r="L223" s="120"/>
      <c r="M223" s="159"/>
    </row>
    <row r="224" spans="1:13" s="160" customFormat="1" ht="18" customHeight="1" x14ac:dyDescent="0.25">
      <c r="A224" s="140" t="s">
        <v>1189</v>
      </c>
      <c r="B224" s="207">
        <v>45521</v>
      </c>
      <c r="C224" s="187">
        <v>0.18200391827595858</v>
      </c>
      <c r="D224" s="182">
        <v>5796835051.9500093</v>
      </c>
      <c r="E224" s="187">
        <v>0.23242569998893953</v>
      </c>
      <c r="F224" s="120"/>
      <c r="G224" s="120"/>
      <c r="H224" s="120"/>
      <c r="I224" s="120"/>
      <c r="J224" s="120"/>
      <c r="K224" s="120"/>
      <c r="L224" s="120"/>
      <c r="M224" s="159"/>
    </row>
    <row r="225" spans="1:13" s="160" customFormat="1" ht="18" customHeight="1" x14ac:dyDescent="0.25">
      <c r="A225" s="140" t="s">
        <v>1190</v>
      </c>
      <c r="B225" s="207">
        <v>33616</v>
      </c>
      <c r="C225" s="187">
        <v>0.13440486186078127</v>
      </c>
      <c r="D225" s="182">
        <v>3478534397.98</v>
      </c>
      <c r="E225" s="187">
        <v>0.13947279595511911</v>
      </c>
      <c r="F225" s="120"/>
      <c r="G225" s="120"/>
      <c r="H225" s="120"/>
      <c r="I225" s="120"/>
      <c r="J225" s="120"/>
      <c r="K225" s="120"/>
      <c r="L225" s="120"/>
      <c r="M225" s="159"/>
    </row>
    <row r="226" spans="1:13" s="160" customFormat="1" ht="18" customHeight="1" x14ac:dyDescent="0.25">
      <c r="A226" s="140" t="s">
        <v>1191</v>
      </c>
      <c r="B226" s="207">
        <v>17584</v>
      </c>
      <c r="C226" s="187">
        <v>7.0305065771060729E-2</v>
      </c>
      <c r="D226" s="182">
        <v>1378036132.29</v>
      </c>
      <c r="E226" s="187">
        <v>5.5252738742291925E-2</v>
      </c>
      <c r="F226" s="120"/>
      <c r="G226" s="120"/>
      <c r="H226" s="120"/>
      <c r="I226" s="120"/>
      <c r="J226" s="120"/>
      <c r="K226" s="120"/>
      <c r="L226" s="120"/>
      <c r="M226" s="159"/>
    </row>
    <row r="227" spans="1:13" s="160" customFormat="1" ht="18" customHeight="1" x14ac:dyDescent="0.25">
      <c r="A227" s="140" t="s">
        <v>1192</v>
      </c>
      <c r="B227" s="207">
        <v>32664</v>
      </c>
      <c r="C227" s="187">
        <v>0.13059853664387669</v>
      </c>
      <c r="D227" s="182">
        <v>2821876847.7799902</v>
      </c>
      <c r="E227" s="187">
        <v>0.11314393039477889</v>
      </c>
      <c r="F227" s="120"/>
      <c r="G227" s="120"/>
      <c r="H227" s="120"/>
      <c r="I227" s="120"/>
      <c r="J227" s="120"/>
      <c r="K227" s="120"/>
      <c r="L227" s="120"/>
      <c r="M227" s="159"/>
    </row>
    <row r="228" spans="1:13" s="160" customFormat="1" ht="18" customHeight="1" x14ac:dyDescent="0.25">
      <c r="A228" s="140" t="s">
        <v>1193</v>
      </c>
      <c r="B228" s="207">
        <v>20254</v>
      </c>
      <c r="C228" s="187">
        <v>8.0980368637799366E-2</v>
      </c>
      <c r="D228" s="182">
        <v>1557110123.24</v>
      </c>
      <c r="E228" s="187">
        <v>6.2432759792289835E-2</v>
      </c>
      <c r="F228" s="120"/>
      <c r="G228" s="120"/>
      <c r="H228" s="120"/>
      <c r="I228" s="120"/>
      <c r="J228" s="120"/>
      <c r="K228" s="120"/>
      <c r="L228" s="120"/>
      <c r="M228" s="159"/>
    </row>
    <row r="229" spans="1:13" s="209" customFormat="1" ht="18" customHeight="1" thickBot="1" x14ac:dyDescent="0.3">
      <c r="A229" s="200" t="s">
        <v>101</v>
      </c>
      <c r="B229" s="201">
        <v>250110</v>
      </c>
      <c r="C229" s="202"/>
      <c r="D229" s="203">
        <v>24940594143.530014</v>
      </c>
      <c r="E229" s="202"/>
      <c r="F229" s="167"/>
      <c r="G229" s="167"/>
      <c r="H229" s="167"/>
      <c r="I229" s="167"/>
      <c r="J229" s="167"/>
      <c r="K229" s="167"/>
      <c r="L229" s="167"/>
      <c r="M229" s="208"/>
    </row>
    <row r="230" spans="1:13" s="160" customFormat="1" ht="18" customHeight="1" thickTop="1" x14ac:dyDescent="0.25">
      <c r="A230" s="120"/>
      <c r="B230" s="120"/>
      <c r="C230" s="120"/>
      <c r="D230" s="120"/>
      <c r="E230" s="120"/>
      <c r="F230" s="120"/>
      <c r="G230" s="120"/>
      <c r="H230" s="120"/>
      <c r="I230" s="120"/>
      <c r="J230" s="120"/>
      <c r="K230" s="120"/>
      <c r="L230" s="120"/>
      <c r="M230" s="159"/>
    </row>
    <row r="231" spans="1:13" s="160" customFormat="1" ht="18" customHeight="1" x14ac:dyDescent="0.25">
      <c r="A231" s="205" t="s">
        <v>1440</v>
      </c>
      <c r="B231" s="161" t="s">
        <v>1385</v>
      </c>
      <c r="C231" s="161" t="s">
        <v>1386</v>
      </c>
      <c r="D231" s="161" t="s">
        <v>1387</v>
      </c>
      <c r="E231" s="161" t="s">
        <v>1388</v>
      </c>
      <c r="F231" s="149" t="s">
        <v>1441</v>
      </c>
      <c r="G231" s="120"/>
      <c r="H231" s="120"/>
      <c r="I231" s="120"/>
      <c r="J231" s="120"/>
      <c r="K231" s="120"/>
      <c r="L231" s="120"/>
      <c r="M231" s="159"/>
    </row>
    <row r="232" spans="1:13" s="160" customFormat="1" ht="18" customHeight="1" x14ac:dyDescent="0.25">
      <c r="A232" s="140" t="s">
        <v>1442</v>
      </c>
      <c r="B232" s="207">
        <v>513807</v>
      </c>
      <c r="C232" s="187">
        <v>0.77561276045243965</v>
      </c>
      <c r="D232" s="152">
        <v>15819197291.7801</v>
      </c>
      <c r="E232" s="206">
        <v>0.63427507784066772</v>
      </c>
      <c r="F232" s="120"/>
      <c r="G232" s="120"/>
      <c r="H232" s="120"/>
      <c r="I232" s="120"/>
      <c r="J232" s="120"/>
      <c r="K232" s="120"/>
      <c r="L232" s="120"/>
      <c r="M232" s="159"/>
    </row>
    <row r="233" spans="1:13" s="160" customFormat="1" ht="18" customHeight="1" x14ac:dyDescent="0.25">
      <c r="A233" s="140" t="s">
        <v>1443</v>
      </c>
      <c r="B233" s="211">
        <v>0</v>
      </c>
      <c r="C233" s="211">
        <v>0</v>
      </c>
      <c r="D233" s="154">
        <v>0</v>
      </c>
      <c r="E233" s="212">
        <v>0</v>
      </c>
      <c r="F233" s="213"/>
      <c r="G233" s="167"/>
      <c r="H233" s="120"/>
      <c r="I233" s="120"/>
      <c r="J233" s="120"/>
      <c r="K233" s="120"/>
      <c r="L233" s="120"/>
      <c r="M233" s="159"/>
    </row>
    <row r="234" spans="1:13" s="160" customFormat="1" ht="18" customHeight="1" x14ac:dyDescent="0.25">
      <c r="A234" s="140" t="s">
        <v>1444</v>
      </c>
      <c r="B234" s="207">
        <v>148646</v>
      </c>
      <c r="C234" s="187">
        <v>0.22438723954756035</v>
      </c>
      <c r="D234" s="152">
        <v>9121396851.7500706</v>
      </c>
      <c r="E234" s="206">
        <v>0.36572492215933228</v>
      </c>
      <c r="F234" s="120"/>
      <c r="G234" s="120"/>
      <c r="H234" s="120"/>
      <c r="I234" s="120"/>
      <c r="J234" s="120"/>
      <c r="K234" s="120"/>
      <c r="L234" s="120"/>
      <c r="M234" s="159"/>
    </row>
    <row r="235" spans="1:13" s="160" customFormat="1" ht="18" customHeight="1" x14ac:dyDescent="0.25">
      <c r="A235" s="140" t="s">
        <v>1445</v>
      </c>
      <c r="B235" s="211">
        <v>0</v>
      </c>
      <c r="C235" s="211">
        <v>0</v>
      </c>
      <c r="D235" s="154">
        <v>0</v>
      </c>
      <c r="E235" s="211">
        <v>0</v>
      </c>
      <c r="F235" s="120"/>
      <c r="G235" s="120"/>
      <c r="H235" s="120"/>
      <c r="I235" s="120"/>
      <c r="J235" s="120"/>
      <c r="K235" s="120"/>
      <c r="L235" s="120"/>
      <c r="M235" s="159"/>
    </row>
    <row r="236" spans="1:13" s="160" customFormat="1" ht="18" customHeight="1" thickBot="1" x14ac:dyDescent="0.3">
      <c r="A236" s="200" t="s">
        <v>101</v>
      </c>
      <c r="B236" s="201">
        <v>662453</v>
      </c>
      <c r="C236" s="202"/>
      <c r="D236" s="203">
        <v>24940594143.53017</v>
      </c>
      <c r="E236" s="202"/>
      <c r="F236" s="120"/>
      <c r="G236" s="120"/>
      <c r="H236" s="120"/>
      <c r="I236" s="120"/>
      <c r="J236" s="120"/>
      <c r="K236" s="120"/>
      <c r="L236" s="120"/>
      <c r="M236" s="159"/>
    </row>
    <row r="237" spans="1:13" s="160" customFormat="1" ht="18" customHeight="1" thickTop="1" x14ac:dyDescent="0.25">
      <c r="A237" s="120"/>
      <c r="B237" s="120"/>
      <c r="C237" s="120"/>
      <c r="D237" s="120"/>
      <c r="E237" s="120"/>
      <c r="F237" s="120"/>
      <c r="G237" s="120"/>
      <c r="H237" s="120"/>
      <c r="I237" s="120"/>
      <c r="J237" s="120"/>
      <c r="K237" s="120"/>
      <c r="L237" s="120"/>
      <c r="M237" s="159"/>
    </row>
    <row r="238" spans="1:13" s="160" customFormat="1" ht="18" customHeight="1" x14ac:dyDescent="0.25">
      <c r="A238" s="205" t="s">
        <v>1446</v>
      </c>
      <c r="B238" s="161" t="s">
        <v>1385</v>
      </c>
      <c r="C238" s="161" t="s">
        <v>1386</v>
      </c>
      <c r="D238" s="161" t="s">
        <v>1387</v>
      </c>
      <c r="E238" s="161" t="s">
        <v>1388</v>
      </c>
      <c r="F238" s="149" t="s">
        <v>1396</v>
      </c>
      <c r="G238" s="120"/>
      <c r="H238" s="120"/>
      <c r="I238" s="120"/>
      <c r="J238" s="120"/>
      <c r="K238" s="120"/>
      <c r="L238" s="120"/>
      <c r="M238" s="159"/>
    </row>
    <row r="239" spans="1:13" s="160" customFormat="1" ht="18" customHeight="1" x14ac:dyDescent="0.25">
      <c r="A239" s="140" t="s">
        <v>1447</v>
      </c>
      <c r="B239" s="207">
        <v>14889</v>
      </c>
      <c r="C239" s="187">
        <v>2.2475556756479328E-2</v>
      </c>
      <c r="D239" s="152">
        <v>570124485.950001</v>
      </c>
      <c r="E239" s="187">
        <v>2.2859298486195129E-2</v>
      </c>
      <c r="F239" s="120"/>
      <c r="G239" s="120"/>
      <c r="H239" s="120"/>
      <c r="I239" s="120"/>
      <c r="J239" s="120"/>
      <c r="K239" s="120"/>
      <c r="L239" s="120"/>
      <c r="M239" s="159"/>
    </row>
    <row r="240" spans="1:13" s="160" customFormat="1" ht="18" customHeight="1" x14ac:dyDescent="0.25">
      <c r="A240" s="140" t="s">
        <v>1448</v>
      </c>
      <c r="B240" s="207">
        <v>37038</v>
      </c>
      <c r="C240" s="187">
        <v>5.5910381566692278E-2</v>
      </c>
      <c r="D240" s="152">
        <v>1736877640.79</v>
      </c>
      <c r="E240" s="187">
        <v>6.9640587982567323E-2</v>
      </c>
      <c r="F240" s="120"/>
      <c r="G240" s="120"/>
      <c r="H240" s="120"/>
      <c r="I240" s="120"/>
      <c r="J240" s="120"/>
      <c r="K240" s="120"/>
      <c r="L240" s="120"/>
      <c r="M240" s="159"/>
    </row>
    <row r="241" spans="1:13" s="160" customFormat="1" ht="18" customHeight="1" x14ac:dyDescent="0.25">
      <c r="A241" s="140" t="s">
        <v>1449</v>
      </c>
      <c r="B241" s="207">
        <v>49668</v>
      </c>
      <c r="C241" s="187">
        <v>7.4975885081658616E-2</v>
      </c>
      <c r="D241" s="152">
        <v>2356704001.5900002</v>
      </c>
      <c r="E241" s="187">
        <v>9.4492696847054622E-2</v>
      </c>
      <c r="F241" s="120"/>
      <c r="G241" s="120"/>
      <c r="H241" s="120"/>
      <c r="I241" s="120"/>
      <c r="J241" s="120"/>
      <c r="K241" s="120"/>
      <c r="L241" s="120"/>
      <c r="M241" s="159"/>
    </row>
    <row r="242" spans="1:13" s="160" customFormat="1" ht="18" customHeight="1" x14ac:dyDescent="0.25">
      <c r="A242" s="140" t="s">
        <v>1450</v>
      </c>
      <c r="B242" s="207">
        <v>41128</v>
      </c>
      <c r="C242" s="187">
        <v>6.2084404478506397E-2</v>
      </c>
      <c r="D242" s="152">
        <v>1844224702.48</v>
      </c>
      <c r="E242" s="187">
        <v>7.3944698023901204E-2</v>
      </c>
      <c r="F242" s="120"/>
      <c r="G242" s="120"/>
      <c r="H242" s="120"/>
      <c r="I242" s="120"/>
      <c r="J242" s="120"/>
      <c r="K242" s="120"/>
      <c r="L242" s="120"/>
      <c r="M242" s="159"/>
    </row>
    <row r="243" spans="1:13" s="160" customFormat="1" ht="18" customHeight="1" x14ac:dyDescent="0.25">
      <c r="A243" s="140" t="s">
        <v>1451</v>
      </c>
      <c r="B243" s="207">
        <v>27033</v>
      </c>
      <c r="C243" s="187">
        <v>4.08074233190883E-2</v>
      </c>
      <c r="D243" s="152">
        <v>866248296.11000097</v>
      </c>
      <c r="E243" s="187">
        <v>3.4732464316000355E-2</v>
      </c>
      <c r="F243" s="120"/>
      <c r="G243" s="120"/>
      <c r="H243" s="120"/>
      <c r="I243" s="120"/>
      <c r="J243" s="120"/>
      <c r="K243" s="120"/>
      <c r="L243" s="120"/>
      <c r="M243" s="159"/>
    </row>
    <row r="244" spans="1:13" s="160" customFormat="1" ht="18" customHeight="1" x14ac:dyDescent="0.25">
      <c r="A244" s="140" t="s">
        <v>1452</v>
      </c>
      <c r="B244" s="207">
        <v>30232</v>
      </c>
      <c r="C244" s="187">
        <v>4.5636445151580565E-2</v>
      </c>
      <c r="D244" s="152">
        <v>910240490.64999902</v>
      </c>
      <c r="E244" s="187">
        <v>3.6496343487716493E-2</v>
      </c>
      <c r="F244" s="120"/>
      <c r="G244" s="120"/>
      <c r="H244" s="120"/>
      <c r="I244" s="120"/>
      <c r="J244" s="120"/>
      <c r="K244" s="120"/>
      <c r="L244" s="120"/>
      <c r="M244" s="159"/>
    </row>
    <row r="245" spans="1:13" s="160" customFormat="1" ht="18" customHeight="1" x14ac:dyDescent="0.25">
      <c r="A245" s="140" t="s">
        <v>1453</v>
      </c>
      <c r="B245" s="207">
        <v>52606</v>
      </c>
      <c r="C245" s="187">
        <v>7.9410916698995998E-2</v>
      </c>
      <c r="D245" s="152">
        <v>1870586160.3099899</v>
      </c>
      <c r="E245" s="187">
        <v>7.5001667945238396E-2</v>
      </c>
      <c r="F245" s="120"/>
      <c r="G245" s="120"/>
      <c r="H245" s="120"/>
      <c r="I245" s="120"/>
      <c r="J245" s="120"/>
      <c r="K245" s="120"/>
      <c r="L245" s="120"/>
      <c r="M245" s="159"/>
    </row>
    <row r="246" spans="1:13" s="160" customFormat="1" ht="18" customHeight="1" x14ac:dyDescent="0.25">
      <c r="A246" s="140" t="s">
        <v>1454</v>
      </c>
      <c r="B246" s="207">
        <v>53304</v>
      </c>
      <c r="C246" s="187">
        <v>8.0464576354850839E-2</v>
      </c>
      <c r="D246" s="152">
        <v>1988385997.47</v>
      </c>
      <c r="E246" s="187">
        <v>7.9724884901582221E-2</v>
      </c>
      <c r="F246" s="120"/>
      <c r="G246" s="120"/>
      <c r="H246" s="120"/>
      <c r="I246" s="120"/>
      <c r="J246" s="120"/>
      <c r="K246" s="120"/>
      <c r="L246" s="120"/>
      <c r="M246" s="159"/>
    </row>
    <row r="247" spans="1:13" s="160" customFormat="1" ht="18" customHeight="1" x14ac:dyDescent="0.25">
      <c r="A247" s="140" t="s">
        <v>1455</v>
      </c>
      <c r="B247" s="207">
        <v>108159</v>
      </c>
      <c r="C247" s="187">
        <v>0.16327045088481748</v>
      </c>
      <c r="D247" s="152">
        <v>5201968606.2999802</v>
      </c>
      <c r="E247" s="187">
        <v>0.20857436580553432</v>
      </c>
      <c r="F247" s="120"/>
      <c r="G247" s="120"/>
      <c r="H247" s="120"/>
      <c r="I247" s="120"/>
      <c r="J247" s="120"/>
      <c r="K247" s="120"/>
      <c r="L247" s="120"/>
      <c r="M247" s="159"/>
    </row>
    <row r="248" spans="1:13" s="160" customFormat="1" ht="18" customHeight="1" x14ac:dyDescent="0.25">
      <c r="A248" s="140" t="s">
        <v>1456</v>
      </c>
      <c r="B248" s="207">
        <v>74907</v>
      </c>
      <c r="C248" s="187">
        <v>0.11307519174945241</v>
      </c>
      <c r="D248" s="152">
        <v>3163079814.6499801</v>
      </c>
      <c r="E248" s="187">
        <v>0.12682455744425572</v>
      </c>
      <c r="F248" s="120"/>
      <c r="G248" s="120"/>
      <c r="H248" s="120"/>
      <c r="I248" s="120"/>
      <c r="J248" s="120"/>
      <c r="K248" s="120"/>
      <c r="L248" s="120"/>
      <c r="M248" s="159"/>
    </row>
    <row r="249" spans="1:13" s="160" customFormat="1" ht="18" customHeight="1" x14ac:dyDescent="0.25">
      <c r="A249" s="140" t="s">
        <v>1457</v>
      </c>
      <c r="B249" s="207">
        <v>75448</v>
      </c>
      <c r="C249" s="187">
        <v>0.11389185345979262</v>
      </c>
      <c r="D249" s="152">
        <v>2518842453.6799898</v>
      </c>
      <c r="E249" s="187">
        <v>0.10099368279618251</v>
      </c>
      <c r="F249" s="120"/>
      <c r="G249" s="120"/>
      <c r="H249" s="120"/>
      <c r="I249" s="120"/>
      <c r="J249" s="120"/>
      <c r="K249" s="120"/>
      <c r="L249" s="120"/>
      <c r="M249" s="159"/>
    </row>
    <row r="250" spans="1:13" s="160" customFormat="1" ht="18" customHeight="1" x14ac:dyDescent="0.25">
      <c r="A250" s="140" t="s">
        <v>1458</v>
      </c>
      <c r="B250" s="207">
        <v>59811</v>
      </c>
      <c r="C250" s="187">
        <v>9.0287159994746791E-2</v>
      </c>
      <c r="D250" s="152">
        <v>1321389422.3</v>
      </c>
      <c r="E250" s="187">
        <v>5.298147328389903E-2</v>
      </c>
      <c r="F250" s="120"/>
      <c r="G250" s="120"/>
      <c r="H250" s="120"/>
      <c r="I250" s="120"/>
      <c r="J250" s="120"/>
      <c r="K250" s="120"/>
      <c r="L250" s="120"/>
      <c r="M250" s="159"/>
    </row>
    <row r="251" spans="1:13" s="160" customFormat="1" ht="18" customHeight="1" x14ac:dyDescent="0.25">
      <c r="A251" s="140" t="s">
        <v>1459</v>
      </c>
      <c r="B251" s="207">
        <v>38230</v>
      </c>
      <c r="C251" s="187">
        <v>5.7709754503338352E-2</v>
      </c>
      <c r="D251" s="152">
        <v>591922071.25</v>
      </c>
      <c r="E251" s="187">
        <v>2.3733278679872821E-2</v>
      </c>
      <c r="F251" s="120"/>
      <c r="G251" s="120"/>
      <c r="H251" s="120"/>
      <c r="I251" s="120"/>
      <c r="J251" s="120"/>
      <c r="K251" s="120"/>
      <c r="L251" s="120"/>
      <c r="M251" s="159"/>
    </row>
    <row r="252" spans="1:13" s="160" customFormat="1" ht="18" customHeight="1" thickBot="1" x14ac:dyDescent="0.3">
      <c r="A252" s="200" t="s">
        <v>101</v>
      </c>
      <c r="B252" s="201">
        <v>662453</v>
      </c>
      <c r="C252" s="202"/>
      <c r="D252" s="203">
        <v>24940594143.529938</v>
      </c>
      <c r="E252" s="202"/>
      <c r="F252" s="120"/>
      <c r="G252" s="120"/>
      <c r="H252" s="120"/>
      <c r="I252" s="120"/>
      <c r="J252" s="120"/>
      <c r="K252" s="120"/>
      <c r="L252" s="120"/>
      <c r="M252" s="159"/>
    </row>
    <row r="253" spans="1:13" s="160" customFormat="1" ht="18" customHeight="1" thickTop="1" x14ac:dyDescent="0.25">
      <c r="A253" s="120"/>
      <c r="B253" s="120"/>
      <c r="C253" s="120"/>
      <c r="D253" s="120"/>
      <c r="E253" s="120"/>
      <c r="F253" s="120"/>
      <c r="G253" s="120"/>
      <c r="H253" s="120"/>
      <c r="I253" s="120"/>
      <c r="J253" s="120"/>
      <c r="K253" s="120"/>
      <c r="L253" s="120"/>
      <c r="M253" s="159"/>
    </row>
    <row r="254" spans="1:13" s="160" customFormat="1" ht="18" customHeight="1" x14ac:dyDescent="0.25">
      <c r="A254" s="205" t="s">
        <v>1460</v>
      </c>
      <c r="B254" s="161" t="s">
        <v>1385</v>
      </c>
      <c r="C254" s="161" t="s">
        <v>1386</v>
      </c>
      <c r="D254" s="161" t="s">
        <v>1387</v>
      </c>
      <c r="E254" s="161" t="s">
        <v>1388</v>
      </c>
      <c r="F254" s="149" t="s">
        <v>1396</v>
      </c>
      <c r="G254" s="120"/>
      <c r="H254" s="120"/>
      <c r="I254" s="120"/>
      <c r="J254" s="120"/>
      <c r="K254" s="120"/>
      <c r="L254" s="120"/>
      <c r="M254" s="159"/>
    </row>
    <row r="255" spans="1:13" s="160" customFormat="1" ht="18" customHeight="1" x14ac:dyDescent="0.25">
      <c r="A255" s="140" t="s">
        <v>1461</v>
      </c>
      <c r="B255" s="207">
        <v>162880</v>
      </c>
      <c r="C255" s="187">
        <v>0.24587404691351689</v>
      </c>
      <c r="D255" s="182">
        <v>6417899411.6000004</v>
      </c>
      <c r="E255" s="206">
        <v>0.25732744675861446</v>
      </c>
      <c r="F255" s="120"/>
      <c r="G255" s="120"/>
      <c r="H255" s="120"/>
      <c r="I255" s="120"/>
      <c r="J255" s="120"/>
      <c r="K255" s="120"/>
      <c r="L255" s="120"/>
      <c r="M255" s="159"/>
    </row>
    <row r="256" spans="1:13" s="160" customFormat="1" ht="18" customHeight="1" x14ac:dyDescent="0.25">
      <c r="A256" s="140" t="s">
        <v>1462</v>
      </c>
      <c r="B256" s="207">
        <v>426763</v>
      </c>
      <c r="C256" s="187">
        <v>0.64421626892775785</v>
      </c>
      <c r="D256" s="182">
        <v>15183891388.07</v>
      </c>
      <c r="E256" s="206">
        <v>0.60880231243419936</v>
      </c>
      <c r="F256" s="120"/>
      <c r="G256" s="120"/>
      <c r="H256" s="120"/>
      <c r="I256" s="120"/>
      <c r="J256" s="120"/>
      <c r="K256" s="120"/>
      <c r="L256" s="120"/>
      <c r="M256" s="159"/>
    </row>
    <row r="257" spans="1:13" s="160" customFormat="1" ht="18" customHeight="1" x14ac:dyDescent="0.25">
      <c r="A257" s="140" t="s">
        <v>1463</v>
      </c>
      <c r="B257" s="207">
        <v>72810</v>
      </c>
      <c r="C257" s="187">
        <v>0.10990968415872522</v>
      </c>
      <c r="D257" s="182">
        <v>3338803343.8699999</v>
      </c>
      <c r="E257" s="206">
        <v>0.13387024080718629</v>
      </c>
      <c r="F257" s="120"/>
      <c r="G257" s="120"/>
      <c r="H257" s="120"/>
      <c r="I257" s="120"/>
      <c r="J257" s="120"/>
      <c r="K257" s="120"/>
      <c r="L257" s="120"/>
      <c r="M257" s="159"/>
    </row>
    <row r="258" spans="1:13" s="160" customFormat="1" ht="18" customHeight="1" x14ac:dyDescent="0.25">
      <c r="A258" s="140" t="s">
        <v>1464</v>
      </c>
      <c r="B258" s="210">
        <v>0</v>
      </c>
      <c r="C258" s="187">
        <v>0</v>
      </c>
      <c r="D258" s="182">
        <v>0</v>
      </c>
      <c r="E258" s="187">
        <v>0</v>
      </c>
      <c r="F258" s="120"/>
      <c r="G258" s="120"/>
      <c r="H258" s="120"/>
      <c r="I258" s="120"/>
      <c r="J258" s="120"/>
      <c r="K258" s="120"/>
      <c r="L258" s="120"/>
      <c r="M258" s="159"/>
    </row>
    <row r="259" spans="1:13" s="160" customFormat="1" ht="18" customHeight="1" thickBot="1" x14ac:dyDescent="0.3">
      <c r="A259" s="200" t="s">
        <v>101</v>
      </c>
      <c r="B259" s="201">
        <v>662453</v>
      </c>
      <c r="C259" s="202"/>
      <c r="D259" s="203">
        <v>24940594143.539997</v>
      </c>
      <c r="E259" s="202"/>
      <c r="F259" s="120"/>
      <c r="G259" s="120"/>
      <c r="H259" s="120"/>
      <c r="I259" s="120"/>
      <c r="J259" s="120"/>
      <c r="K259" s="120"/>
      <c r="L259" s="120"/>
      <c r="M259" s="159"/>
    </row>
    <row r="260" spans="1:13" s="160" customFormat="1" ht="18" customHeight="1" thickTop="1" x14ac:dyDescent="0.25">
      <c r="A260" s="120"/>
      <c r="B260" s="120"/>
      <c r="C260" s="120"/>
      <c r="D260" s="120"/>
      <c r="E260" s="120"/>
      <c r="F260" s="120"/>
      <c r="G260" s="120"/>
      <c r="H260" s="120"/>
      <c r="I260" s="120"/>
      <c r="J260" s="120"/>
      <c r="K260" s="120"/>
      <c r="L260" s="120"/>
      <c r="M260" s="159"/>
    </row>
    <row r="261" spans="1:13" s="160" customFormat="1" ht="18" customHeight="1" x14ac:dyDescent="0.25">
      <c r="A261" s="205" t="s">
        <v>1465</v>
      </c>
      <c r="B261" s="161" t="s">
        <v>1385</v>
      </c>
      <c r="C261" s="161" t="s">
        <v>1386</v>
      </c>
      <c r="D261" s="161" t="s">
        <v>1387</v>
      </c>
      <c r="E261" s="161" t="s">
        <v>1388</v>
      </c>
      <c r="F261" s="120"/>
      <c r="G261" s="120"/>
      <c r="H261" s="120"/>
      <c r="I261" s="120"/>
      <c r="J261" s="120"/>
      <c r="K261" s="120"/>
      <c r="L261" s="120"/>
      <c r="M261" s="159"/>
    </row>
    <row r="262" spans="1:13" s="160" customFormat="1" ht="18" customHeight="1" x14ac:dyDescent="0.25">
      <c r="A262" s="140" t="s">
        <v>1466</v>
      </c>
      <c r="B262" s="207">
        <v>250110</v>
      </c>
      <c r="C262" s="187">
        <v>1</v>
      </c>
      <c r="D262" s="182">
        <v>24940594143.530003</v>
      </c>
      <c r="E262" s="187">
        <v>1</v>
      </c>
      <c r="F262" s="120"/>
      <c r="G262" s="120"/>
      <c r="H262" s="120"/>
      <c r="I262" s="120"/>
      <c r="J262" s="120"/>
      <c r="K262" s="120"/>
      <c r="L262" s="120"/>
      <c r="M262" s="159"/>
    </row>
    <row r="263" spans="1:13" s="160" customFormat="1" ht="18" customHeight="1" x14ac:dyDescent="0.25">
      <c r="A263" s="140" t="s">
        <v>1467</v>
      </c>
      <c r="B263" s="210">
        <v>0</v>
      </c>
      <c r="C263" s="187">
        <v>0</v>
      </c>
      <c r="D263" s="182">
        <v>0</v>
      </c>
      <c r="E263" s="187">
        <v>0</v>
      </c>
      <c r="F263" s="120"/>
      <c r="G263" s="120"/>
      <c r="H263" s="120"/>
      <c r="I263" s="120"/>
      <c r="J263" s="120"/>
      <c r="K263" s="120"/>
      <c r="L263" s="120"/>
      <c r="M263" s="159"/>
    </row>
    <row r="264" spans="1:13" s="160" customFormat="1" ht="18" customHeight="1" x14ac:dyDescent="0.25">
      <c r="A264" s="140" t="s">
        <v>1468</v>
      </c>
      <c r="B264" s="210">
        <v>0</v>
      </c>
      <c r="C264" s="187">
        <v>0</v>
      </c>
      <c r="D264" s="182">
        <v>0</v>
      </c>
      <c r="E264" s="187">
        <v>0</v>
      </c>
      <c r="F264" s="149" t="s">
        <v>1469</v>
      </c>
      <c r="G264" s="120"/>
      <c r="H264" s="120"/>
      <c r="I264" s="120"/>
      <c r="J264" s="120"/>
      <c r="K264" s="120"/>
      <c r="L264" s="120"/>
      <c r="M264" s="159"/>
    </row>
    <row r="265" spans="1:13" s="160" customFormat="1" ht="18" customHeight="1" thickBot="1" x14ac:dyDescent="0.3">
      <c r="A265" s="200" t="s">
        <v>101</v>
      </c>
      <c r="B265" s="201">
        <v>250110</v>
      </c>
      <c r="C265" s="202"/>
      <c r="D265" s="203">
        <v>24940594143.530003</v>
      </c>
      <c r="E265" s="202"/>
      <c r="F265" s="120"/>
      <c r="G265" s="120"/>
      <c r="H265" s="120"/>
      <c r="I265" s="120"/>
      <c r="J265" s="120"/>
      <c r="K265" s="120"/>
      <c r="L265" s="120"/>
      <c r="M265" s="159"/>
    </row>
    <row r="266" spans="1:13" s="160" customFormat="1" ht="18" customHeight="1" thickTop="1" x14ac:dyDescent="0.25">
      <c r="A266" s="120"/>
      <c r="B266" s="120"/>
      <c r="C266" s="120"/>
      <c r="D266" s="120"/>
      <c r="E266" s="120"/>
      <c r="F266" s="120"/>
      <c r="G266" s="120"/>
      <c r="H266" s="120"/>
      <c r="I266" s="120"/>
      <c r="J266" s="120"/>
      <c r="K266" s="120"/>
      <c r="L266" s="120"/>
      <c r="M266" s="159"/>
    </row>
    <row r="267" spans="1:13" s="160" customFormat="1" ht="18" customHeight="1" x14ac:dyDescent="0.25">
      <c r="A267" s="205" t="s">
        <v>1470</v>
      </c>
      <c r="B267" s="161" t="s">
        <v>1385</v>
      </c>
      <c r="C267" s="161" t="s">
        <v>1386</v>
      </c>
      <c r="D267" s="161" t="s">
        <v>1387</v>
      </c>
      <c r="E267" s="161" t="s">
        <v>1388</v>
      </c>
      <c r="F267" s="149" t="s">
        <v>1396</v>
      </c>
      <c r="G267" s="120"/>
      <c r="H267" s="120"/>
      <c r="I267" s="120"/>
      <c r="J267" s="120"/>
      <c r="K267" s="120"/>
      <c r="L267" s="120"/>
      <c r="M267" s="159"/>
    </row>
    <row r="268" spans="1:13" s="160" customFormat="1" ht="18" customHeight="1" x14ac:dyDescent="0.25">
      <c r="A268" s="140" t="s">
        <v>1471</v>
      </c>
      <c r="B268" s="207">
        <v>263698</v>
      </c>
      <c r="C268" s="187">
        <v>0.39806295691920784</v>
      </c>
      <c r="D268" s="182">
        <v>10433342622.090061</v>
      </c>
      <c r="E268" s="187">
        <v>0.41832774961364022</v>
      </c>
      <c r="F268" s="120"/>
      <c r="G268" s="120"/>
      <c r="H268" s="120"/>
      <c r="I268" s="120"/>
      <c r="J268" s="120"/>
      <c r="K268" s="120"/>
      <c r="L268" s="120"/>
      <c r="M268" s="159"/>
    </row>
    <row r="269" spans="1:13" s="160" customFormat="1" ht="18" customHeight="1" x14ac:dyDescent="0.25">
      <c r="A269" s="140" t="s">
        <v>1472</v>
      </c>
      <c r="B269" s="207">
        <v>82250</v>
      </c>
      <c r="C269" s="187">
        <v>0.1241597517106874</v>
      </c>
      <c r="D269" s="182">
        <v>3578214845.1799898</v>
      </c>
      <c r="E269" s="187">
        <v>0.14346951097426963</v>
      </c>
      <c r="F269" s="120"/>
      <c r="G269" s="120"/>
      <c r="H269" s="120"/>
      <c r="I269" s="120"/>
      <c r="J269" s="120"/>
      <c r="K269" s="120"/>
      <c r="L269" s="120"/>
      <c r="M269" s="159"/>
    </row>
    <row r="270" spans="1:13" s="160" customFormat="1" ht="18" customHeight="1" x14ac:dyDescent="0.25">
      <c r="A270" s="140" t="s">
        <v>1473</v>
      </c>
      <c r="B270" s="207">
        <v>316505</v>
      </c>
      <c r="C270" s="187">
        <v>0.47777729137010477</v>
      </c>
      <c r="D270" s="182">
        <v>10929036676.26</v>
      </c>
      <c r="E270" s="187">
        <v>0.43820273941209009</v>
      </c>
      <c r="F270" s="149" t="s">
        <v>1474</v>
      </c>
      <c r="G270" s="120"/>
      <c r="H270" s="120"/>
      <c r="I270" s="120"/>
      <c r="J270" s="120"/>
      <c r="K270" s="120"/>
      <c r="L270" s="120"/>
      <c r="M270" s="159"/>
    </row>
    <row r="271" spans="1:13" s="160" customFormat="1" ht="18" customHeight="1" x14ac:dyDescent="0.25">
      <c r="A271" s="140" t="s">
        <v>1475</v>
      </c>
      <c r="B271" s="214">
        <v>0</v>
      </c>
      <c r="C271" s="187">
        <v>0</v>
      </c>
      <c r="D271" s="182">
        <v>0</v>
      </c>
      <c r="E271" s="187">
        <v>0</v>
      </c>
      <c r="F271" s="120"/>
      <c r="G271" s="120"/>
      <c r="H271" s="120"/>
      <c r="I271" s="120"/>
      <c r="J271" s="120"/>
      <c r="K271" s="120"/>
      <c r="L271" s="120"/>
      <c r="M271" s="159"/>
    </row>
    <row r="272" spans="1:13" s="160" customFormat="1" ht="18" customHeight="1" thickBot="1" x14ac:dyDescent="0.3">
      <c r="A272" s="200" t="s">
        <v>101</v>
      </c>
      <c r="B272" s="201">
        <v>662453</v>
      </c>
      <c r="C272" s="202"/>
      <c r="D272" s="203">
        <v>24940594143.530052</v>
      </c>
      <c r="E272" s="202"/>
      <c r="F272" s="120"/>
      <c r="G272" s="120"/>
      <c r="H272" s="120"/>
      <c r="I272" s="120"/>
      <c r="J272" s="120"/>
      <c r="K272" s="120"/>
      <c r="L272" s="120"/>
      <c r="M272" s="159"/>
    </row>
    <row r="273" spans="1:13" s="160" customFormat="1" ht="18" customHeight="1" thickTop="1" x14ac:dyDescent="0.25">
      <c r="A273" s="120"/>
      <c r="B273" s="120"/>
      <c r="C273" s="120"/>
      <c r="D273" s="120"/>
      <c r="E273" s="120"/>
      <c r="F273" s="120"/>
      <c r="G273" s="120"/>
      <c r="H273" s="120"/>
      <c r="I273" s="120"/>
      <c r="J273" s="120"/>
      <c r="K273" s="120"/>
      <c r="L273" s="120"/>
      <c r="M273" s="159"/>
    </row>
    <row r="274" spans="1:13" s="160" customFormat="1" ht="18" customHeight="1" x14ac:dyDescent="0.25">
      <c r="A274" s="205" t="s">
        <v>1476</v>
      </c>
      <c r="B274" s="161" t="s">
        <v>1385</v>
      </c>
      <c r="C274" s="161" t="s">
        <v>1386</v>
      </c>
      <c r="D274" s="161" t="s">
        <v>1387</v>
      </c>
      <c r="E274" s="161" t="s">
        <v>1388</v>
      </c>
      <c r="F274" s="149" t="s">
        <v>1396</v>
      </c>
      <c r="G274" s="120"/>
      <c r="H274" s="120"/>
      <c r="I274" s="120"/>
      <c r="J274" s="120"/>
      <c r="K274" s="120"/>
      <c r="L274" s="120"/>
      <c r="M274" s="159"/>
    </row>
    <row r="275" spans="1:13" s="160" customFormat="1" ht="18" customHeight="1" x14ac:dyDescent="0.25">
      <c r="A275" s="140" t="s">
        <v>1175</v>
      </c>
      <c r="B275" s="207">
        <v>44071</v>
      </c>
      <c r="C275" s="187">
        <v>6.652698380111495E-2</v>
      </c>
      <c r="D275" s="182">
        <v>917214974.38999999</v>
      </c>
      <c r="E275" s="187">
        <v>3.6775987336610402E-2</v>
      </c>
      <c r="F275" s="120"/>
      <c r="G275" s="120"/>
      <c r="H275" s="120"/>
      <c r="I275" s="120"/>
      <c r="J275" s="120"/>
      <c r="K275" s="120"/>
      <c r="L275" s="120"/>
      <c r="M275" s="159"/>
    </row>
    <row r="276" spans="1:13" s="160" customFormat="1" ht="18" customHeight="1" x14ac:dyDescent="0.25">
      <c r="A276" s="140" t="s">
        <v>1176</v>
      </c>
      <c r="B276" s="207">
        <v>60269</v>
      </c>
      <c r="C276" s="187">
        <v>9.0978529797585639E-2</v>
      </c>
      <c r="D276" s="182">
        <v>1222979322.77</v>
      </c>
      <c r="E276" s="187">
        <v>4.9035693204897417E-2</v>
      </c>
      <c r="F276" s="120"/>
      <c r="G276" s="120"/>
      <c r="H276" s="120"/>
      <c r="I276" s="120"/>
      <c r="J276" s="120"/>
      <c r="K276" s="120"/>
      <c r="L276" s="120"/>
      <c r="M276" s="159"/>
    </row>
    <row r="277" spans="1:13" s="160" customFormat="1" ht="18" customHeight="1" x14ac:dyDescent="0.25">
      <c r="A277" s="140" t="s">
        <v>1177</v>
      </c>
      <c r="B277" s="207">
        <v>172723</v>
      </c>
      <c r="C277" s="187">
        <v>0.26073245951033508</v>
      </c>
      <c r="D277" s="182">
        <v>4689367138.1000004</v>
      </c>
      <c r="E277" s="187">
        <v>0.18802146857902713</v>
      </c>
      <c r="F277" s="120"/>
      <c r="G277" s="120"/>
      <c r="H277" s="120"/>
      <c r="I277" s="120"/>
      <c r="J277" s="120"/>
      <c r="K277" s="120"/>
      <c r="L277" s="120"/>
      <c r="M277" s="159"/>
    </row>
    <row r="278" spans="1:13" s="160" customFormat="1" ht="18" customHeight="1" x14ac:dyDescent="0.25">
      <c r="A278" s="140" t="s">
        <v>1178</v>
      </c>
      <c r="B278" s="207">
        <v>181790</v>
      </c>
      <c r="C278" s="187">
        <v>0.27441946824906821</v>
      </c>
      <c r="D278" s="182">
        <v>7211361168.3900099</v>
      </c>
      <c r="E278" s="187">
        <v>0.28914151470849164</v>
      </c>
      <c r="F278" s="120"/>
      <c r="G278" s="120"/>
      <c r="H278" s="120"/>
      <c r="I278" s="120"/>
      <c r="J278" s="120"/>
      <c r="K278" s="120"/>
      <c r="L278" s="120"/>
      <c r="M278" s="159"/>
    </row>
    <row r="279" spans="1:13" s="160" customFormat="1" ht="18" customHeight="1" x14ac:dyDescent="0.25">
      <c r="A279" s="140" t="s">
        <v>1179</v>
      </c>
      <c r="B279" s="207">
        <v>116600</v>
      </c>
      <c r="C279" s="187">
        <v>0.17601248692360061</v>
      </c>
      <c r="D279" s="182">
        <v>5981387545.1500301</v>
      </c>
      <c r="E279" s="187">
        <v>0.23982538309744689</v>
      </c>
      <c r="F279" s="120"/>
      <c r="G279" s="120"/>
      <c r="H279" s="120"/>
      <c r="I279" s="120"/>
      <c r="J279" s="120"/>
      <c r="K279" s="120"/>
      <c r="L279" s="120"/>
      <c r="M279" s="159"/>
    </row>
    <row r="280" spans="1:13" s="160" customFormat="1" ht="18" customHeight="1" x14ac:dyDescent="0.25">
      <c r="A280" s="140" t="s">
        <v>1180</v>
      </c>
      <c r="B280" s="207">
        <v>51151</v>
      </c>
      <c r="C280" s="187">
        <v>7.7214534465086582E-2</v>
      </c>
      <c r="D280" s="182">
        <v>2760371157.1599998</v>
      </c>
      <c r="E280" s="187">
        <v>0.11067784276807542</v>
      </c>
      <c r="F280" s="120"/>
      <c r="G280" s="120"/>
      <c r="H280" s="120"/>
      <c r="I280" s="120"/>
      <c r="J280" s="120"/>
      <c r="K280" s="120"/>
      <c r="L280" s="120"/>
      <c r="M280" s="159"/>
    </row>
    <row r="281" spans="1:13" s="160" customFormat="1" ht="18" customHeight="1" x14ac:dyDescent="0.25">
      <c r="A281" s="140" t="s">
        <v>1477</v>
      </c>
      <c r="B281" s="207">
        <v>25619</v>
      </c>
      <c r="C281" s="187">
        <v>3.8672932268402439E-2</v>
      </c>
      <c r="D281" s="182">
        <v>1507666161.44999</v>
      </c>
      <c r="E281" s="187">
        <v>6.0450290509262039E-2</v>
      </c>
      <c r="F281" s="120"/>
      <c r="G281" s="120"/>
      <c r="H281" s="120"/>
      <c r="I281" s="120"/>
      <c r="J281" s="120"/>
      <c r="K281" s="120"/>
      <c r="L281" s="120"/>
      <c r="M281" s="159"/>
    </row>
    <row r="282" spans="1:13" s="160" customFormat="1" ht="18" customHeight="1" x14ac:dyDescent="0.25">
      <c r="A282" s="140" t="s">
        <v>1478</v>
      </c>
      <c r="B282" s="207">
        <v>10230</v>
      </c>
      <c r="C282" s="187">
        <v>1.5442604984806469E-2</v>
      </c>
      <c r="D282" s="182">
        <v>650246676.12000096</v>
      </c>
      <c r="E282" s="187">
        <v>2.6071819796188968E-2</v>
      </c>
      <c r="F282" s="120"/>
      <c r="G282" s="120"/>
      <c r="H282" s="120"/>
      <c r="I282" s="120"/>
      <c r="J282" s="120"/>
      <c r="K282" s="120"/>
      <c r="L282" s="120"/>
      <c r="M282" s="159"/>
    </row>
    <row r="283" spans="1:13" s="160" customFormat="1" ht="18" customHeight="1" thickBot="1" x14ac:dyDescent="0.3">
      <c r="A283" s="200" t="s">
        <v>101</v>
      </c>
      <c r="B283" s="201">
        <v>662453</v>
      </c>
      <c r="C283" s="202"/>
      <c r="D283" s="203">
        <v>24940594143.530033</v>
      </c>
      <c r="E283" s="202"/>
      <c r="F283" s="120"/>
      <c r="G283" s="120"/>
      <c r="H283" s="120"/>
      <c r="I283" s="120"/>
      <c r="J283" s="120"/>
      <c r="K283" s="120"/>
      <c r="L283" s="120"/>
      <c r="M283" s="159"/>
    </row>
    <row r="284" spans="1:13" s="160" customFormat="1" ht="18" customHeight="1" thickTop="1" x14ac:dyDescent="0.25">
      <c r="A284" s="120"/>
      <c r="B284" s="120"/>
      <c r="C284" s="120"/>
      <c r="D284" s="120"/>
      <c r="E284" s="120"/>
      <c r="F284" s="120"/>
      <c r="G284" s="120"/>
      <c r="H284" s="120"/>
      <c r="I284" s="120"/>
      <c r="J284" s="120"/>
      <c r="K284" s="120"/>
      <c r="L284" s="120"/>
      <c r="M284" s="159"/>
    </row>
    <row r="285" spans="1:13" s="160" customFormat="1" ht="18" customHeight="1" x14ac:dyDescent="0.25">
      <c r="A285" s="205" t="s">
        <v>1479</v>
      </c>
      <c r="B285" s="161" t="s">
        <v>1385</v>
      </c>
      <c r="C285" s="161" t="s">
        <v>1386</v>
      </c>
      <c r="D285" s="161" t="s">
        <v>1387</v>
      </c>
      <c r="E285" s="161" t="s">
        <v>1388</v>
      </c>
      <c r="F285" s="149" t="s">
        <v>1480</v>
      </c>
      <c r="G285" s="120"/>
      <c r="H285" s="120"/>
      <c r="I285" s="120"/>
      <c r="J285" s="120"/>
      <c r="K285" s="120"/>
      <c r="L285" s="120"/>
      <c r="M285" s="159"/>
    </row>
    <row r="286" spans="1:13" s="160" customFormat="1" ht="18" customHeight="1" x14ac:dyDescent="0.25">
      <c r="A286" s="140" t="s">
        <v>1481</v>
      </c>
      <c r="B286" s="207">
        <v>194630</v>
      </c>
      <c r="C286" s="187">
        <v>0.7781776018551837</v>
      </c>
      <c r="D286" s="182">
        <v>18871458110.2798</v>
      </c>
      <c r="E286" s="187">
        <v>0.75665631707396719</v>
      </c>
      <c r="F286" s="120"/>
      <c r="G286" s="120"/>
      <c r="H286" s="120"/>
      <c r="I286" s="120"/>
      <c r="J286" s="120"/>
      <c r="K286" s="120"/>
      <c r="L286" s="120"/>
      <c r="M286" s="159"/>
    </row>
    <row r="287" spans="1:13" s="160" customFormat="1" ht="18" customHeight="1" x14ac:dyDescent="0.25">
      <c r="A287" s="140" t="s">
        <v>1482</v>
      </c>
      <c r="B287" s="207">
        <v>32948</v>
      </c>
      <c r="C287" s="187">
        <v>0.13173403702370956</v>
      </c>
      <c r="D287" s="182">
        <v>4556857927.4699898</v>
      </c>
      <c r="E287" s="187">
        <v>0.18270847523703254</v>
      </c>
      <c r="F287" s="120"/>
      <c r="G287" s="120"/>
      <c r="H287" s="120"/>
      <c r="I287" s="120"/>
      <c r="J287" s="120"/>
      <c r="K287" s="120"/>
      <c r="L287" s="120"/>
      <c r="M287" s="159"/>
    </row>
    <row r="288" spans="1:13" s="160" customFormat="1" ht="18" customHeight="1" x14ac:dyDescent="0.25">
      <c r="A288" s="140" t="s">
        <v>1483</v>
      </c>
      <c r="B288" s="207">
        <v>1604</v>
      </c>
      <c r="C288" s="187">
        <v>6.4131782015912995E-3</v>
      </c>
      <c r="D288" s="182">
        <v>117636994.7899999</v>
      </c>
      <c r="E288" s="187">
        <v>4.7166877466115979E-3</v>
      </c>
      <c r="F288" s="120"/>
      <c r="G288" s="120"/>
      <c r="H288" s="120"/>
      <c r="I288" s="120"/>
      <c r="J288" s="120"/>
      <c r="K288" s="120"/>
      <c r="L288" s="120"/>
      <c r="M288" s="159"/>
    </row>
    <row r="289" spans="1:13" s="160" customFormat="1" ht="18" customHeight="1" x14ac:dyDescent="0.25">
      <c r="A289" s="140" t="s">
        <v>1484</v>
      </c>
      <c r="B289" s="207">
        <v>3716</v>
      </c>
      <c r="C289" s="187">
        <v>1.4857462716404781E-2</v>
      </c>
      <c r="D289" s="182">
        <v>197623903.94</v>
      </c>
      <c r="E289" s="187">
        <v>7.9237849268025008E-3</v>
      </c>
      <c r="F289" s="120"/>
      <c r="G289" s="120"/>
      <c r="H289" s="120"/>
      <c r="I289" s="120"/>
      <c r="J289" s="120"/>
      <c r="K289" s="120"/>
      <c r="L289" s="120"/>
      <c r="M289" s="159"/>
    </row>
    <row r="290" spans="1:13" s="160" customFormat="1" ht="18" customHeight="1" x14ac:dyDescent="0.25">
      <c r="A290" s="140" t="s">
        <v>1485</v>
      </c>
      <c r="B290" s="214">
        <v>0</v>
      </c>
      <c r="C290" s="187">
        <v>0</v>
      </c>
      <c r="D290" s="182">
        <v>0</v>
      </c>
      <c r="E290" s="187">
        <v>0</v>
      </c>
      <c r="F290" s="120"/>
      <c r="G290" s="120"/>
      <c r="H290" s="120"/>
      <c r="I290" s="120"/>
      <c r="J290" s="120"/>
      <c r="K290" s="120"/>
      <c r="L290" s="120"/>
      <c r="M290" s="159"/>
    </row>
    <row r="291" spans="1:13" s="160" customFormat="1" ht="18" customHeight="1" x14ac:dyDescent="0.25">
      <c r="A291" s="140" t="s">
        <v>99</v>
      </c>
      <c r="B291" s="207">
        <v>17212</v>
      </c>
      <c r="C291" s="187">
        <v>6.8817720203110624E-2</v>
      </c>
      <c r="D291" s="182">
        <v>1197017207.0499899</v>
      </c>
      <c r="E291" s="187">
        <v>4.7994735015586078E-2</v>
      </c>
      <c r="F291" s="149" t="s">
        <v>1486</v>
      </c>
      <c r="G291" s="120"/>
      <c r="H291" s="120"/>
      <c r="I291" s="120"/>
      <c r="J291" s="120"/>
      <c r="K291" s="120"/>
      <c r="L291" s="120"/>
      <c r="M291" s="159"/>
    </row>
    <row r="292" spans="1:13" s="160" customFormat="1" ht="18" customHeight="1" thickBot="1" x14ac:dyDescent="0.3">
      <c r="A292" s="200" t="s">
        <v>101</v>
      </c>
      <c r="B292" s="201">
        <v>250110</v>
      </c>
      <c r="C292" s="202"/>
      <c r="D292" s="203">
        <v>24940594143.529781</v>
      </c>
      <c r="E292" s="202"/>
      <c r="F292" s="120"/>
      <c r="G292" s="120"/>
      <c r="H292" s="120"/>
      <c r="I292" s="120"/>
      <c r="J292" s="120"/>
      <c r="K292" s="120"/>
      <c r="L292" s="120"/>
      <c r="M292" s="159"/>
    </row>
    <row r="293" spans="1:13" s="160" customFormat="1" ht="18" customHeight="1" thickTop="1" x14ac:dyDescent="0.25">
      <c r="A293" s="120"/>
      <c r="B293" s="120"/>
      <c r="C293" s="120"/>
      <c r="D293" s="120"/>
      <c r="E293" s="120"/>
      <c r="F293" s="120"/>
      <c r="G293" s="120"/>
      <c r="H293" s="120"/>
      <c r="I293" s="120"/>
      <c r="J293" s="120"/>
      <c r="K293" s="120"/>
      <c r="L293" s="120"/>
      <c r="M293" s="159"/>
    </row>
    <row r="294" spans="1:13" s="160" customFormat="1" ht="18" customHeight="1" x14ac:dyDescent="0.25">
      <c r="A294" s="131" t="s">
        <v>1487</v>
      </c>
      <c r="B294" s="120"/>
      <c r="C294" s="120"/>
      <c r="D294" s="120"/>
      <c r="E294" s="120"/>
      <c r="F294" s="120"/>
      <c r="G294" s="120"/>
      <c r="H294" s="120"/>
      <c r="I294" s="120"/>
      <c r="J294" s="120"/>
      <c r="K294" s="120"/>
      <c r="L294" s="120"/>
      <c r="M294" s="159"/>
    </row>
    <row r="295" spans="1:13" s="160" customFormat="1" ht="18" customHeight="1" x14ac:dyDescent="0.25">
      <c r="A295" s="140" t="s">
        <v>1488</v>
      </c>
      <c r="B295" s="215" t="s">
        <v>1489</v>
      </c>
      <c r="C295" s="215" t="s">
        <v>1490</v>
      </c>
      <c r="D295" s="215" t="s">
        <v>1491</v>
      </c>
      <c r="E295" s="215" t="s">
        <v>1492</v>
      </c>
      <c r="F295" s="215" t="s">
        <v>1493</v>
      </c>
      <c r="G295" s="215" t="s">
        <v>1494</v>
      </c>
      <c r="H295" s="215" t="s">
        <v>1495</v>
      </c>
      <c r="I295" s="215" t="s">
        <v>1496</v>
      </c>
      <c r="J295" s="215" t="s">
        <v>1497</v>
      </c>
      <c r="K295" s="215" t="s">
        <v>1498</v>
      </c>
      <c r="M295" s="159"/>
    </row>
    <row r="296" spans="1:13" s="160" customFormat="1" ht="18" customHeight="1" x14ac:dyDescent="0.25">
      <c r="A296" s="140" t="s">
        <v>1499</v>
      </c>
      <c r="B296" s="216">
        <v>40354</v>
      </c>
      <c r="C296" s="216">
        <v>40423</v>
      </c>
      <c r="D296" s="216">
        <v>40450</v>
      </c>
      <c r="E296" s="216">
        <v>40463</v>
      </c>
      <c r="F296" s="216">
        <v>40554</v>
      </c>
      <c r="G296" s="216">
        <v>40556</v>
      </c>
      <c r="H296" s="216">
        <v>40569</v>
      </c>
      <c r="I296" s="216">
        <v>40582</v>
      </c>
      <c r="J296" s="216">
        <v>40612</v>
      </c>
      <c r="K296" s="216">
        <v>40708</v>
      </c>
      <c r="L296" s="149" t="s">
        <v>1500</v>
      </c>
      <c r="M296" s="159"/>
    </row>
    <row r="297" spans="1:13" s="160" customFormat="1" ht="18" customHeight="1" x14ac:dyDescent="0.25">
      <c r="A297" s="140" t="s">
        <v>1501</v>
      </c>
      <c r="B297" s="142" t="s">
        <v>1502</v>
      </c>
      <c r="C297" s="142" t="s">
        <v>1502</v>
      </c>
      <c r="D297" s="142" t="s">
        <v>1502</v>
      </c>
      <c r="E297" s="142" t="s">
        <v>1502</v>
      </c>
      <c r="F297" s="142" t="s">
        <v>1502</v>
      </c>
      <c r="G297" s="142" t="s">
        <v>1502</v>
      </c>
      <c r="H297" s="142" t="s">
        <v>1502</v>
      </c>
      <c r="I297" s="142" t="s">
        <v>1502</v>
      </c>
      <c r="J297" s="142" t="s">
        <v>1502</v>
      </c>
      <c r="K297" s="142" t="s">
        <v>1502</v>
      </c>
      <c r="L297" s="159"/>
      <c r="M297" s="159"/>
    </row>
    <row r="298" spans="1:13" s="160" customFormat="1" ht="18" customHeight="1" x14ac:dyDescent="0.25">
      <c r="A298" s="140" t="s">
        <v>1503</v>
      </c>
      <c r="B298" s="142" t="s">
        <v>1502</v>
      </c>
      <c r="C298" s="142" t="s">
        <v>1502</v>
      </c>
      <c r="D298" s="142" t="s">
        <v>1502</v>
      </c>
      <c r="E298" s="142" t="s">
        <v>1502</v>
      </c>
      <c r="F298" s="142" t="s">
        <v>1502</v>
      </c>
      <c r="G298" s="142" t="s">
        <v>1502</v>
      </c>
      <c r="H298" s="142" t="s">
        <v>1502</v>
      </c>
      <c r="I298" s="142" t="s">
        <v>1502</v>
      </c>
      <c r="J298" s="142" t="s">
        <v>1502</v>
      </c>
      <c r="K298" s="142" t="s">
        <v>1502</v>
      </c>
      <c r="L298" s="159"/>
      <c r="M298" s="159"/>
    </row>
    <row r="299" spans="1:13" s="160" customFormat="1" ht="18" customHeight="1" x14ac:dyDescent="0.25">
      <c r="A299" s="140" t="s">
        <v>1504</v>
      </c>
      <c r="B299" s="142" t="s">
        <v>174</v>
      </c>
      <c r="C299" s="142" t="s">
        <v>174</v>
      </c>
      <c r="D299" s="142" t="s">
        <v>174</v>
      </c>
      <c r="E299" s="142" t="s">
        <v>174</v>
      </c>
      <c r="F299" s="142" t="s">
        <v>174</v>
      </c>
      <c r="G299" s="142" t="s">
        <v>174</v>
      </c>
      <c r="H299" s="142" t="s">
        <v>180</v>
      </c>
      <c r="I299" s="142" t="s">
        <v>1168</v>
      </c>
      <c r="J299" s="142" t="s">
        <v>180</v>
      </c>
      <c r="K299" s="142" t="s">
        <v>180</v>
      </c>
      <c r="L299" s="159"/>
      <c r="M299" s="159"/>
    </row>
    <row r="300" spans="1:13" s="160" customFormat="1" ht="18" customHeight="1" x14ac:dyDescent="0.25">
      <c r="A300" s="140" t="s">
        <v>1505</v>
      </c>
      <c r="B300" s="217">
        <v>750000000</v>
      </c>
      <c r="C300" s="217">
        <v>50000000</v>
      </c>
      <c r="D300" s="217">
        <v>2000000000</v>
      </c>
      <c r="E300" s="217">
        <v>543000000</v>
      </c>
      <c r="F300" s="217">
        <v>45000000</v>
      </c>
      <c r="G300" s="217">
        <v>1000000000</v>
      </c>
      <c r="H300" s="217">
        <v>750000000</v>
      </c>
      <c r="I300" s="217">
        <v>1250000000</v>
      </c>
      <c r="J300" s="217">
        <v>500000000</v>
      </c>
      <c r="K300" s="217">
        <v>480000000</v>
      </c>
      <c r="L300" s="159"/>
      <c r="M300" s="159"/>
    </row>
    <row r="301" spans="1:13" s="160" customFormat="1" ht="18" customHeight="1" x14ac:dyDescent="0.25">
      <c r="A301" s="140" t="s">
        <v>1506</v>
      </c>
      <c r="B301" s="217">
        <v>750000000</v>
      </c>
      <c r="C301" s="217">
        <v>50000000</v>
      </c>
      <c r="D301" s="217">
        <v>2000000000</v>
      </c>
      <c r="E301" s="217">
        <v>543000000</v>
      </c>
      <c r="F301" s="217">
        <v>45000000</v>
      </c>
      <c r="G301" s="217">
        <v>1000000000</v>
      </c>
      <c r="H301" s="217">
        <v>750000000</v>
      </c>
      <c r="I301" s="217">
        <v>1250000000</v>
      </c>
      <c r="J301" s="217">
        <v>500000000</v>
      </c>
      <c r="K301" s="217">
        <v>480000000</v>
      </c>
      <c r="L301" s="159"/>
      <c r="M301" s="159"/>
    </row>
    <row r="302" spans="1:13" s="160" customFormat="1" ht="18" customHeight="1" x14ac:dyDescent="0.25">
      <c r="A302" s="140" t="s">
        <v>1507</v>
      </c>
      <c r="B302" s="218">
        <v>1.2019230769230769</v>
      </c>
      <c r="C302" s="218">
        <v>1.2218963831867058</v>
      </c>
      <c r="D302" s="218">
        <v>1.1682242990654206</v>
      </c>
      <c r="E302" s="218">
        <v>1.1597471623037321</v>
      </c>
      <c r="F302" s="218">
        <v>1.1785503830288744</v>
      </c>
      <c r="G302" s="218">
        <v>1.1798365926319205</v>
      </c>
      <c r="H302" s="218">
        <v>9.2760000000000424</v>
      </c>
      <c r="I302" s="218">
        <v>1</v>
      </c>
      <c r="J302" s="218">
        <v>9.0680000000000103</v>
      </c>
      <c r="K302" s="218">
        <v>8.7591000000000303</v>
      </c>
      <c r="L302" s="159"/>
      <c r="M302" s="159"/>
    </row>
    <row r="303" spans="1:13" s="160" customFormat="1" ht="18" customHeight="1" x14ac:dyDescent="0.25">
      <c r="A303" s="140" t="s">
        <v>1508</v>
      </c>
      <c r="B303" s="142" t="s">
        <v>1509</v>
      </c>
      <c r="C303" s="142" t="s">
        <v>1509</v>
      </c>
      <c r="D303" s="142" t="s">
        <v>1509</v>
      </c>
      <c r="E303" s="142" t="s">
        <v>1509</v>
      </c>
      <c r="F303" s="142" t="s">
        <v>1509</v>
      </c>
      <c r="G303" s="142" t="s">
        <v>1509</v>
      </c>
      <c r="H303" s="142" t="s">
        <v>1509</v>
      </c>
      <c r="I303" s="142" t="s">
        <v>1509</v>
      </c>
      <c r="J303" s="142" t="s">
        <v>1509</v>
      </c>
      <c r="K303" s="142" t="s">
        <v>1509</v>
      </c>
      <c r="L303" s="159"/>
      <c r="M303" s="159"/>
    </row>
    <row r="304" spans="1:13" s="160" customFormat="1" ht="18" customHeight="1" x14ac:dyDescent="0.25">
      <c r="A304" s="140" t="s">
        <v>1510</v>
      </c>
      <c r="B304" s="216">
        <v>43276</v>
      </c>
      <c r="C304" s="216">
        <v>45537</v>
      </c>
      <c r="D304" s="216">
        <v>44103</v>
      </c>
      <c r="E304" s="216">
        <v>44846</v>
      </c>
      <c r="F304" s="216">
        <v>47861</v>
      </c>
      <c r="G304" s="216">
        <v>44939</v>
      </c>
      <c r="H304" s="216">
        <v>44222</v>
      </c>
      <c r="I304" s="216">
        <v>47157</v>
      </c>
      <c r="J304" s="216">
        <v>44265</v>
      </c>
      <c r="K304" s="216">
        <v>43265</v>
      </c>
      <c r="L304" s="159"/>
      <c r="M304" s="159"/>
    </row>
    <row r="305" spans="1:13" s="160" customFormat="1" ht="18" customHeight="1" x14ac:dyDescent="0.25">
      <c r="A305" s="140" t="s">
        <v>1511</v>
      </c>
      <c r="B305" s="216">
        <v>43276</v>
      </c>
      <c r="C305" s="216">
        <v>45537</v>
      </c>
      <c r="D305" s="216">
        <v>44103</v>
      </c>
      <c r="E305" s="216">
        <v>44846</v>
      </c>
      <c r="F305" s="216">
        <v>47861</v>
      </c>
      <c r="G305" s="216">
        <v>44939</v>
      </c>
      <c r="H305" s="216">
        <v>44222</v>
      </c>
      <c r="I305" s="216">
        <v>47157</v>
      </c>
      <c r="J305" s="216">
        <v>44265</v>
      </c>
      <c r="K305" s="216">
        <v>43265</v>
      </c>
      <c r="L305" s="149" t="s">
        <v>1512</v>
      </c>
      <c r="M305" s="159"/>
    </row>
    <row r="306" spans="1:13" s="160" customFormat="1" ht="18" customHeight="1" x14ac:dyDescent="0.25">
      <c r="A306" s="140" t="s">
        <v>1513</v>
      </c>
      <c r="B306" s="142" t="s">
        <v>1514</v>
      </c>
      <c r="C306" s="142" t="s">
        <v>1515</v>
      </c>
      <c r="D306" s="142" t="s">
        <v>1516</v>
      </c>
      <c r="E306" s="142" t="s">
        <v>1517</v>
      </c>
      <c r="F306" s="142" t="s">
        <v>1518</v>
      </c>
      <c r="G306" s="142" t="s">
        <v>1519</v>
      </c>
      <c r="H306" s="142" t="s">
        <v>1520</v>
      </c>
      <c r="I306" s="142" t="s">
        <v>1521</v>
      </c>
      <c r="J306" s="142" t="s">
        <v>1522</v>
      </c>
      <c r="K306" s="142" t="s">
        <v>1523</v>
      </c>
      <c r="L306" s="159"/>
      <c r="M306" s="159"/>
    </row>
    <row r="307" spans="1:13" s="160" customFormat="1" ht="18" customHeight="1" x14ac:dyDescent="0.25">
      <c r="A307" s="140" t="s">
        <v>1524</v>
      </c>
      <c r="B307" s="142" t="s">
        <v>1184</v>
      </c>
      <c r="C307" s="142" t="s">
        <v>1184</v>
      </c>
      <c r="D307" s="142" t="s">
        <v>1184</v>
      </c>
      <c r="E307" s="142" t="s">
        <v>1184</v>
      </c>
      <c r="F307" s="142" t="s">
        <v>1184</v>
      </c>
      <c r="G307" s="142" t="s">
        <v>1184</v>
      </c>
      <c r="H307" s="142" t="s">
        <v>1184</v>
      </c>
      <c r="I307" s="142" t="s">
        <v>1184</v>
      </c>
      <c r="J307" s="142" t="s">
        <v>1184</v>
      </c>
      <c r="K307" s="142" t="s">
        <v>1184</v>
      </c>
      <c r="L307" s="159"/>
      <c r="M307" s="159"/>
    </row>
    <row r="308" spans="1:13" s="160" customFormat="1" ht="18" customHeight="1" x14ac:dyDescent="0.25">
      <c r="A308" s="140" t="s">
        <v>1525</v>
      </c>
      <c r="B308" s="142" t="s">
        <v>1526</v>
      </c>
      <c r="C308" s="142" t="s">
        <v>1526</v>
      </c>
      <c r="D308" s="142" t="s">
        <v>1526</v>
      </c>
      <c r="E308" s="142" t="s">
        <v>1526</v>
      </c>
      <c r="F308" s="142" t="s">
        <v>1526</v>
      </c>
      <c r="G308" s="142" t="s">
        <v>1526</v>
      </c>
      <c r="H308" s="142" t="s">
        <v>1526</v>
      </c>
      <c r="I308" s="142" t="s">
        <v>1526</v>
      </c>
      <c r="J308" s="142" t="s">
        <v>1526</v>
      </c>
      <c r="K308" s="142" t="s">
        <v>1526</v>
      </c>
      <c r="L308" s="159"/>
      <c r="M308" s="159"/>
    </row>
    <row r="309" spans="1:13" s="221" customFormat="1" ht="39" customHeight="1" x14ac:dyDescent="0.25">
      <c r="A309" s="134" t="s">
        <v>1527</v>
      </c>
      <c r="B309" s="219" t="s">
        <v>1528</v>
      </c>
      <c r="C309" s="219" t="s">
        <v>1529</v>
      </c>
      <c r="D309" s="219" t="s">
        <v>1530</v>
      </c>
      <c r="E309" s="219" t="s">
        <v>1531</v>
      </c>
      <c r="F309" s="219" t="s">
        <v>1532</v>
      </c>
      <c r="G309" s="219" t="s">
        <v>1532</v>
      </c>
      <c r="H309" s="219" t="s">
        <v>1533</v>
      </c>
      <c r="I309" s="219" t="s">
        <v>1534</v>
      </c>
      <c r="J309" s="219" t="s">
        <v>1535</v>
      </c>
      <c r="K309" s="219" t="s">
        <v>1536</v>
      </c>
      <c r="L309" s="149"/>
      <c r="M309" s="220"/>
    </row>
    <row r="310" spans="1:13" s="221" customFormat="1" ht="36.75" customHeight="1" x14ac:dyDescent="0.25">
      <c r="A310" s="134" t="s">
        <v>1537</v>
      </c>
      <c r="B310" s="222">
        <v>0.04</v>
      </c>
      <c r="C310" s="222">
        <v>0.04</v>
      </c>
      <c r="D310" s="222">
        <v>0.04</v>
      </c>
      <c r="E310" s="222">
        <v>0.04</v>
      </c>
      <c r="F310" s="222">
        <v>4.9050000000000003E-2</v>
      </c>
      <c r="G310" s="222">
        <v>4.8750000000000002E-2</v>
      </c>
      <c r="H310" s="222">
        <v>5.8250000000000003E-2</v>
      </c>
      <c r="I310" s="222">
        <v>0.06</v>
      </c>
      <c r="J310" s="222">
        <v>5.9700000000000003E-2</v>
      </c>
      <c r="K310" s="222">
        <v>5.2925E-2</v>
      </c>
      <c r="L310" s="149" t="s">
        <v>1538</v>
      </c>
      <c r="M310" s="220"/>
    </row>
    <row r="311" spans="1:13" s="160" customFormat="1" ht="18" customHeight="1" x14ac:dyDescent="0.25">
      <c r="A311" s="140" t="s">
        <v>1539</v>
      </c>
      <c r="B311" s="223" t="s">
        <v>1540</v>
      </c>
      <c r="C311" s="223" t="s">
        <v>1541</v>
      </c>
      <c r="D311" s="223" t="s">
        <v>1540</v>
      </c>
      <c r="E311" s="223" t="s">
        <v>1542</v>
      </c>
      <c r="F311" s="223" t="s">
        <v>1540</v>
      </c>
      <c r="G311" s="223" t="s">
        <v>1543</v>
      </c>
      <c r="H311" s="223" t="s">
        <v>1544</v>
      </c>
      <c r="I311" s="223" t="s">
        <v>1545</v>
      </c>
      <c r="J311" s="223" t="s">
        <v>1546</v>
      </c>
      <c r="K311" s="223" t="s">
        <v>1547</v>
      </c>
      <c r="L311" s="149" t="s">
        <v>1538</v>
      </c>
      <c r="M311" s="159"/>
    </row>
    <row r="312" spans="1:13" s="160" customFormat="1" ht="18" customHeight="1" x14ac:dyDescent="0.25">
      <c r="A312" s="140" t="s">
        <v>1548</v>
      </c>
      <c r="B312" s="142" t="s">
        <v>1167</v>
      </c>
      <c r="C312" s="142" t="s">
        <v>1167</v>
      </c>
      <c r="D312" s="142" t="s">
        <v>1167</v>
      </c>
      <c r="E312" s="142" t="s">
        <v>1167</v>
      </c>
      <c r="F312" s="142" t="s">
        <v>1167</v>
      </c>
      <c r="G312" s="142" t="s">
        <v>1167</v>
      </c>
      <c r="H312" s="142" t="s">
        <v>1167</v>
      </c>
      <c r="I312" s="142" t="s">
        <v>1167</v>
      </c>
      <c r="J312" s="142" t="s">
        <v>1167</v>
      </c>
      <c r="K312" s="142" t="s">
        <v>1167</v>
      </c>
      <c r="L312" s="159"/>
      <c r="M312" s="159"/>
    </row>
    <row r="313" spans="1:13" s="160" customFormat="1" ht="18" customHeight="1" x14ac:dyDescent="0.25">
      <c r="A313" s="140" t="s">
        <v>1549</v>
      </c>
      <c r="B313" s="142" t="s">
        <v>1168</v>
      </c>
      <c r="C313" s="142" t="s">
        <v>1168</v>
      </c>
      <c r="D313" s="142" t="s">
        <v>1168</v>
      </c>
      <c r="E313" s="142" t="s">
        <v>1168</v>
      </c>
      <c r="F313" s="142" t="s">
        <v>1168</v>
      </c>
      <c r="G313" s="142" t="s">
        <v>1168</v>
      </c>
      <c r="H313" s="142" t="s">
        <v>1168</v>
      </c>
      <c r="I313" s="142" t="s">
        <v>1168</v>
      </c>
      <c r="J313" s="142" t="s">
        <v>1168</v>
      </c>
      <c r="K313" s="142" t="s">
        <v>1168</v>
      </c>
      <c r="L313" s="159"/>
      <c r="M313" s="159"/>
    </row>
    <row r="314" spans="1:13" s="160" customFormat="1" ht="18" customHeight="1" x14ac:dyDescent="0.25">
      <c r="A314" s="140" t="s">
        <v>1550</v>
      </c>
      <c r="B314" s="217">
        <v>624000000</v>
      </c>
      <c r="C314" s="217">
        <v>40919553</v>
      </c>
      <c r="D314" s="217">
        <v>1712000000</v>
      </c>
      <c r="E314" s="217">
        <v>468205500</v>
      </c>
      <c r="F314" s="217">
        <v>38182500</v>
      </c>
      <c r="G314" s="217">
        <v>847575000</v>
      </c>
      <c r="H314" s="217">
        <v>80853816.299999997</v>
      </c>
      <c r="I314" s="217">
        <v>1250000000</v>
      </c>
      <c r="J314" s="217">
        <v>55139193.490000002</v>
      </c>
      <c r="K314" s="217">
        <v>54800000</v>
      </c>
      <c r="L314" s="159"/>
      <c r="M314" s="159"/>
    </row>
    <row r="315" spans="1:13" s="160" customFormat="1" ht="18" customHeight="1" x14ac:dyDescent="0.25">
      <c r="A315" s="140" t="s">
        <v>1551</v>
      </c>
      <c r="B315" s="216">
        <v>43276</v>
      </c>
      <c r="C315" s="216">
        <v>45537</v>
      </c>
      <c r="D315" s="216">
        <v>44103</v>
      </c>
      <c r="E315" s="216">
        <v>44846</v>
      </c>
      <c r="F315" s="216">
        <v>47861</v>
      </c>
      <c r="G315" s="216">
        <v>44939</v>
      </c>
      <c r="H315" s="216">
        <v>44222</v>
      </c>
      <c r="I315" s="216">
        <v>47157</v>
      </c>
      <c r="J315" s="216">
        <v>44265</v>
      </c>
      <c r="K315" s="216">
        <v>43265</v>
      </c>
      <c r="L315" s="159"/>
      <c r="M315" s="159"/>
    </row>
    <row r="316" spans="1:13" s="160" customFormat="1" ht="18" customHeight="1" x14ac:dyDescent="0.25">
      <c r="A316" s="140" t="s">
        <v>1276</v>
      </c>
      <c r="B316" s="223">
        <v>0.04</v>
      </c>
      <c r="C316" s="223">
        <v>0.04</v>
      </c>
      <c r="D316" s="223">
        <v>0.04</v>
      </c>
      <c r="E316" s="223">
        <v>0.04</v>
      </c>
      <c r="F316" s="223">
        <v>4.9050000000000003E-2</v>
      </c>
      <c r="G316" s="223">
        <v>4.8750000000000002E-2</v>
      </c>
      <c r="H316" s="223">
        <v>5.8250000000000003E-2</v>
      </c>
      <c r="I316" s="223">
        <v>0.06</v>
      </c>
      <c r="J316" s="223">
        <v>5.9700000000000003E-2</v>
      </c>
      <c r="K316" s="223">
        <v>5.2925E-2</v>
      </c>
      <c r="L316" s="159"/>
      <c r="M316" s="159"/>
    </row>
    <row r="317" spans="1:13" s="160" customFormat="1" ht="18" customHeight="1" x14ac:dyDescent="0.25">
      <c r="A317" s="140" t="s">
        <v>1277</v>
      </c>
      <c r="B317" s="223" t="s">
        <v>1552</v>
      </c>
      <c r="C317" s="223" t="s">
        <v>1553</v>
      </c>
      <c r="D317" s="223" t="s">
        <v>1554</v>
      </c>
      <c r="E317" s="223" t="s">
        <v>1555</v>
      </c>
      <c r="F317" s="223" t="s">
        <v>1555</v>
      </c>
      <c r="G317" s="223" t="s">
        <v>1556</v>
      </c>
      <c r="H317" s="223" t="s">
        <v>1557</v>
      </c>
      <c r="I317" s="223" t="s">
        <v>1558</v>
      </c>
      <c r="J317" s="223" t="s">
        <v>1559</v>
      </c>
      <c r="K317" s="224" t="s">
        <v>1560</v>
      </c>
      <c r="L317" s="159"/>
      <c r="M317" s="159"/>
    </row>
    <row r="318" spans="1:13" s="160" customFormat="1" ht="18" customHeight="1" x14ac:dyDescent="0.25">
      <c r="A318" s="140" t="s">
        <v>1561</v>
      </c>
      <c r="B318" s="225" t="s">
        <v>1247</v>
      </c>
      <c r="C318" s="225" t="s">
        <v>1247</v>
      </c>
      <c r="D318" s="225" t="s">
        <v>1247</v>
      </c>
      <c r="E318" s="225" t="s">
        <v>1247</v>
      </c>
      <c r="F318" s="225" t="s">
        <v>1247</v>
      </c>
      <c r="G318" s="225" t="s">
        <v>1247</v>
      </c>
      <c r="H318" s="225" t="s">
        <v>1247</v>
      </c>
      <c r="I318" s="225" t="s">
        <v>1247</v>
      </c>
      <c r="J318" s="225" t="s">
        <v>1247</v>
      </c>
      <c r="K318" s="225" t="s">
        <v>1247</v>
      </c>
      <c r="L318" s="159"/>
      <c r="M318" s="159"/>
    </row>
    <row r="319" spans="1:13" s="156" customFormat="1" ht="18" customHeight="1" x14ac:dyDescent="0.25">
      <c r="A319" s="167"/>
      <c r="B319" s="155"/>
      <c r="C319" s="155"/>
      <c r="D319" s="155"/>
      <c r="E319" s="155"/>
      <c r="F319" s="155"/>
      <c r="G319" s="120"/>
      <c r="H319" s="120"/>
      <c r="I319" s="120"/>
      <c r="J319" s="120"/>
      <c r="K319" s="120"/>
      <c r="L319" s="159"/>
      <c r="M319" s="159"/>
    </row>
    <row r="320" spans="1:13" s="156" customFormat="1" ht="18" customHeight="1" x14ac:dyDescent="0.25">
      <c r="A320" s="167"/>
      <c r="B320" s="155"/>
      <c r="C320" s="155"/>
      <c r="D320" s="155"/>
      <c r="E320" s="155"/>
      <c r="F320" s="155"/>
      <c r="G320" s="120"/>
      <c r="H320" s="120"/>
      <c r="I320" s="120"/>
      <c r="J320" s="120"/>
      <c r="K320" s="120"/>
      <c r="L320" s="159"/>
      <c r="M320" s="159"/>
    </row>
    <row r="321" spans="1:13" s="160" customFormat="1" ht="18" customHeight="1" x14ac:dyDescent="0.25">
      <c r="A321" s="140" t="s">
        <v>1488</v>
      </c>
      <c r="B321" s="215" t="s">
        <v>1562</v>
      </c>
      <c r="C321" s="215" t="s">
        <v>1563</v>
      </c>
      <c r="D321" s="215" t="s">
        <v>1564</v>
      </c>
      <c r="E321" s="215" t="s">
        <v>1565</v>
      </c>
      <c r="F321" s="215" t="s">
        <v>1566</v>
      </c>
      <c r="G321" s="215" t="s">
        <v>1567</v>
      </c>
      <c r="H321" s="215" t="s">
        <v>1568</v>
      </c>
      <c r="I321" s="215" t="s">
        <v>1569</v>
      </c>
      <c r="J321" s="215" t="s">
        <v>1570</v>
      </c>
      <c r="K321" s="215" t="s">
        <v>1571</v>
      </c>
      <c r="L321" s="159"/>
      <c r="M321" s="159"/>
    </row>
    <row r="322" spans="1:13" s="160" customFormat="1" ht="18" customHeight="1" x14ac:dyDescent="0.25">
      <c r="A322" s="140" t="s">
        <v>1499</v>
      </c>
      <c r="B322" s="216">
        <v>40786</v>
      </c>
      <c r="C322" s="216">
        <v>40829</v>
      </c>
      <c r="D322" s="216">
        <v>40912</v>
      </c>
      <c r="E322" s="216">
        <v>40919</v>
      </c>
      <c r="F322" s="216">
        <v>40940</v>
      </c>
      <c r="G322" s="216">
        <v>40935</v>
      </c>
      <c r="H322" s="216">
        <v>40946</v>
      </c>
      <c r="I322" s="216">
        <v>40947</v>
      </c>
      <c r="J322" s="216">
        <v>40990</v>
      </c>
      <c r="K322" s="216">
        <v>40991</v>
      </c>
      <c r="L322" s="149" t="s">
        <v>1500</v>
      </c>
      <c r="M322" s="159"/>
    </row>
    <row r="323" spans="1:13" s="160" customFormat="1" ht="18" customHeight="1" x14ac:dyDescent="0.25">
      <c r="A323" s="140" t="s">
        <v>1501</v>
      </c>
      <c r="B323" s="142" t="s">
        <v>1502</v>
      </c>
      <c r="C323" s="142" t="s">
        <v>1502</v>
      </c>
      <c r="D323" s="142" t="s">
        <v>1502</v>
      </c>
      <c r="E323" s="142" t="s">
        <v>1502</v>
      </c>
      <c r="F323" s="142" t="s">
        <v>1502</v>
      </c>
      <c r="G323" s="142" t="s">
        <v>1502</v>
      </c>
      <c r="H323" s="142" t="s">
        <v>1502</v>
      </c>
      <c r="I323" s="142" t="s">
        <v>1502</v>
      </c>
      <c r="J323" s="142" t="s">
        <v>1502</v>
      </c>
      <c r="K323" s="142" t="s">
        <v>1502</v>
      </c>
      <c r="L323" s="159"/>
      <c r="M323" s="159"/>
    </row>
    <row r="324" spans="1:13" s="160" customFormat="1" ht="18" customHeight="1" x14ac:dyDescent="0.25">
      <c r="A324" s="140" t="s">
        <v>1503</v>
      </c>
      <c r="B324" s="142" t="s">
        <v>1502</v>
      </c>
      <c r="C324" s="142" t="s">
        <v>1502</v>
      </c>
      <c r="D324" s="142" t="s">
        <v>1502</v>
      </c>
      <c r="E324" s="142" t="s">
        <v>1502</v>
      </c>
      <c r="F324" s="142" t="s">
        <v>1502</v>
      </c>
      <c r="G324" s="142" t="s">
        <v>1502</v>
      </c>
      <c r="H324" s="142" t="s">
        <v>1502</v>
      </c>
      <c r="I324" s="142" t="s">
        <v>1502</v>
      </c>
      <c r="J324" s="142" t="s">
        <v>1502</v>
      </c>
      <c r="K324" s="142" t="s">
        <v>1502</v>
      </c>
      <c r="L324" s="159"/>
      <c r="M324" s="159"/>
    </row>
    <row r="325" spans="1:13" s="160" customFormat="1" ht="18" customHeight="1" x14ac:dyDescent="0.25">
      <c r="A325" s="140" t="s">
        <v>1504</v>
      </c>
      <c r="B325" s="142" t="s">
        <v>174</v>
      </c>
      <c r="C325" s="142" t="s">
        <v>174</v>
      </c>
      <c r="D325" s="142" t="s">
        <v>180</v>
      </c>
      <c r="E325" s="142" t="s">
        <v>174</v>
      </c>
      <c r="F325" s="142" t="s">
        <v>174</v>
      </c>
      <c r="G325" s="142" t="s">
        <v>1168</v>
      </c>
      <c r="H325" s="142" t="s">
        <v>174</v>
      </c>
      <c r="I325" s="142" t="s">
        <v>180</v>
      </c>
      <c r="J325" s="142" t="s">
        <v>174</v>
      </c>
      <c r="K325" s="142" t="s">
        <v>180</v>
      </c>
      <c r="L325" s="159"/>
      <c r="M325" s="159"/>
    </row>
    <row r="326" spans="1:13" s="160" customFormat="1" ht="18" customHeight="1" x14ac:dyDescent="0.25">
      <c r="A326" s="140" t="s">
        <v>1505</v>
      </c>
      <c r="B326" s="217">
        <v>110000000</v>
      </c>
      <c r="C326" s="217">
        <v>40000000</v>
      </c>
      <c r="D326" s="217">
        <v>500000000</v>
      </c>
      <c r="E326" s="217">
        <v>1250000000</v>
      </c>
      <c r="F326" s="217">
        <v>47000000</v>
      </c>
      <c r="G326" s="217">
        <v>1250000000</v>
      </c>
      <c r="H326" s="217">
        <v>50000000</v>
      </c>
      <c r="I326" s="217">
        <v>400000000</v>
      </c>
      <c r="J326" s="217">
        <v>106000000</v>
      </c>
      <c r="K326" s="217">
        <v>1000000000</v>
      </c>
      <c r="L326" s="159"/>
      <c r="M326" s="159"/>
    </row>
    <row r="327" spans="1:13" s="160" customFormat="1" ht="18" customHeight="1" x14ac:dyDescent="0.25">
      <c r="A327" s="140" t="s">
        <v>1506</v>
      </c>
      <c r="B327" s="217">
        <v>110000000</v>
      </c>
      <c r="C327" s="217">
        <v>40000000</v>
      </c>
      <c r="D327" s="217">
        <v>500000000</v>
      </c>
      <c r="E327" s="217">
        <v>1250000000</v>
      </c>
      <c r="F327" s="217">
        <v>47000000</v>
      </c>
      <c r="G327" s="217">
        <v>1250000000</v>
      </c>
      <c r="H327" s="217">
        <v>50000000</v>
      </c>
      <c r="I327" s="217">
        <v>400000000</v>
      </c>
      <c r="J327" s="217">
        <v>106000000</v>
      </c>
      <c r="K327" s="217">
        <v>1000000000</v>
      </c>
      <c r="L327" s="159"/>
      <c r="M327" s="159"/>
    </row>
    <row r="328" spans="1:13" s="160" customFormat="1" ht="18" customHeight="1" x14ac:dyDescent="0.25">
      <c r="A328" s="140" t="s">
        <v>1507</v>
      </c>
      <c r="B328" s="218">
        <v>1.1431184270690444</v>
      </c>
      <c r="C328" s="218">
        <v>1.1469205184080744</v>
      </c>
      <c r="D328" s="218">
        <v>8.98</v>
      </c>
      <c r="E328" s="218">
        <v>1.2081672103419114</v>
      </c>
      <c r="F328" s="218">
        <v>1.1992564609941836</v>
      </c>
      <c r="G328" s="218">
        <v>1</v>
      </c>
      <c r="H328" s="218">
        <v>1.1999760004799904</v>
      </c>
      <c r="I328" s="218">
        <v>9.216589861751153</v>
      </c>
      <c r="J328" s="218">
        <v>1.2003360941063499</v>
      </c>
      <c r="K328" s="218">
        <v>9.0497737556561084</v>
      </c>
      <c r="L328" s="159"/>
      <c r="M328" s="159"/>
    </row>
    <row r="329" spans="1:13" s="160" customFormat="1" ht="18" customHeight="1" x14ac:dyDescent="0.25">
      <c r="A329" s="140" t="s">
        <v>1508</v>
      </c>
      <c r="B329" s="142" t="s">
        <v>1509</v>
      </c>
      <c r="C329" s="142" t="s">
        <v>1509</v>
      </c>
      <c r="D329" s="142" t="s">
        <v>1509</v>
      </c>
      <c r="E329" s="142" t="s">
        <v>1509</v>
      </c>
      <c r="F329" s="142" t="s">
        <v>1509</v>
      </c>
      <c r="G329" s="142" t="s">
        <v>1509</v>
      </c>
      <c r="H329" s="142" t="s">
        <v>1509</v>
      </c>
      <c r="I329" s="142" t="s">
        <v>1509</v>
      </c>
      <c r="J329" s="142" t="s">
        <v>1509</v>
      </c>
      <c r="K329" s="142" t="s">
        <v>1509</v>
      </c>
      <c r="L329" s="159"/>
      <c r="M329" s="159"/>
    </row>
    <row r="330" spans="1:13" s="160" customFormat="1" ht="18" customHeight="1" x14ac:dyDescent="0.25">
      <c r="A330" s="140" t="s">
        <v>1510</v>
      </c>
      <c r="B330" s="216">
        <v>46266</v>
      </c>
      <c r="C330" s="216">
        <v>46673</v>
      </c>
      <c r="D330" s="216">
        <v>45295</v>
      </c>
      <c r="E330" s="216">
        <v>42746</v>
      </c>
      <c r="F330" s="216">
        <v>46419</v>
      </c>
      <c r="G330" s="216">
        <v>45723</v>
      </c>
      <c r="H330" s="216">
        <v>46545</v>
      </c>
      <c r="I330" s="216">
        <v>43504</v>
      </c>
      <c r="J330" s="216">
        <v>46468</v>
      </c>
      <c r="K330" s="216">
        <v>46469</v>
      </c>
      <c r="L330" s="159"/>
      <c r="M330" s="159"/>
    </row>
    <row r="331" spans="1:13" s="160" customFormat="1" ht="18" customHeight="1" x14ac:dyDescent="0.25">
      <c r="A331" s="140" t="s">
        <v>1511</v>
      </c>
      <c r="B331" s="216">
        <v>46266</v>
      </c>
      <c r="C331" s="216">
        <v>46673</v>
      </c>
      <c r="D331" s="216">
        <v>45295</v>
      </c>
      <c r="E331" s="216">
        <v>42746</v>
      </c>
      <c r="F331" s="216">
        <v>46419</v>
      </c>
      <c r="G331" s="216">
        <v>45723</v>
      </c>
      <c r="H331" s="216">
        <v>46545</v>
      </c>
      <c r="I331" s="216">
        <v>43504</v>
      </c>
      <c r="J331" s="216">
        <v>46468</v>
      </c>
      <c r="K331" s="216">
        <v>46469</v>
      </c>
      <c r="L331" s="149" t="s">
        <v>1512</v>
      </c>
      <c r="M331" s="159"/>
    </row>
    <row r="332" spans="1:13" s="160" customFormat="1" ht="18" customHeight="1" x14ac:dyDescent="0.25">
      <c r="A332" s="140" t="s">
        <v>1513</v>
      </c>
      <c r="B332" s="142" t="s">
        <v>1572</v>
      </c>
      <c r="C332" s="142" t="s">
        <v>1572</v>
      </c>
      <c r="D332" s="142" t="s">
        <v>1573</v>
      </c>
      <c r="E332" s="142" t="s">
        <v>1574</v>
      </c>
      <c r="F332" s="142" t="s">
        <v>1572</v>
      </c>
      <c r="G332" s="142" t="s">
        <v>1575</v>
      </c>
      <c r="H332" s="142" t="s">
        <v>1572</v>
      </c>
      <c r="I332" s="142" t="s">
        <v>1576</v>
      </c>
      <c r="J332" s="142" t="s">
        <v>1572</v>
      </c>
      <c r="K332" s="142" t="s">
        <v>1577</v>
      </c>
      <c r="L332" s="159"/>
      <c r="M332" s="159"/>
    </row>
    <row r="333" spans="1:13" s="160" customFormat="1" ht="18" customHeight="1" x14ac:dyDescent="0.25">
      <c r="A333" s="140" t="s">
        <v>1524</v>
      </c>
      <c r="B333" s="142" t="s">
        <v>1184</v>
      </c>
      <c r="C333" s="142" t="s">
        <v>1184</v>
      </c>
      <c r="D333" s="142" t="s">
        <v>1184</v>
      </c>
      <c r="E333" s="142" t="s">
        <v>1184</v>
      </c>
      <c r="F333" s="142" t="s">
        <v>1184</v>
      </c>
      <c r="G333" s="142" t="s">
        <v>1184</v>
      </c>
      <c r="H333" s="142" t="s">
        <v>1184</v>
      </c>
      <c r="I333" s="142" t="s">
        <v>1184</v>
      </c>
      <c r="J333" s="142" t="s">
        <v>1184</v>
      </c>
      <c r="K333" s="142" t="s">
        <v>1184</v>
      </c>
      <c r="L333" s="159"/>
      <c r="M333" s="159"/>
    </row>
    <row r="334" spans="1:13" s="160" customFormat="1" ht="18" customHeight="1" x14ac:dyDescent="0.25">
      <c r="A334" s="140" t="s">
        <v>1525</v>
      </c>
      <c r="B334" s="142" t="s">
        <v>1526</v>
      </c>
      <c r="C334" s="142" t="s">
        <v>1526</v>
      </c>
      <c r="D334" s="142" t="s">
        <v>1526</v>
      </c>
      <c r="E334" s="142" t="s">
        <v>1526</v>
      </c>
      <c r="F334" s="142" t="s">
        <v>1526</v>
      </c>
      <c r="G334" s="142" t="s">
        <v>1526</v>
      </c>
      <c r="H334" s="142" t="s">
        <v>1526</v>
      </c>
      <c r="I334" s="142" t="s">
        <v>1526</v>
      </c>
      <c r="J334" s="142" t="s">
        <v>1526</v>
      </c>
      <c r="K334" s="142" t="s">
        <v>1526</v>
      </c>
      <c r="L334" s="159"/>
      <c r="M334" s="159"/>
    </row>
    <row r="335" spans="1:13" s="221" customFormat="1" ht="37.5" customHeight="1" x14ac:dyDescent="0.25">
      <c r="A335" s="134" t="s">
        <v>1527</v>
      </c>
      <c r="B335" s="219" t="s">
        <v>1578</v>
      </c>
      <c r="C335" s="219" t="s">
        <v>1579</v>
      </c>
      <c r="D335" s="219" t="s">
        <v>1580</v>
      </c>
      <c r="E335" s="219" t="s">
        <v>1581</v>
      </c>
      <c r="F335" s="219" t="s">
        <v>1582</v>
      </c>
      <c r="G335" s="219" t="s">
        <v>1583</v>
      </c>
      <c r="H335" s="219" t="s">
        <v>1584</v>
      </c>
      <c r="I335" s="219" t="s">
        <v>1534</v>
      </c>
      <c r="J335" s="219" t="s">
        <v>1585</v>
      </c>
      <c r="K335" s="219" t="s">
        <v>1586</v>
      </c>
      <c r="L335" s="149"/>
      <c r="M335" s="220"/>
    </row>
    <row r="336" spans="1:13" s="221" customFormat="1" ht="37.5" customHeight="1" x14ac:dyDescent="0.25">
      <c r="A336" s="134" t="s">
        <v>1537</v>
      </c>
      <c r="B336" s="222">
        <v>4.3450000000000003E-2</v>
      </c>
      <c r="C336" s="222">
        <v>4.1950000000000001E-2</v>
      </c>
      <c r="D336" s="222">
        <v>5.3800000000000001E-2</v>
      </c>
      <c r="E336" s="222">
        <v>3.5000000000000003E-2</v>
      </c>
      <c r="F336" s="222">
        <v>4.24E-2</v>
      </c>
      <c r="G336" s="222">
        <v>5.1249999999999997E-2</v>
      </c>
      <c r="H336" s="222">
        <v>4.3999999999999997E-2</v>
      </c>
      <c r="I336" s="222">
        <v>4.82E-2</v>
      </c>
      <c r="J336" s="222">
        <v>4.0149999999999998E-2</v>
      </c>
      <c r="K336" s="222">
        <v>5.2249999999999998E-2</v>
      </c>
      <c r="L336" s="149" t="s">
        <v>1538</v>
      </c>
      <c r="M336" s="220"/>
    </row>
    <row r="337" spans="1:13" s="160" customFormat="1" ht="18" customHeight="1" x14ac:dyDescent="0.25">
      <c r="A337" s="140" t="s">
        <v>1539</v>
      </c>
      <c r="B337" s="223" t="s">
        <v>1587</v>
      </c>
      <c r="C337" s="223" t="s">
        <v>1541</v>
      </c>
      <c r="D337" s="223" t="s">
        <v>1588</v>
      </c>
      <c r="E337" s="223" t="s">
        <v>1589</v>
      </c>
      <c r="F337" s="223" t="s">
        <v>1590</v>
      </c>
      <c r="G337" s="223" t="s">
        <v>1591</v>
      </c>
      <c r="H337" s="223" t="s">
        <v>1592</v>
      </c>
      <c r="I337" s="223" t="s">
        <v>1593</v>
      </c>
      <c r="J337" s="223" t="s">
        <v>1540</v>
      </c>
      <c r="K337" s="223" t="s">
        <v>1594</v>
      </c>
      <c r="L337" s="149" t="s">
        <v>1538</v>
      </c>
      <c r="M337" s="159"/>
    </row>
    <row r="338" spans="1:13" s="160" customFormat="1" ht="18" customHeight="1" x14ac:dyDescent="0.25">
      <c r="A338" s="140" t="s">
        <v>1548</v>
      </c>
      <c r="B338" s="142" t="s">
        <v>1167</v>
      </c>
      <c r="C338" s="142" t="s">
        <v>1167</v>
      </c>
      <c r="D338" s="142" t="s">
        <v>1167</v>
      </c>
      <c r="E338" s="142" t="s">
        <v>1167</v>
      </c>
      <c r="F338" s="142" t="s">
        <v>1167</v>
      </c>
      <c r="G338" s="142" t="s">
        <v>1167</v>
      </c>
      <c r="H338" s="142" t="s">
        <v>1167</v>
      </c>
      <c r="I338" s="142" t="s">
        <v>1167</v>
      </c>
      <c r="J338" s="142" t="s">
        <v>1167</v>
      </c>
      <c r="K338" s="142" t="s">
        <v>1167</v>
      </c>
      <c r="L338" s="159"/>
      <c r="M338" s="159"/>
    </row>
    <row r="339" spans="1:13" s="160" customFormat="1" ht="18" customHeight="1" x14ac:dyDescent="0.25">
      <c r="A339" s="140" t="s">
        <v>1549</v>
      </c>
      <c r="B339" s="142" t="s">
        <v>1168</v>
      </c>
      <c r="C339" s="142" t="s">
        <v>1168</v>
      </c>
      <c r="D339" s="142" t="s">
        <v>1168</v>
      </c>
      <c r="E339" s="142" t="s">
        <v>1168</v>
      </c>
      <c r="F339" s="142" t="s">
        <v>1168</v>
      </c>
      <c r="G339" s="142" t="s">
        <v>1168</v>
      </c>
      <c r="H339" s="142" t="s">
        <v>1168</v>
      </c>
      <c r="I339" s="142" t="s">
        <v>1168</v>
      </c>
      <c r="J339" s="142" t="s">
        <v>1168</v>
      </c>
      <c r="K339" s="142" t="s">
        <v>1168</v>
      </c>
      <c r="L339" s="159"/>
      <c r="M339" s="159"/>
    </row>
    <row r="340" spans="1:13" s="160" customFormat="1" ht="18" customHeight="1" x14ac:dyDescent="0.25">
      <c r="A340" s="140" t="s">
        <v>1550</v>
      </c>
      <c r="B340" s="217">
        <v>96228000</v>
      </c>
      <c r="C340" s="217">
        <v>34876000</v>
      </c>
      <c r="D340" s="217">
        <v>55679287.310000002</v>
      </c>
      <c r="E340" s="217">
        <v>1034562500</v>
      </c>
      <c r="F340" s="217">
        <v>39190950</v>
      </c>
      <c r="G340" s="217">
        <v>1250000000</v>
      </c>
      <c r="H340" s="217">
        <v>41675000</v>
      </c>
      <c r="I340" s="217">
        <v>43399139</v>
      </c>
      <c r="J340" s="217">
        <v>88308600</v>
      </c>
      <c r="K340" s="217">
        <v>110518171.94</v>
      </c>
      <c r="L340" s="159"/>
      <c r="M340" s="159"/>
    </row>
    <row r="341" spans="1:13" s="160" customFormat="1" ht="18" customHeight="1" x14ac:dyDescent="0.25">
      <c r="A341" s="140" t="s">
        <v>1551</v>
      </c>
      <c r="B341" s="216">
        <v>46266</v>
      </c>
      <c r="C341" s="216">
        <v>46673</v>
      </c>
      <c r="D341" s="216">
        <v>45295</v>
      </c>
      <c r="E341" s="216">
        <v>42746</v>
      </c>
      <c r="F341" s="216">
        <v>46419</v>
      </c>
      <c r="G341" s="216">
        <v>45723</v>
      </c>
      <c r="H341" s="216">
        <v>46545</v>
      </c>
      <c r="I341" s="216">
        <v>43504</v>
      </c>
      <c r="J341" s="216">
        <v>46468</v>
      </c>
      <c r="K341" s="216">
        <v>46469</v>
      </c>
      <c r="L341" s="159"/>
      <c r="M341" s="159"/>
    </row>
    <row r="342" spans="1:13" s="160" customFormat="1" ht="18" customHeight="1" x14ac:dyDescent="0.25">
      <c r="A342" s="140" t="s">
        <v>1276</v>
      </c>
      <c r="B342" s="223">
        <v>4.3450000000000003E-2</v>
      </c>
      <c r="C342" s="223">
        <v>4.1950000000000001E-2</v>
      </c>
      <c r="D342" s="223">
        <v>5.3800000000000001E-2</v>
      </c>
      <c r="E342" s="223">
        <v>3.5000000000000003E-2</v>
      </c>
      <c r="F342" s="223">
        <v>4.24E-2</v>
      </c>
      <c r="G342" s="223">
        <v>5.1249999999999997E-2</v>
      </c>
      <c r="H342" s="223">
        <v>4.3999999999999997E-2</v>
      </c>
      <c r="I342" s="223">
        <v>4.82E-2</v>
      </c>
      <c r="J342" s="223">
        <v>4.0149999999999998E-2</v>
      </c>
      <c r="K342" s="223">
        <v>5.2249999999999998E-2</v>
      </c>
      <c r="L342" s="159"/>
      <c r="M342" s="159"/>
    </row>
    <row r="343" spans="1:13" s="160" customFormat="1" ht="18" customHeight="1" x14ac:dyDescent="0.25">
      <c r="A343" s="140" t="s">
        <v>1277</v>
      </c>
      <c r="B343" s="223" t="s">
        <v>1595</v>
      </c>
      <c r="C343" s="223" t="s">
        <v>1596</v>
      </c>
      <c r="D343" s="223" t="s">
        <v>1597</v>
      </c>
      <c r="E343" s="223" t="s">
        <v>1598</v>
      </c>
      <c r="F343" s="223" t="s">
        <v>1552</v>
      </c>
      <c r="G343" s="223" t="s">
        <v>1599</v>
      </c>
      <c r="H343" s="223" t="s">
        <v>1600</v>
      </c>
      <c r="I343" s="223" t="s">
        <v>1601</v>
      </c>
      <c r="J343" s="223" t="s">
        <v>1602</v>
      </c>
      <c r="K343" s="223" t="s">
        <v>1545</v>
      </c>
      <c r="L343" s="159"/>
      <c r="M343" s="159"/>
    </row>
    <row r="344" spans="1:13" s="160" customFormat="1" ht="18" customHeight="1" x14ac:dyDescent="0.25">
      <c r="A344" s="140" t="s">
        <v>1561</v>
      </c>
      <c r="B344" s="225" t="s">
        <v>1247</v>
      </c>
      <c r="C344" s="225" t="s">
        <v>1247</v>
      </c>
      <c r="D344" s="225" t="s">
        <v>1247</v>
      </c>
      <c r="E344" s="225" t="s">
        <v>1247</v>
      </c>
      <c r="F344" s="225" t="s">
        <v>1247</v>
      </c>
      <c r="G344" s="225" t="s">
        <v>1247</v>
      </c>
      <c r="H344" s="225" t="s">
        <v>1247</v>
      </c>
      <c r="I344" s="225" t="s">
        <v>1247</v>
      </c>
      <c r="J344" s="225" t="s">
        <v>1247</v>
      </c>
      <c r="K344" s="225" t="s">
        <v>1247</v>
      </c>
      <c r="L344" s="159"/>
      <c r="M344" s="159"/>
    </row>
    <row r="345" spans="1:13" s="156" customFormat="1" ht="18" customHeight="1" x14ac:dyDescent="0.25">
      <c r="A345" s="167"/>
      <c r="B345" s="155"/>
      <c r="C345" s="155"/>
      <c r="D345" s="155"/>
      <c r="E345" s="155"/>
      <c r="F345" s="155"/>
      <c r="G345" s="120"/>
      <c r="H345" s="120"/>
      <c r="I345" s="120"/>
      <c r="J345" s="120"/>
      <c r="K345" s="120"/>
      <c r="L345" s="159"/>
      <c r="M345" s="159"/>
    </row>
    <row r="346" spans="1:13" s="160" customFormat="1" ht="18" customHeight="1" x14ac:dyDescent="0.25">
      <c r="A346" s="140" t="s">
        <v>1488</v>
      </c>
      <c r="B346" s="215" t="s">
        <v>1603</v>
      </c>
      <c r="C346" s="215" t="s">
        <v>1604</v>
      </c>
      <c r="D346" s="215" t="s">
        <v>1605</v>
      </c>
      <c r="E346" s="215" t="s">
        <v>1606</v>
      </c>
      <c r="F346" s="215" t="s">
        <v>1607</v>
      </c>
      <c r="G346" s="215" t="s">
        <v>1608</v>
      </c>
      <c r="H346" s="215" t="s">
        <v>1609</v>
      </c>
      <c r="I346" s="215" t="s">
        <v>1610</v>
      </c>
      <c r="J346" s="215" t="s">
        <v>1611</v>
      </c>
      <c r="K346" s="215" t="s">
        <v>1612</v>
      </c>
      <c r="L346" s="159"/>
      <c r="M346" s="159"/>
    </row>
    <row r="347" spans="1:13" s="160" customFormat="1" ht="18" customHeight="1" x14ac:dyDescent="0.25">
      <c r="A347" s="140" t="s">
        <v>1499</v>
      </c>
      <c r="B347" s="216">
        <v>40990</v>
      </c>
      <c r="C347" s="216">
        <v>40998</v>
      </c>
      <c r="D347" s="216">
        <v>41025</v>
      </c>
      <c r="E347" s="216">
        <v>41039</v>
      </c>
      <c r="F347" s="216">
        <v>41071</v>
      </c>
      <c r="G347" s="216">
        <v>41653</v>
      </c>
      <c r="H347" s="216">
        <v>41745</v>
      </c>
      <c r="I347" s="216">
        <v>41838</v>
      </c>
      <c r="J347" s="216">
        <v>41873</v>
      </c>
      <c r="K347" s="216">
        <v>41873</v>
      </c>
      <c r="L347" s="149" t="s">
        <v>1500</v>
      </c>
      <c r="M347" s="159"/>
    </row>
    <row r="348" spans="1:13" s="160" customFormat="1" ht="18" customHeight="1" x14ac:dyDescent="0.25">
      <c r="A348" s="140" t="s">
        <v>1501</v>
      </c>
      <c r="B348" s="142" t="s">
        <v>1502</v>
      </c>
      <c r="C348" s="142" t="s">
        <v>1502</v>
      </c>
      <c r="D348" s="142" t="s">
        <v>1502</v>
      </c>
      <c r="E348" s="142" t="s">
        <v>1502</v>
      </c>
      <c r="F348" s="142" t="s">
        <v>1502</v>
      </c>
      <c r="G348" s="142" t="s">
        <v>1502</v>
      </c>
      <c r="H348" s="142" t="s">
        <v>1502</v>
      </c>
      <c r="I348" s="142" t="s">
        <v>1502</v>
      </c>
      <c r="J348" s="142" t="s">
        <v>1502</v>
      </c>
      <c r="K348" s="142" t="s">
        <v>1502</v>
      </c>
      <c r="L348" s="159"/>
      <c r="M348" s="159"/>
    </row>
    <row r="349" spans="1:13" s="160" customFormat="1" ht="18" customHeight="1" x14ac:dyDescent="0.25">
      <c r="A349" s="140" t="s">
        <v>1503</v>
      </c>
      <c r="B349" s="142" t="s">
        <v>1502</v>
      </c>
      <c r="C349" s="142" t="s">
        <v>1502</v>
      </c>
      <c r="D349" s="142" t="s">
        <v>1502</v>
      </c>
      <c r="E349" s="142" t="s">
        <v>1502</v>
      </c>
      <c r="F349" s="142" t="s">
        <v>1502</v>
      </c>
      <c r="G349" s="142" t="s">
        <v>1502</v>
      </c>
      <c r="H349" s="142" t="s">
        <v>1502</v>
      </c>
      <c r="I349" s="142" t="s">
        <v>1502</v>
      </c>
      <c r="J349" s="142" t="s">
        <v>1502</v>
      </c>
      <c r="K349" s="142" t="s">
        <v>1502</v>
      </c>
      <c r="L349" s="159"/>
      <c r="M349" s="159"/>
    </row>
    <row r="350" spans="1:13" s="160" customFormat="1" ht="18" customHeight="1" x14ac:dyDescent="0.25">
      <c r="A350" s="140" t="s">
        <v>1504</v>
      </c>
      <c r="B350" s="142" t="s">
        <v>1168</v>
      </c>
      <c r="C350" s="142" t="s">
        <v>1168</v>
      </c>
      <c r="D350" s="142" t="s">
        <v>174</v>
      </c>
      <c r="E350" s="142" t="s">
        <v>174</v>
      </c>
      <c r="F350" s="142" t="s">
        <v>174</v>
      </c>
      <c r="G350" s="142" t="s">
        <v>1168</v>
      </c>
      <c r="H350" s="142" t="s">
        <v>174</v>
      </c>
      <c r="I350" s="142" t="s">
        <v>1168</v>
      </c>
      <c r="J350" s="142" t="s">
        <v>1168</v>
      </c>
      <c r="K350" s="142" t="s">
        <v>1168</v>
      </c>
      <c r="L350" s="159"/>
      <c r="M350" s="159"/>
    </row>
    <row r="351" spans="1:13" s="160" customFormat="1" ht="18" customHeight="1" x14ac:dyDescent="0.25">
      <c r="A351" s="140" t="s">
        <v>1505</v>
      </c>
      <c r="B351" s="217">
        <v>1000000000</v>
      </c>
      <c r="C351" s="217">
        <v>1250000000</v>
      </c>
      <c r="D351" s="217">
        <v>40000000</v>
      </c>
      <c r="E351" s="217">
        <v>56000000</v>
      </c>
      <c r="F351" s="217">
        <v>122000000</v>
      </c>
      <c r="G351" s="217">
        <v>1000000000</v>
      </c>
      <c r="H351" s="217">
        <v>1000000000</v>
      </c>
      <c r="I351" s="217">
        <v>705000000</v>
      </c>
      <c r="J351" s="217">
        <v>125000000</v>
      </c>
      <c r="K351" s="217">
        <v>125000000</v>
      </c>
      <c r="L351" s="226"/>
      <c r="M351" s="159"/>
    </row>
    <row r="352" spans="1:13" s="160" customFormat="1" ht="18" customHeight="1" x14ac:dyDescent="0.25">
      <c r="A352" s="140" t="s">
        <v>1506</v>
      </c>
      <c r="B352" s="217">
        <v>1000000000</v>
      </c>
      <c r="C352" s="217">
        <v>1240000000</v>
      </c>
      <c r="D352" s="217">
        <v>40000000</v>
      </c>
      <c r="E352" s="217">
        <v>56000000</v>
      </c>
      <c r="F352" s="217">
        <v>122000000</v>
      </c>
      <c r="G352" s="217">
        <v>1000000000</v>
      </c>
      <c r="H352" s="217">
        <v>1000000000</v>
      </c>
      <c r="I352" s="217">
        <v>705000000</v>
      </c>
      <c r="J352" s="217">
        <v>125000000</v>
      </c>
      <c r="K352" s="217">
        <v>125000000</v>
      </c>
      <c r="L352" s="159"/>
      <c r="M352" s="159"/>
    </row>
    <row r="353" spans="1:13" s="160" customFormat="1" ht="18" customHeight="1" x14ac:dyDescent="0.25">
      <c r="A353" s="140" t="s">
        <v>1507</v>
      </c>
      <c r="B353" s="218">
        <v>1</v>
      </c>
      <c r="C353" s="218">
        <v>1</v>
      </c>
      <c r="D353" s="218">
        <v>1.2221950623319482</v>
      </c>
      <c r="E353" s="218">
        <v>1.2318305001231831</v>
      </c>
      <c r="F353" s="218">
        <v>1.2382367508667658</v>
      </c>
      <c r="G353" s="218">
        <v>1</v>
      </c>
      <c r="H353" s="218">
        <v>1.2150000000000001</v>
      </c>
      <c r="I353" s="218">
        <v>1</v>
      </c>
      <c r="J353" s="218">
        <v>1</v>
      </c>
      <c r="K353" s="218">
        <v>1</v>
      </c>
      <c r="L353" s="159"/>
      <c r="M353" s="159"/>
    </row>
    <row r="354" spans="1:13" s="160" customFormat="1" ht="18" customHeight="1" x14ac:dyDescent="0.25">
      <c r="A354" s="140" t="s">
        <v>1508</v>
      </c>
      <c r="B354" s="142" t="s">
        <v>1509</v>
      </c>
      <c r="C354" s="142" t="s">
        <v>1509</v>
      </c>
      <c r="D354" s="142" t="s">
        <v>1509</v>
      </c>
      <c r="E354" s="142" t="s">
        <v>1509</v>
      </c>
      <c r="F354" s="142" t="s">
        <v>1509</v>
      </c>
      <c r="G354" s="142" t="s">
        <v>1509</v>
      </c>
      <c r="H354" s="142" t="s">
        <v>1509</v>
      </c>
      <c r="I354" s="142" t="s">
        <v>1509</v>
      </c>
      <c r="J354" s="142" t="s">
        <v>1509</v>
      </c>
      <c r="K354" s="142" t="s">
        <v>1509</v>
      </c>
      <c r="L354" s="159"/>
      <c r="M354" s="159"/>
    </row>
    <row r="355" spans="1:13" s="160" customFormat="1" ht="18" customHeight="1" x14ac:dyDescent="0.25">
      <c r="A355" s="140" t="s">
        <v>1510</v>
      </c>
      <c r="B355" s="216">
        <v>42816</v>
      </c>
      <c r="C355" s="216">
        <v>46476</v>
      </c>
      <c r="D355" s="216">
        <v>45773</v>
      </c>
      <c r="E355" s="216">
        <v>46517</v>
      </c>
      <c r="F355" s="216">
        <v>45819</v>
      </c>
      <c r="G355" s="216">
        <v>42749</v>
      </c>
      <c r="H355" s="216">
        <v>44302</v>
      </c>
      <c r="I355" s="216">
        <v>43664</v>
      </c>
      <c r="J355" s="216">
        <v>43699</v>
      </c>
      <c r="K355" s="216">
        <v>43699</v>
      </c>
      <c r="L355" s="159"/>
      <c r="M355" s="159"/>
    </row>
    <row r="356" spans="1:13" s="160" customFormat="1" ht="18" customHeight="1" x14ac:dyDescent="0.25">
      <c r="A356" s="140" t="s">
        <v>1511</v>
      </c>
      <c r="B356" s="216">
        <v>42816</v>
      </c>
      <c r="C356" s="216">
        <v>46476</v>
      </c>
      <c r="D356" s="216">
        <v>45773</v>
      </c>
      <c r="E356" s="216">
        <v>46517</v>
      </c>
      <c r="F356" s="216">
        <v>45819</v>
      </c>
      <c r="G356" s="216">
        <v>42749</v>
      </c>
      <c r="H356" s="216">
        <v>44302</v>
      </c>
      <c r="I356" s="216">
        <v>43664</v>
      </c>
      <c r="J356" s="216">
        <v>43699</v>
      </c>
      <c r="K356" s="216">
        <v>43699</v>
      </c>
      <c r="L356" s="149" t="s">
        <v>1512</v>
      </c>
      <c r="M356" s="159"/>
    </row>
    <row r="357" spans="1:13" s="160" customFormat="1" ht="18" customHeight="1" x14ac:dyDescent="0.25">
      <c r="A357" s="140" t="s">
        <v>1513</v>
      </c>
      <c r="B357" s="142" t="s">
        <v>1613</v>
      </c>
      <c r="C357" s="142" t="s">
        <v>1614</v>
      </c>
      <c r="D357" s="142" t="s">
        <v>1572</v>
      </c>
      <c r="E357" s="142" t="s">
        <v>1572</v>
      </c>
      <c r="F357" s="142" t="s">
        <v>1572</v>
      </c>
      <c r="G357" s="142" t="s">
        <v>1615</v>
      </c>
      <c r="H357" s="142" t="s">
        <v>1616</v>
      </c>
      <c r="I357" s="142" t="s">
        <v>1617</v>
      </c>
      <c r="J357" s="142"/>
      <c r="K357" s="142"/>
      <c r="L357" s="159"/>
      <c r="M357" s="159"/>
    </row>
    <row r="358" spans="1:13" s="160" customFormat="1" ht="18" customHeight="1" x14ac:dyDescent="0.25">
      <c r="A358" s="140" t="s">
        <v>1524</v>
      </c>
      <c r="B358" s="142" t="s">
        <v>1184</v>
      </c>
      <c r="C358" s="142" t="s">
        <v>1184</v>
      </c>
      <c r="D358" s="142" t="s">
        <v>1184</v>
      </c>
      <c r="E358" s="142" t="s">
        <v>1184</v>
      </c>
      <c r="F358" s="142" t="s">
        <v>1184</v>
      </c>
      <c r="G358" s="142" t="s">
        <v>1184</v>
      </c>
      <c r="H358" s="142" t="s">
        <v>1184</v>
      </c>
      <c r="I358" s="142" t="s">
        <v>1184</v>
      </c>
      <c r="J358" s="142" t="s">
        <v>1184</v>
      </c>
      <c r="K358" s="142" t="s">
        <v>1184</v>
      </c>
      <c r="L358" s="159"/>
      <c r="M358" s="159"/>
    </row>
    <row r="359" spans="1:13" s="160" customFormat="1" ht="18" customHeight="1" x14ac:dyDescent="0.25">
      <c r="A359" s="140" t="s">
        <v>1525</v>
      </c>
      <c r="B359" s="142" t="s">
        <v>1618</v>
      </c>
      <c r="C359" s="142" t="s">
        <v>1526</v>
      </c>
      <c r="D359" s="142" t="s">
        <v>1526</v>
      </c>
      <c r="E359" s="142" t="s">
        <v>1526</v>
      </c>
      <c r="F359" s="142" t="s">
        <v>1526</v>
      </c>
      <c r="G359" s="142" t="s">
        <v>1618</v>
      </c>
      <c r="H359" s="142" t="s">
        <v>1526</v>
      </c>
      <c r="I359" s="142" t="s">
        <v>1618</v>
      </c>
      <c r="J359" s="142" t="s">
        <v>1618</v>
      </c>
      <c r="K359" s="142" t="s">
        <v>1618</v>
      </c>
      <c r="L359" s="159"/>
      <c r="M359" s="159"/>
    </row>
    <row r="360" spans="1:13" s="221" customFormat="1" ht="36.75" customHeight="1" x14ac:dyDescent="0.25">
      <c r="A360" s="134" t="s">
        <v>1527</v>
      </c>
      <c r="B360" s="219" t="s">
        <v>1619</v>
      </c>
      <c r="C360" s="219" t="s">
        <v>1620</v>
      </c>
      <c r="D360" s="219" t="s">
        <v>1621</v>
      </c>
      <c r="E360" s="219" t="s">
        <v>1622</v>
      </c>
      <c r="F360" s="219" t="s">
        <v>1623</v>
      </c>
      <c r="G360" s="219" t="s">
        <v>1624</v>
      </c>
      <c r="H360" s="219" t="s">
        <v>1625</v>
      </c>
      <c r="I360" s="219" t="s">
        <v>1626</v>
      </c>
      <c r="J360" s="219" t="s">
        <v>1627</v>
      </c>
      <c r="K360" s="219" t="s">
        <v>1627</v>
      </c>
      <c r="L360" s="149"/>
      <c r="M360" s="220"/>
    </row>
    <row r="361" spans="1:13" s="221" customFormat="1" ht="36.75" customHeight="1" x14ac:dyDescent="0.25">
      <c r="A361" s="134" t="s">
        <v>1537</v>
      </c>
      <c r="B361" s="222" t="s">
        <v>1628</v>
      </c>
      <c r="C361" s="222">
        <v>4.8750000000000002E-2</v>
      </c>
      <c r="D361" s="222">
        <v>3.5209999999999998E-2</v>
      </c>
      <c r="E361" s="222">
        <v>3.5299999999999998E-2</v>
      </c>
      <c r="F361" s="222">
        <v>2.785E-2</v>
      </c>
      <c r="G361" s="222" t="s">
        <v>1629</v>
      </c>
      <c r="H361" s="222">
        <v>1.375E-2</v>
      </c>
      <c r="I361" s="222" t="s">
        <v>1630</v>
      </c>
      <c r="J361" s="222" t="s">
        <v>1629</v>
      </c>
      <c r="K361" s="222" t="s">
        <v>1629</v>
      </c>
      <c r="L361" s="149" t="s">
        <v>1538</v>
      </c>
      <c r="M361" s="220"/>
    </row>
    <row r="362" spans="1:13" s="160" customFormat="1" ht="18" customHeight="1" x14ac:dyDescent="0.25">
      <c r="A362" s="140" t="s">
        <v>1539</v>
      </c>
      <c r="B362" s="223" t="s">
        <v>1631</v>
      </c>
      <c r="C362" s="223" t="s">
        <v>1632</v>
      </c>
      <c r="D362" s="223" t="s">
        <v>1587</v>
      </c>
      <c r="E362" s="223" t="s">
        <v>1587</v>
      </c>
      <c r="F362" s="223" t="s">
        <v>1633</v>
      </c>
      <c r="G362" s="223" t="s">
        <v>1634</v>
      </c>
      <c r="H362" s="223" t="s">
        <v>1635</v>
      </c>
      <c r="I362" s="223" t="s">
        <v>1636</v>
      </c>
      <c r="J362" s="223" t="s">
        <v>1637</v>
      </c>
      <c r="K362" s="223" t="s">
        <v>1637</v>
      </c>
      <c r="L362" s="149" t="s">
        <v>1538</v>
      </c>
      <c r="M362" s="159"/>
    </row>
    <row r="363" spans="1:13" s="160" customFormat="1" ht="18" customHeight="1" x14ac:dyDescent="0.25">
      <c r="A363" s="140" t="s">
        <v>1548</v>
      </c>
      <c r="B363" s="142" t="s">
        <v>1167</v>
      </c>
      <c r="C363" s="142" t="s">
        <v>1167</v>
      </c>
      <c r="D363" s="142" t="s">
        <v>1167</v>
      </c>
      <c r="E363" s="142" t="s">
        <v>1167</v>
      </c>
      <c r="F363" s="142" t="s">
        <v>1167</v>
      </c>
      <c r="G363" s="142" t="s">
        <v>1167</v>
      </c>
      <c r="H363" s="142" t="s">
        <v>1638</v>
      </c>
      <c r="I363" s="142" t="s">
        <v>1167</v>
      </c>
      <c r="J363" s="142" t="s">
        <v>1167</v>
      </c>
      <c r="K363" s="142" t="s">
        <v>1167</v>
      </c>
      <c r="L363" s="159"/>
      <c r="M363" s="159"/>
    </row>
    <row r="364" spans="1:13" s="160" customFormat="1" ht="18" customHeight="1" x14ac:dyDescent="0.25">
      <c r="A364" s="140" t="s">
        <v>1549</v>
      </c>
      <c r="B364" s="142" t="s">
        <v>1168</v>
      </c>
      <c r="C364" s="142" t="s">
        <v>1168</v>
      </c>
      <c r="D364" s="142" t="s">
        <v>1168</v>
      </c>
      <c r="E364" s="142" t="s">
        <v>1168</v>
      </c>
      <c r="F364" s="142" t="s">
        <v>1168</v>
      </c>
      <c r="G364" s="142" t="s">
        <v>1168</v>
      </c>
      <c r="H364" s="142" t="s">
        <v>1168</v>
      </c>
      <c r="I364" s="142" t="s">
        <v>1168</v>
      </c>
      <c r="J364" s="142" t="s">
        <v>1168</v>
      </c>
      <c r="K364" s="142" t="s">
        <v>1168</v>
      </c>
      <c r="L364" s="159"/>
      <c r="M364" s="159"/>
    </row>
    <row r="365" spans="1:13" s="160" customFormat="1" ht="18" customHeight="1" x14ac:dyDescent="0.25">
      <c r="A365" s="140" t="s">
        <v>1550</v>
      </c>
      <c r="B365" s="217">
        <v>1000000000</v>
      </c>
      <c r="C365" s="217">
        <v>1240000000</v>
      </c>
      <c r="D365" s="217">
        <v>32728000</v>
      </c>
      <c r="E365" s="217">
        <v>45458000</v>
      </c>
      <c r="F365" s="217">
        <v>98527200</v>
      </c>
      <c r="G365" s="217">
        <v>1000000000</v>
      </c>
      <c r="H365" s="217">
        <v>823200000</v>
      </c>
      <c r="I365" s="217">
        <v>705000000</v>
      </c>
      <c r="J365" s="217">
        <v>125000000</v>
      </c>
      <c r="K365" s="217">
        <v>125000000</v>
      </c>
      <c r="L365" s="159"/>
      <c r="M365" s="159"/>
    </row>
    <row r="366" spans="1:13" s="160" customFormat="1" ht="18" customHeight="1" x14ac:dyDescent="0.25">
      <c r="A366" s="140" t="s">
        <v>1551</v>
      </c>
      <c r="B366" s="216">
        <v>42816</v>
      </c>
      <c r="C366" s="216">
        <v>46476</v>
      </c>
      <c r="D366" s="216">
        <v>45773</v>
      </c>
      <c r="E366" s="216">
        <v>46517</v>
      </c>
      <c r="F366" s="216">
        <v>45819</v>
      </c>
      <c r="G366" s="216">
        <v>42749</v>
      </c>
      <c r="H366" s="216">
        <v>44302</v>
      </c>
      <c r="I366" s="216">
        <v>43664</v>
      </c>
      <c r="J366" s="216">
        <v>43699</v>
      </c>
      <c r="K366" s="216">
        <v>43699</v>
      </c>
      <c r="L366" s="159"/>
      <c r="M366" s="159"/>
    </row>
    <row r="367" spans="1:13" s="160" customFormat="1" ht="18" customHeight="1" x14ac:dyDescent="0.25">
      <c r="A367" s="140" t="s">
        <v>1276</v>
      </c>
      <c r="B367" s="223" t="s">
        <v>1628</v>
      </c>
      <c r="C367" s="223">
        <v>4.8750000000000002E-2</v>
      </c>
      <c r="D367" s="223">
        <v>3.5209999999999998E-2</v>
      </c>
      <c r="E367" s="223">
        <v>3.5299999999999998E-2</v>
      </c>
      <c r="F367" s="223">
        <v>2.785E-2</v>
      </c>
      <c r="G367" s="223" t="s">
        <v>1629</v>
      </c>
      <c r="H367" s="223">
        <v>1.375E-2</v>
      </c>
      <c r="I367" s="223" t="s">
        <v>1639</v>
      </c>
      <c r="J367" s="223" t="s">
        <v>1640</v>
      </c>
      <c r="K367" s="223" t="s">
        <v>1640</v>
      </c>
      <c r="L367" s="159"/>
      <c r="M367" s="159"/>
    </row>
    <row r="368" spans="1:13" s="160" customFormat="1" ht="18" customHeight="1" x14ac:dyDescent="0.25">
      <c r="A368" s="140" t="s">
        <v>1277</v>
      </c>
      <c r="B368" s="223" t="s">
        <v>1641</v>
      </c>
      <c r="C368" s="223" t="s">
        <v>1642</v>
      </c>
      <c r="D368" s="223" t="s">
        <v>1643</v>
      </c>
      <c r="E368" s="223" t="s">
        <v>1644</v>
      </c>
      <c r="F368" s="223" t="s">
        <v>1645</v>
      </c>
      <c r="G368" s="223" t="s">
        <v>1646</v>
      </c>
      <c r="H368" s="223" t="s">
        <v>1647</v>
      </c>
      <c r="I368" s="223" t="s">
        <v>1648</v>
      </c>
      <c r="J368" s="223" t="s">
        <v>1649</v>
      </c>
      <c r="K368" s="223" t="s">
        <v>1649</v>
      </c>
      <c r="L368" s="159"/>
      <c r="M368" s="159"/>
    </row>
    <row r="369" spans="1:13" s="160" customFormat="1" ht="18" customHeight="1" x14ac:dyDescent="0.25">
      <c r="A369" s="140" t="s">
        <v>1561</v>
      </c>
      <c r="B369" s="225" t="s">
        <v>1247</v>
      </c>
      <c r="C369" s="225" t="s">
        <v>1247</v>
      </c>
      <c r="D369" s="225" t="s">
        <v>1247</v>
      </c>
      <c r="E369" s="225" t="s">
        <v>1247</v>
      </c>
      <c r="F369" s="225" t="s">
        <v>1247</v>
      </c>
      <c r="G369" s="225" t="s">
        <v>1247</v>
      </c>
      <c r="H369" s="225" t="s">
        <v>1247</v>
      </c>
      <c r="I369" s="225" t="s">
        <v>1247</v>
      </c>
      <c r="J369" s="225" t="s">
        <v>1247</v>
      </c>
      <c r="K369" s="225" t="s">
        <v>1247</v>
      </c>
      <c r="L369" s="159"/>
      <c r="M369" s="159"/>
    </row>
    <row r="370" spans="1:13" s="160" customFormat="1" ht="18" customHeight="1" x14ac:dyDescent="0.25">
      <c r="A370" s="167"/>
      <c r="B370" s="167"/>
      <c r="C370" s="167"/>
      <c r="D370" s="167"/>
      <c r="E370" s="167"/>
      <c r="F370" s="167"/>
      <c r="G370" s="167"/>
      <c r="H370" s="167"/>
      <c r="I370" s="167"/>
      <c r="J370" s="167"/>
      <c r="K370" s="167"/>
      <c r="L370" s="159"/>
      <c r="M370" s="159"/>
    </row>
    <row r="371" spans="1:13" s="156" customFormat="1" ht="18" customHeight="1" x14ac:dyDescent="0.25">
      <c r="A371" s="167"/>
      <c r="B371" s="155"/>
      <c r="C371" s="155"/>
      <c r="D371" s="155"/>
      <c r="E371" s="155"/>
      <c r="F371" s="155"/>
      <c r="G371" s="120"/>
      <c r="H371" s="120"/>
      <c r="I371" s="120"/>
      <c r="J371" s="120"/>
      <c r="K371" s="120"/>
      <c r="L371" s="159"/>
      <c r="M371" s="159"/>
    </row>
    <row r="372" spans="1:13" s="160" customFormat="1" ht="18" customHeight="1" x14ac:dyDescent="0.25">
      <c r="A372" s="140" t="s">
        <v>1488</v>
      </c>
      <c r="B372" s="215" t="s">
        <v>1650</v>
      </c>
      <c r="C372" s="215" t="s">
        <v>1651</v>
      </c>
      <c r="D372" s="215" t="s">
        <v>1652</v>
      </c>
      <c r="E372" s="215" t="s">
        <v>1653</v>
      </c>
      <c r="F372" s="215" t="s">
        <v>1654</v>
      </c>
      <c r="G372" s="215" t="s">
        <v>1655</v>
      </c>
      <c r="H372" s="215" t="s">
        <v>1656</v>
      </c>
      <c r="I372" s="215" t="s">
        <v>1657</v>
      </c>
      <c r="J372" s="215" t="s">
        <v>1658</v>
      </c>
      <c r="K372" s="215" t="s">
        <v>1659</v>
      </c>
      <c r="L372" s="159"/>
      <c r="M372" s="159"/>
    </row>
    <row r="373" spans="1:13" s="160" customFormat="1" ht="18" customHeight="1" x14ac:dyDescent="0.25">
      <c r="A373" s="140" t="s">
        <v>1499</v>
      </c>
      <c r="B373" s="216">
        <v>42023</v>
      </c>
      <c r="C373" s="216">
        <v>42096</v>
      </c>
      <c r="D373" s="216">
        <v>42207</v>
      </c>
      <c r="E373" s="216">
        <v>42208</v>
      </c>
      <c r="F373" s="216">
        <v>42261</v>
      </c>
      <c r="G373" s="216">
        <v>42383</v>
      </c>
      <c r="H373" s="216">
        <v>42387</v>
      </c>
      <c r="I373" s="216">
        <v>42391</v>
      </c>
      <c r="J373" s="216">
        <v>42394</v>
      </c>
      <c r="K373" s="216">
        <v>42397</v>
      </c>
      <c r="L373" s="149" t="s">
        <v>1500</v>
      </c>
      <c r="M373" s="159"/>
    </row>
    <row r="374" spans="1:13" s="160" customFormat="1" ht="18" customHeight="1" x14ac:dyDescent="0.25">
      <c r="A374" s="140" t="s">
        <v>1501</v>
      </c>
      <c r="B374" s="142" t="s">
        <v>1502</v>
      </c>
      <c r="C374" s="142" t="s">
        <v>1502</v>
      </c>
      <c r="D374" s="142" t="s">
        <v>1502</v>
      </c>
      <c r="E374" s="142" t="s">
        <v>1502</v>
      </c>
      <c r="F374" s="142" t="s">
        <v>1502</v>
      </c>
      <c r="G374" s="142" t="s">
        <v>1502</v>
      </c>
      <c r="H374" s="142" t="s">
        <v>1502</v>
      </c>
      <c r="I374" s="142" t="s">
        <v>1502</v>
      </c>
      <c r="J374" s="142" t="s">
        <v>1502</v>
      </c>
      <c r="K374" s="142" t="s">
        <v>1502</v>
      </c>
      <c r="L374" s="159"/>
      <c r="M374" s="159"/>
    </row>
    <row r="375" spans="1:13" s="160" customFormat="1" ht="18" customHeight="1" x14ac:dyDescent="0.25">
      <c r="A375" s="140" t="s">
        <v>1503</v>
      </c>
      <c r="B375" s="142" t="s">
        <v>1502</v>
      </c>
      <c r="C375" s="142" t="s">
        <v>1502</v>
      </c>
      <c r="D375" s="142" t="s">
        <v>1502</v>
      </c>
      <c r="E375" s="142" t="s">
        <v>1502</v>
      </c>
      <c r="F375" s="142" t="s">
        <v>1502</v>
      </c>
      <c r="G375" s="142" t="s">
        <v>1502</v>
      </c>
      <c r="H375" s="142" t="s">
        <v>1502</v>
      </c>
      <c r="I375" s="142" t="s">
        <v>1502</v>
      </c>
      <c r="J375" s="142" t="s">
        <v>1502</v>
      </c>
      <c r="K375" s="142" t="s">
        <v>1502</v>
      </c>
      <c r="L375" s="159"/>
      <c r="M375" s="159"/>
    </row>
    <row r="376" spans="1:13" s="160" customFormat="1" ht="18" customHeight="1" x14ac:dyDescent="0.25">
      <c r="A376" s="140" t="s">
        <v>1504</v>
      </c>
      <c r="B376" s="142" t="s">
        <v>1168</v>
      </c>
      <c r="C376" s="142" t="s">
        <v>1168</v>
      </c>
      <c r="D376" s="142" t="s">
        <v>174</v>
      </c>
      <c r="E376" s="142" t="s">
        <v>1168</v>
      </c>
      <c r="F376" s="142" t="s">
        <v>174</v>
      </c>
      <c r="G376" s="142" t="s">
        <v>1168</v>
      </c>
      <c r="H376" s="142" t="s">
        <v>174</v>
      </c>
      <c r="I376" s="142" t="s">
        <v>174</v>
      </c>
      <c r="J376" s="142" t="s">
        <v>174</v>
      </c>
      <c r="K376" s="142" t="s">
        <v>174</v>
      </c>
      <c r="L376" s="159"/>
      <c r="M376" s="159"/>
    </row>
    <row r="377" spans="1:13" s="160" customFormat="1" ht="18" customHeight="1" x14ac:dyDescent="0.25">
      <c r="A377" s="140" t="s">
        <v>1505</v>
      </c>
      <c r="B377" s="217">
        <v>1000000000</v>
      </c>
      <c r="C377" s="217">
        <v>500000000</v>
      </c>
      <c r="D377" s="217">
        <v>1500000000</v>
      </c>
      <c r="E377" s="217">
        <v>100000000</v>
      </c>
      <c r="F377" s="217">
        <v>1250000000</v>
      </c>
      <c r="G377" s="217">
        <v>750000000</v>
      </c>
      <c r="H377" s="217">
        <v>1500000000</v>
      </c>
      <c r="I377" s="217">
        <v>170000000</v>
      </c>
      <c r="J377" s="217">
        <v>55000000</v>
      </c>
      <c r="K377" s="217">
        <v>50000000</v>
      </c>
      <c r="L377" s="159"/>
      <c r="M377" s="159"/>
    </row>
    <row r="378" spans="1:13" s="160" customFormat="1" ht="18" customHeight="1" x14ac:dyDescent="0.25">
      <c r="A378" s="140" t="s">
        <v>1506</v>
      </c>
      <c r="B378" s="217">
        <v>1000000000</v>
      </c>
      <c r="C378" s="217">
        <v>500000000</v>
      </c>
      <c r="D378" s="217">
        <v>1500000000</v>
      </c>
      <c r="E378" s="217">
        <v>100000000</v>
      </c>
      <c r="F378" s="217">
        <v>1250000000</v>
      </c>
      <c r="G378" s="217">
        <v>750000000</v>
      </c>
      <c r="H378" s="217">
        <v>1500000000</v>
      </c>
      <c r="I378" s="217">
        <v>170000000</v>
      </c>
      <c r="J378" s="217">
        <v>55000000</v>
      </c>
      <c r="K378" s="217">
        <v>50000000</v>
      </c>
      <c r="L378" s="159"/>
      <c r="M378" s="159"/>
    </row>
    <row r="379" spans="1:13" s="160" customFormat="1" ht="18" customHeight="1" x14ac:dyDescent="0.25">
      <c r="A379" s="140" t="s">
        <v>1507</v>
      </c>
      <c r="B379" s="218">
        <v>1</v>
      </c>
      <c r="C379" s="218">
        <v>1</v>
      </c>
      <c r="D379" s="218">
        <v>0.70499999999999996</v>
      </c>
      <c r="E379" s="218">
        <v>1</v>
      </c>
      <c r="F379" s="218">
        <v>0.73099999999999998</v>
      </c>
      <c r="G379" s="218">
        <v>1</v>
      </c>
      <c r="H379" s="218">
        <v>0.745</v>
      </c>
      <c r="I379" s="218">
        <v>0.75119999999999998</v>
      </c>
      <c r="J379" s="218">
        <v>0.76359999999999995</v>
      </c>
      <c r="K379" s="218">
        <v>0.76</v>
      </c>
      <c r="L379" s="159"/>
      <c r="M379" s="159"/>
    </row>
    <row r="380" spans="1:13" s="160" customFormat="1" ht="18" customHeight="1" x14ac:dyDescent="0.25">
      <c r="A380" s="140" t="s">
        <v>1508</v>
      </c>
      <c r="B380" s="142" t="s">
        <v>1509</v>
      </c>
      <c r="C380" s="142" t="s">
        <v>1509</v>
      </c>
      <c r="D380" s="142" t="s">
        <v>1509</v>
      </c>
      <c r="E380" s="142" t="s">
        <v>1509</v>
      </c>
      <c r="F380" s="142" t="s">
        <v>1509</v>
      </c>
      <c r="G380" s="142" t="s">
        <v>1509</v>
      </c>
      <c r="H380" s="142" t="s">
        <v>1509</v>
      </c>
      <c r="I380" s="142" t="s">
        <v>1509</v>
      </c>
      <c r="J380" s="142" t="s">
        <v>1509</v>
      </c>
      <c r="K380" s="142" t="s">
        <v>1509</v>
      </c>
      <c r="L380" s="159"/>
      <c r="M380" s="159"/>
    </row>
    <row r="381" spans="1:13" s="160" customFormat="1" ht="18" customHeight="1" x14ac:dyDescent="0.25">
      <c r="A381" s="140" t="s">
        <v>1510</v>
      </c>
      <c r="B381" s="216">
        <v>43119</v>
      </c>
      <c r="C381" s="216">
        <v>44651</v>
      </c>
      <c r="D381" s="216">
        <v>44034</v>
      </c>
      <c r="E381" s="216">
        <v>43304</v>
      </c>
      <c r="F381" s="216">
        <v>44818</v>
      </c>
      <c r="G381" s="216">
        <v>43479</v>
      </c>
      <c r="H381" s="216">
        <v>44214</v>
      </c>
      <c r="I381" s="216">
        <v>49696</v>
      </c>
      <c r="J381" s="216">
        <v>49699</v>
      </c>
      <c r="K381" s="216">
        <v>49702</v>
      </c>
      <c r="L381" s="159"/>
      <c r="M381" s="159"/>
    </row>
    <row r="382" spans="1:13" s="160" customFormat="1" ht="18" customHeight="1" x14ac:dyDescent="0.25">
      <c r="A382" s="140" t="s">
        <v>1511</v>
      </c>
      <c r="B382" s="216">
        <v>43119</v>
      </c>
      <c r="C382" s="216">
        <v>44651</v>
      </c>
      <c r="D382" s="216">
        <v>44034</v>
      </c>
      <c r="E382" s="216">
        <v>43304</v>
      </c>
      <c r="F382" s="216">
        <v>44818</v>
      </c>
      <c r="G382" s="216">
        <v>43479</v>
      </c>
      <c r="H382" s="216">
        <v>44214</v>
      </c>
      <c r="I382" s="216">
        <v>49696</v>
      </c>
      <c r="J382" s="216">
        <v>49699</v>
      </c>
      <c r="K382" s="216">
        <v>49702</v>
      </c>
      <c r="L382" s="149" t="s">
        <v>1512</v>
      </c>
      <c r="M382" s="159"/>
    </row>
    <row r="383" spans="1:13" s="160" customFormat="1" ht="18" customHeight="1" x14ac:dyDescent="0.25">
      <c r="A383" s="140" t="s">
        <v>1513</v>
      </c>
      <c r="B383" s="142" t="s">
        <v>1660</v>
      </c>
      <c r="C383" s="142" t="s">
        <v>1661</v>
      </c>
      <c r="D383" s="142" t="s">
        <v>1662</v>
      </c>
      <c r="E383" s="142" t="s">
        <v>1663</v>
      </c>
      <c r="F383" s="142" t="s">
        <v>1664</v>
      </c>
      <c r="G383" s="142" t="s">
        <v>1665</v>
      </c>
      <c r="H383" s="142" t="s">
        <v>1666</v>
      </c>
      <c r="I383" s="142" t="s">
        <v>1667</v>
      </c>
      <c r="J383" s="142" t="s">
        <v>1668</v>
      </c>
      <c r="K383" s="142" t="s">
        <v>1669</v>
      </c>
      <c r="L383" s="159"/>
      <c r="M383" s="159"/>
    </row>
    <row r="384" spans="1:13" s="160" customFormat="1" ht="18" customHeight="1" x14ac:dyDescent="0.25">
      <c r="A384" s="140" t="s">
        <v>1524</v>
      </c>
      <c r="B384" s="142" t="s">
        <v>1184</v>
      </c>
      <c r="C384" s="142" t="s">
        <v>1184</v>
      </c>
      <c r="D384" s="142" t="s">
        <v>1184</v>
      </c>
      <c r="E384" s="142" t="s">
        <v>1184</v>
      </c>
      <c r="F384" s="142" t="s">
        <v>1184</v>
      </c>
      <c r="G384" s="142" t="s">
        <v>1184</v>
      </c>
      <c r="H384" s="142" t="s">
        <v>1184</v>
      </c>
      <c r="I384" s="142" t="s">
        <v>1184</v>
      </c>
      <c r="J384" s="142" t="s">
        <v>1184</v>
      </c>
      <c r="K384" s="142" t="s">
        <v>1184</v>
      </c>
      <c r="L384" s="159"/>
      <c r="M384" s="159"/>
    </row>
    <row r="385" spans="1:13" s="160" customFormat="1" ht="18" customHeight="1" x14ac:dyDescent="0.25">
      <c r="A385" s="140" t="s">
        <v>1525</v>
      </c>
      <c r="B385" s="142" t="s">
        <v>1618</v>
      </c>
      <c r="C385" s="142" t="s">
        <v>1526</v>
      </c>
      <c r="D385" s="142" t="s">
        <v>1526</v>
      </c>
      <c r="E385" s="142" t="s">
        <v>1618</v>
      </c>
      <c r="F385" s="142" t="s">
        <v>1526</v>
      </c>
      <c r="G385" s="142" t="s">
        <v>1618</v>
      </c>
      <c r="H385" s="142" t="s">
        <v>1526</v>
      </c>
      <c r="I385" s="142" t="s">
        <v>1526</v>
      </c>
      <c r="J385" s="142" t="s">
        <v>1526</v>
      </c>
      <c r="K385" s="142" t="s">
        <v>1526</v>
      </c>
      <c r="L385" s="159"/>
      <c r="M385" s="159"/>
    </row>
    <row r="386" spans="1:13" s="221" customFormat="1" ht="36.75" customHeight="1" x14ac:dyDescent="0.25">
      <c r="A386" s="134" t="s">
        <v>1527</v>
      </c>
      <c r="B386" s="219" t="s">
        <v>1670</v>
      </c>
      <c r="C386" s="219" t="s">
        <v>1671</v>
      </c>
      <c r="D386" s="219" t="s">
        <v>1672</v>
      </c>
      <c r="E386" s="219" t="s">
        <v>1673</v>
      </c>
      <c r="F386" s="219" t="s">
        <v>1674</v>
      </c>
      <c r="G386" s="219" t="s">
        <v>1675</v>
      </c>
      <c r="H386" s="219" t="s">
        <v>1676</v>
      </c>
      <c r="I386" s="219" t="s">
        <v>1677</v>
      </c>
      <c r="J386" s="219" t="s">
        <v>1678</v>
      </c>
      <c r="K386" s="219" t="s">
        <v>1679</v>
      </c>
      <c r="L386" s="149"/>
      <c r="M386" s="220"/>
    </row>
    <row r="387" spans="1:13" s="221" customFormat="1" ht="36.75" customHeight="1" x14ac:dyDescent="0.25">
      <c r="A387" s="134" t="s">
        <v>1537</v>
      </c>
      <c r="B387" s="222" t="s">
        <v>1680</v>
      </c>
      <c r="C387" s="222">
        <v>1.7500000000000002E-2</v>
      </c>
      <c r="D387" s="222">
        <v>5.0000000000000001E-3</v>
      </c>
      <c r="E387" s="222" t="s">
        <v>1681</v>
      </c>
      <c r="F387" s="222">
        <v>6.2500000000000003E-3</v>
      </c>
      <c r="G387" s="222" t="s">
        <v>1682</v>
      </c>
      <c r="H387" s="222">
        <v>3.7499999999999999E-3</v>
      </c>
      <c r="I387" s="222">
        <v>1.6250000000000001E-2</v>
      </c>
      <c r="J387" s="222">
        <v>1.6629999999999999E-2</v>
      </c>
      <c r="K387" s="222">
        <v>1.6580000000000001E-2</v>
      </c>
      <c r="L387" s="149" t="s">
        <v>1538</v>
      </c>
      <c r="M387" s="220"/>
    </row>
    <row r="388" spans="1:13" s="160" customFormat="1" ht="18" customHeight="1" x14ac:dyDescent="0.25">
      <c r="A388" s="140" t="s">
        <v>1539</v>
      </c>
      <c r="B388" s="223" t="s">
        <v>1683</v>
      </c>
      <c r="C388" s="223" t="s">
        <v>1684</v>
      </c>
      <c r="D388" s="223" t="s">
        <v>1685</v>
      </c>
      <c r="E388" s="223" t="s">
        <v>1686</v>
      </c>
      <c r="F388" s="223" t="s">
        <v>1687</v>
      </c>
      <c r="G388" s="223" t="s">
        <v>1688</v>
      </c>
      <c r="H388" s="223" t="s">
        <v>1689</v>
      </c>
      <c r="I388" s="223" t="s">
        <v>1690</v>
      </c>
      <c r="J388" s="223" t="s">
        <v>1691</v>
      </c>
      <c r="K388" s="223" t="s">
        <v>1691</v>
      </c>
      <c r="L388" s="149" t="s">
        <v>1538</v>
      </c>
      <c r="M388" s="159"/>
    </row>
    <row r="389" spans="1:13" s="160" customFormat="1" ht="18" customHeight="1" x14ac:dyDescent="0.25">
      <c r="A389" s="140" t="s">
        <v>1548</v>
      </c>
      <c r="B389" s="142" t="s">
        <v>1167</v>
      </c>
      <c r="C389" s="142" t="s">
        <v>1167</v>
      </c>
      <c r="D389" s="142" t="s">
        <v>1167</v>
      </c>
      <c r="E389" s="142" t="s">
        <v>1167</v>
      </c>
      <c r="F389" s="142" t="s">
        <v>1167</v>
      </c>
      <c r="G389" s="142" t="s">
        <v>1167</v>
      </c>
      <c r="H389" s="142" t="s">
        <v>1167</v>
      </c>
      <c r="I389" s="142" t="s">
        <v>1167</v>
      </c>
      <c r="J389" s="142" t="s">
        <v>1167</v>
      </c>
      <c r="K389" s="142" t="s">
        <v>1167</v>
      </c>
      <c r="L389" s="159"/>
      <c r="M389" s="159"/>
    </row>
    <row r="390" spans="1:13" s="160" customFormat="1" ht="18" customHeight="1" x14ac:dyDescent="0.25">
      <c r="A390" s="140" t="s">
        <v>1549</v>
      </c>
      <c r="B390" s="142" t="s">
        <v>1168</v>
      </c>
      <c r="C390" s="142" t="s">
        <v>1168</v>
      </c>
      <c r="D390" s="142" t="s">
        <v>1168</v>
      </c>
      <c r="E390" s="142" t="s">
        <v>1168</v>
      </c>
      <c r="F390" s="142" t="s">
        <v>1168</v>
      </c>
      <c r="G390" s="142" t="s">
        <v>1168</v>
      </c>
      <c r="H390" s="142" t="s">
        <v>1168</v>
      </c>
      <c r="I390" s="142" t="s">
        <v>1168</v>
      </c>
      <c r="J390" s="142" t="s">
        <v>1168</v>
      </c>
      <c r="K390" s="142" t="s">
        <v>1168</v>
      </c>
      <c r="L390" s="159"/>
      <c r="M390" s="159"/>
    </row>
    <row r="391" spans="1:13" s="160" customFormat="1" ht="18" customHeight="1" x14ac:dyDescent="0.25">
      <c r="A391" s="140" t="s">
        <v>1550</v>
      </c>
      <c r="B391" s="217">
        <v>1000000000</v>
      </c>
      <c r="C391" s="217">
        <v>500000000</v>
      </c>
      <c r="D391" s="217">
        <v>1057500000</v>
      </c>
      <c r="E391" s="217">
        <v>100000000</v>
      </c>
      <c r="F391" s="217">
        <v>913750000</v>
      </c>
      <c r="G391" s="217">
        <v>750000000</v>
      </c>
      <c r="H391" s="217">
        <v>1117500000</v>
      </c>
      <c r="I391" s="217">
        <v>127700000</v>
      </c>
      <c r="J391" s="217">
        <v>42000000</v>
      </c>
      <c r="K391" s="217">
        <v>38000000</v>
      </c>
      <c r="L391" s="159"/>
      <c r="M391" s="159"/>
    </row>
    <row r="392" spans="1:13" s="160" customFormat="1" ht="18" customHeight="1" x14ac:dyDescent="0.25">
      <c r="A392" s="140" t="s">
        <v>1551</v>
      </c>
      <c r="B392" s="216">
        <v>43119</v>
      </c>
      <c r="C392" s="216">
        <v>44651</v>
      </c>
      <c r="D392" s="216">
        <v>44034</v>
      </c>
      <c r="E392" s="216">
        <v>43304</v>
      </c>
      <c r="F392" s="216">
        <v>44818</v>
      </c>
      <c r="G392" s="216">
        <v>43479</v>
      </c>
      <c r="H392" s="216">
        <v>44214</v>
      </c>
      <c r="I392" s="216">
        <v>49696</v>
      </c>
      <c r="J392" s="216">
        <v>49699</v>
      </c>
      <c r="K392" s="216">
        <v>49702</v>
      </c>
      <c r="L392" s="159"/>
      <c r="M392" s="159"/>
    </row>
    <row r="393" spans="1:13" s="160" customFormat="1" ht="18" customHeight="1" x14ac:dyDescent="0.25">
      <c r="A393" s="140" t="s">
        <v>1276</v>
      </c>
      <c r="B393" s="223" t="s">
        <v>1692</v>
      </c>
      <c r="C393" s="223">
        <v>1.7500000000000002E-2</v>
      </c>
      <c r="D393" s="223">
        <v>5.0000000000000001E-3</v>
      </c>
      <c r="E393" s="223" t="s">
        <v>1693</v>
      </c>
      <c r="F393" s="223">
        <v>6.2500000000000003E-3</v>
      </c>
      <c r="G393" s="223" t="s">
        <v>1682</v>
      </c>
      <c r="H393" s="222">
        <v>3.7499999999999999E-3</v>
      </c>
      <c r="I393" s="222">
        <v>1.6250000000000001E-2</v>
      </c>
      <c r="J393" s="222">
        <v>1.6629999999999999E-2</v>
      </c>
      <c r="K393" s="222">
        <v>1.6580000000000001E-2</v>
      </c>
      <c r="L393" s="159"/>
      <c r="M393" s="159"/>
    </row>
    <row r="394" spans="1:13" s="160" customFormat="1" ht="18" customHeight="1" x14ac:dyDescent="0.25">
      <c r="A394" s="140" t="s">
        <v>1277</v>
      </c>
      <c r="B394" s="223" t="s">
        <v>1694</v>
      </c>
      <c r="C394" s="223" t="s">
        <v>1695</v>
      </c>
      <c r="D394" s="223" t="s">
        <v>1696</v>
      </c>
      <c r="E394" s="223" t="s">
        <v>1697</v>
      </c>
      <c r="F394" s="223" t="s">
        <v>1698</v>
      </c>
      <c r="G394" s="223" t="s">
        <v>1699</v>
      </c>
      <c r="H394" s="223" t="s">
        <v>1700</v>
      </c>
      <c r="I394" s="223" t="s">
        <v>1701</v>
      </c>
      <c r="J394" s="223" t="s">
        <v>1702</v>
      </c>
      <c r="K394" s="223" t="s">
        <v>1703</v>
      </c>
      <c r="L394" s="159"/>
      <c r="M394" s="159"/>
    </row>
    <row r="395" spans="1:13" s="160" customFormat="1" ht="18" customHeight="1" x14ac:dyDescent="0.25">
      <c r="A395" s="140" t="s">
        <v>1561</v>
      </c>
      <c r="B395" s="225" t="s">
        <v>1247</v>
      </c>
      <c r="C395" s="225" t="s">
        <v>1247</v>
      </c>
      <c r="D395" s="225" t="s">
        <v>1247</v>
      </c>
      <c r="E395" s="225" t="s">
        <v>1247</v>
      </c>
      <c r="F395" s="225" t="s">
        <v>1247</v>
      </c>
      <c r="G395" s="225" t="s">
        <v>1247</v>
      </c>
      <c r="H395" s="225" t="s">
        <v>1247</v>
      </c>
      <c r="I395" s="225" t="s">
        <v>1247</v>
      </c>
      <c r="J395" s="225" t="s">
        <v>1247</v>
      </c>
      <c r="K395" s="225" t="s">
        <v>1247</v>
      </c>
      <c r="L395" s="159"/>
      <c r="M395" s="159"/>
    </row>
    <row r="396" spans="1:13" s="160" customFormat="1" ht="18" customHeight="1" x14ac:dyDescent="0.25">
      <c r="A396" s="167"/>
      <c r="B396" s="227"/>
      <c r="C396" s="227"/>
      <c r="D396" s="227"/>
      <c r="E396" s="227"/>
      <c r="F396" s="227"/>
      <c r="G396" s="227"/>
      <c r="H396" s="227"/>
      <c r="I396" s="227"/>
      <c r="J396" s="227"/>
      <c r="K396" s="227"/>
      <c r="L396" s="159"/>
      <c r="M396" s="159"/>
    </row>
    <row r="397" spans="1:13" s="160" customFormat="1" ht="18" customHeight="1" x14ac:dyDescent="0.25">
      <c r="A397" s="167"/>
      <c r="B397" s="227"/>
      <c r="C397" s="227"/>
      <c r="D397" s="227"/>
      <c r="E397" s="227"/>
      <c r="F397" s="227"/>
      <c r="G397" s="227"/>
      <c r="H397" s="227"/>
      <c r="I397" s="227"/>
      <c r="J397" s="227"/>
      <c r="K397" s="227"/>
      <c r="L397" s="159"/>
      <c r="M397" s="159"/>
    </row>
    <row r="398" spans="1:13" s="160" customFormat="1" ht="18" customHeight="1" x14ac:dyDescent="0.25">
      <c r="A398" s="140" t="s">
        <v>1488</v>
      </c>
      <c r="B398" s="215" t="s">
        <v>1704</v>
      </c>
      <c r="C398" s="215" t="s">
        <v>1705</v>
      </c>
      <c r="D398" s="227"/>
      <c r="E398" s="227"/>
      <c r="F398" s="227"/>
      <c r="G398" s="227"/>
      <c r="H398" s="227"/>
      <c r="I398" s="227"/>
      <c r="J398" s="227"/>
      <c r="K398" s="159"/>
      <c r="L398" s="159"/>
    </row>
    <row r="399" spans="1:13" s="160" customFormat="1" ht="18" customHeight="1" x14ac:dyDescent="0.25">
      <c r="A399" s="140" t="s">
        <v>1499</v>
      </c>
      <c r="B399" s="216">
        <v>42401</v>
      </c>
      <c r="C399" s="216">
        <v>42471</v>
      </c>
      <c r="D399" s="149" t="s">
        <v>1500</v>
      </c>
      <c r="E399" s="227"/>
      <c r="F399" s="227"/>
      <c r="G399" s="227"/>
      <c r="H399" s="227"/>
      <c r="I399" s="227"/>
      <c r="J399" s="227"/>
      <c r="K399" s="159"/>
      <c r="L399" s="159"/>
    </row>
    <row r="400" spans="1:13" s="160" customFormat="1" ht="18" customHeight="1" x14ac:dyDescent="0.25">
      <c r="A400" s="140" t="s">
        <v>1501</v>
      </c>
      <c r="B400" s="142" t="s">
        <v>1502</v>
      </c>
      <c r="C400" s="142" t="s">
        <v>1502</v>
      </c>
      <c r="D400" s="159"/>
      <c r="E400" s="227"/>
      <c r="F400" s="227"/>
      <c r="G400" s="227"/>
      <c r="H400" s="227"/>
      <c r="I400" s="227"/>
      <c r="J400" s="227"/>
      <c r="K400" s="159"/>
      <c r="L400" s="159"/>
    </row>
    <row r="401" spans="1:12" s="160" customFormat="1" ht="18" customHeight="1" x14ac:dyDescent="0.25">
      <c r="A401" s="140" t="s">
        <v>1503</v>
      </c>
      <c r="B401" s="142" t="s">
        <v>1502</v>
      </c>
      <c r="C401" s="142" t="s">
        <v>1502</v>
      </c>
      <c r="D401" s="159"/>
      <c r="E401" s="227"/>
      <c r="F401" s="227"/>
      <c r="G401" s="227"/>
      <c r="H401" s="227"/>
      <c r="I401" s="227"/>
      <c r="J401" s="227"/>
      <c r="K401" s="159"/>
      <c r="L401" s="159"/>
    </row>
    <row r="402" spans="1:12" s="160" customFormat="1" ht="18" customHeight="1" x14ac:dyDescent="0.25">
      <c r="A402" s="140" t="s">
        <v>1504</v>
      </c>
      <c r="B402" s="142" t="s">
        <v>174</v>
      </c>
      <c r="C402" s="142" t="s">
        <v>174</v>
      </c>
      <c r="D402" s="159"/>
      <c r="E402" s="227"/>
      <c r="F402" s="227"/>
      <c r="G402" s="227"/>
      <c r="H402" s="227"/>
      <c r="I402" s="227"/>
      <c r="J402" s="227"/>
      <c r="K402" s="159"/>
      <c r="L402" s="159"/>
    </row>
    <row r="403" spans="1:12" s="160" customFormat="1" ht="18" customHeight="1" x14ac:dyDescent="0.25">
      <c r="A403" s="140" t="s">
        <v>1505</v>
      </c>
      <c r="B403" s="217">
        <v>50000000</v>
      </c>
      <c r="C403" s="217">
        <v>1250000000</v>
      </c>
      <c r="D403" s="159"/>
      <c r="E403" s="227"/>
      <c r="F403" s="227"/>
      <c r="G403" s="227"/>
      <c r="H403" s="227"/>
      <c r="I403" s="227"/>
      <c r="J403" s="227"/>
      <c r="K403" s="159"/>
      <c r="L403" s="159"/>
    </row>
    <row r="404" spans="1:12" s="160" customFormat="1" ht="18" customHeight="1" x14ac:dyDescent="0.25">
      <c r="A404" s="140" t="s">
        <v>1506</v>
      </c>
      <c r="B404" s="217">
        <v>50000000</v>
      </c>
      <c r="C404" s="217">
        <v>1250000000</v>
      </c>
      <c r="D404" s="159"/>
      <c r="E404" s="227"/>
      <c r="F404" s="227"/>
      <c r="G404" s="227"/>
      <c r="H404" s="227"/>
      <c r="I404" s="227"/>
      <c r="J404" s="227"/>
      <c r="K404" s="159"/>
      <c r="L404" s="159"/>
    </row>
    <row r="405" spans="1:12" s="160" customFormat="1" ht="18" customHeight="1" x14ac:dyDescent="0.25">
      <c r="A405" s="140" t="s">
        <v>1507</v>
      </c>
      <c r="B405" s="218">
        <v>0.75900000000000001</v>
      </c>
      <c r="C405" s="218">
        <v>0.79779999999999995</v>
      </c>
      <c r="D405" s="159"/>
      <c r="E405" s="227"/>
      <c r="F405" s="227"/>
      <c r="G405" s="227"/>
      <c r="H405" s="227"/>
      <c r="I405" s="227"/>
      <c r="J405" s="227"/>
      <c r="K405" s="159"/>
      <c r="L405" s="159"/>
    </row>
    <row r="406" spans="1:12" s="160" customFormat="1" ht="18" customHeight="1" x14ac:dyDescent="0.25">
      <c r="A406" s="140" t="s">
        <v>1508</v>
      </c>
      <c r="B406" s="142" t="s">
        <v>1509</v>
      </c>
      <c r="C406" s="142" t="s">
        <v>1509</v>
      </c>
      <c r="D406" s="159"/>
      <c r="E406" s="227"/>
      <c r="F406" s="227"/>
      <c r="G406" s="227"/>
      <c r="H406" s="227"/>
      <c r="I406" s="227"/>
      <c r="J406" s="227"/>
      <c r="K406" s="159"/>
      <c r="L406" s="159"/>
    </row>
    <row r="407" spans="1:12" s="160" customFormat="1" ht="18" customHeight="1" x14ac:dyDescent="0.25">
      <c r="A407" s="140" t="s">
        <v>1510</v>
      </c>
      <c r="B407" s="216">
        <v>47880</v>
      </c>
      <c r="C407" s="216">
        <v>45027</v>
      </c>
      <c r="D407" s="159"/>
      <c r="E407" s="227"/>
      <c r="F407" s="227"/>
      <c r="G407" s="227"/>
      <c r="H407" s="227"/>
      <c r="I407" s="227"/>
      <c r="J407" s="227"/>
      <c r="K407" s="159"/>
      <c r="L407" s="159"/>
    </row>
    <row r="408" spans="1:12" s="160" customFormat="1" ht="18" customHeight="1" x14ac:dyDescent="0.25">
      <c r="A408" s="140" t="s">
        <v>1511</v>
      </c>
      <c r="B408" s="216">
        <v>47880</v>
      </c>
      <c r="C408" s="216">
        <v>45027</v>
      </c>
      <c r="D408" s="149" t="s">
        <v>1512</v>
      </c>
      <c r="E408" s="227"/>
      <c r="F408" s="227"/>
      <c r="G408" s="227"/>
      <c r="H408" s="227"/>
      <c r="I408" s="227"/>
      <c r="J408" s="227"/>
      <c r="K408" s="159"/>
      <c r="L408" s="159"/>
    </row>
    <row r="409" spans="1:12" s="160" customFormat="1" ht="18" customHeight="1" x14ac:dyDescent="0.25">
      <c r="A409" s="140" t="s">
        <v>1513</v>
      </c>
      <c r="B409" s="142" t="s">
        <v>1706</v>
      </c>
      <c r="C409" s="142" t="s">
        <v>1707</v>
      </c>
      <c r="D409" s="159"/>
      <c r="E409" s="227"/>
      <c r="F409" s="227"/>
      <c r="G409" s="227"/>
      <c r="H409" s="227"/>
      <c r="I409" s="227"/>
      <c r="J409" s="227"/>
      <c r="K409" s="159"/>
      <c r="L409" s="159"/>
    </row>
    <row r="410" spans="1:12" s="160" customFormat="1" ht="18" customHeight="1" x14ac:dyDescent="0.25">
      <c r="A410" s="140" t="s">
        <v>1524</v>
      </c>
      <c r="B410" s="142" t="s">
        <v>1184</v>
      </c>
      <c r="C410" s="142" t="s">
        <v>1184</v>
      </c>
      <c r="D410" s="159"/>
      <c r="E410" s="227"/>
      <c r="F410" s="227"/>
      <c r="G410" s="227"/>
      <c r="H410" s="227"/>
      <c r="I410" s="227"/>
      <c r="J410" s="227"/>
      <c r="K410" s="159"/>
      <c r="L410" s="159"/>
    </row>
    <row r="411" spans="1:12" s="160" customFormat="1" ht="18" customHeight="1" x14ac:dyDescent="0.25">
      <c r="A411" s="140" t="s">
        <v>1525</v>
      </c>
      <c r="B411" s="142" t="s">
        <v>1526</v>
      </c>
      <c r="C411" s="142" t="s">
        <v>1526</v>
      </c>
      <c r="D411" s="159"/>
      <c r="E411" s="227"/>
      <c r="F411" s="227"/>
      <c r="G411" s="227"/>
      <c r="H411" s="227"/>
      <c r="I411" s="227"/>
      <c r="J411" s="227"/>
      <c r="K411" s="159"/>
      <c r="L411" s="159"/>
    </row>
    <row r="412" spans="1:12" s="160" customFormat="1" ht="18" customHeight="1" x14ac:dyDescent="0.25">
      <c r="A412" s="134" t="s">
        <v>1527</v>
      </c>
      <c r="B412" s="142" t="s">
        <v>1582</v>
      </c>
      <c r="C412" s="142" t="s">
        <v>1708</v>
      </c>
      <c r="D412" s="149"/>
      <c r="E412" s="227"/>
      <c r="F412" s="227"/>
      <c r="G412" s="227"/>
      <c r="H412" s="227"/>
      <c r="I412" s="227"/>
      <c r="J412" s="227"/>
      <c r="K412" s="159"/>
      <c r="L412" s="159"/>
    </row>
    <row r="413" spans="1:12" s="160" customFormat="1" ht="37.5" customHeight="1" x14ac:dyDescent="0.25">
      <c r="A413" s="134" t="s">
        <v>1537</v>
      </c>
      <c r="B413" s="222">
        <v>1.35E-2</v>
      </c>
      <c r="C413" s="222">
        <v>5.0000000000000001E-3</v>
      </c>
      <c r="D413" s="149" t="s">
        <v>1538</v>
      </c>
      <c r="E413" s="227"/>
      <c r="F413" s="227"/>
      <c r="G413" s="227"/>
      <c r="H413" s="227"/>
      <c r="I413" s="227"/>
      <c r="J413" s="227"/>
      <c r="K413" s="159"/>
      <c r="L413" s="159"/>
    </row>
    <row r="414" spans="1:12" s="160" customFormat="1" ht="18" customHeight="1" x14ac:dyDescent="0.25">
      <c r="A414" s="140" t="s">
        <v>1539</v>
      </c>
      <c r="B414" s="223" t="s">
        <v>1709</v>
      </c>
      <c r="C414" s="223" t="s">
        <v>1710</v>
      </c>
      <c r="D414" s="149" t="s">
        <v>1538</v>
      </c>
      <c r="E414" s="227"/>
      <c r="F414" s="227"/>
      <c r="G414" s="227"/>
      <c r="H414" s="227"/>
      <c r="I414" s="227"/>
      <c r="J414" s="227"/>
      <c r="K414" s="159"/>
      <c r="L414" s="159"/>
    </row>
    <row r="415" spans="1:12" s="160" customFormat="1" ht="18" customHeight="1" x14ac:dyDescent="0.25">
      <c r="A415" s="140" t="s">
        <v>1548</v>
      </c>
      <c r="B415" s="142" t="s">
        <v>1167</v>
      </c>
      <c r="C415" s="142" t="s">
        <v>1167</v>
      </c>
      <c r="D415" s="159"/>
      <c r="E415" s="227"/>
      <c r="F415" s="227"/>
      <c r="G415" s="227"/>
      <c r="H415" s="227"/>
      <c r="I415" s="227"/>
      <c r="J415" s="227"/>
      <c r="K415" s="159"/>
      <c r="L415" s="159"/>
    </row>
    <row r="416" spans="1:12" s="160" customFormat="1" ht="18" customHeight="1" x14ac:dyDescent="0.25">
      <c r="A416" s="140" t="s">
        <v>1549</v>
      </c>
      <c r="B416" s="142" t="s">
        <v>1168</v>
      </c>
      <c r="C416" s="142" t="s">
        <v>1168</v>
      </c>
      <c r="D416" s="159"/>
      <c r="E416" s="227"/>
      <c r="F416" s="227"/>
      <c r="G416" s="227"/>
      <c r="H416" s="227"/>
      <c r="I416" s="227"/>
      <c r="J416" s="227"/>
      <c r="K416" s="159"/>
      <c r="L416" s="159"/>
    </row>
    <row r="417" spans="1:13" s="160" customFormat="1" ht="18" customHeight="1" x14ac:dyDescent="0.25">
      <c r="A417" s="140" t="s">
        <v>1550</v>
      </c>
      <c r="B417" s="217">
        <v>37970000</v>
      </c>
      <c r="C417" s="217">
        <v>997250000</v>
      </c>
      <c r="D417" s="159"/>
      <c r="E417" s="227"/>
      <c r="F417" s="227"/>
      <c r="G417" s="227"/>
      <c r="H417" s="227"/>
      <c r="I417" s="227"/>
      <c r="J417" s="227"/>
      <c r="K417" s="159"/>
      <c r="L417" s="159"/>
    </row>
    <row r="418" spans="1:13" s="160" customFormat="1" ht="18" customHeight="1" x14ac:dyDescent="0.25">
      <c r="A418" s="140" t="s">
        <v>1551</v>
      </c>
      <c r="B418" s="216">
        <v>47880</v>
      </c>
      <c r="C418" s="216">
        <v>45027</v>
      </c>
      <c r="D418" s="159"/>
      <c r="E418" s="227"/>
      <c r="F418" s="227"/>
      <c r="G418" s="227"/>
      <c r="H418" s="227"/>
      <c r="I418" s="227"/>
      <c r="J418" s="227"/>
      <c r="K418" s="159"/>
      <c r="L418" s="159"/>
    </row>
    <row r="419" spans="1:13" s="160" customFormat="1" ht="18" customHeight="1" x14ac:dyDescent="0.25">
      <c r="A419" s="140" t="s">
        <v>1276</v>
      </c>
      <c r="B419" s="222">
        <v>1.35E-2</v>
      </c>
      <c r="C419" s="222">
        <v>5.0000000000000001E-3</v>
      </c>
      <c r="D419" s="159"/>
      <c r="E419" s="227"/>
      <c r="F419" s="227"/>
      <c r="G419" s="227"/>
      <c r="H419" s="227"/>
      <c r="I419" s="227"/>
      <c r="J419" s="227"/>
      <c r="K419" s="159"/>
      <c r="L419" s="159"/>
    </row>
    <row r="420" spans="1:13" s="160" customFormat="1" ht="18" customHeight="1" x14ac:dyDescent="0.25">
      <c r="A420" s="140" t="s">
        <v>1277</v>
      </c>
      <c r="B420" s="223" t="s">
        <v>1711</v>
      </c>
      <c r="C420" s="223" t="s">
        <v>1712</v>
      </c>
      <c r="D420" s="159"/>
      <c r="E420" s="227"/>
      <c r="F420" s="227"/>
      <c r="G420" s="227"/>
      <c r="H420" s="227"/>
      <c r="I420" s="227"/>
      <c r="J420" s="227"/>
      <c r="K420" s="159"/>
      <c r="L420" s="159"/>
    </row>
    <row r="421" spans="1:13" s="160" customFormat="1" ht="18" customHeight="1" x14ac:dyDescent="0.25">
      <c r="A421" s="140" t="s">
        <v>1561</v>
      </c>
      <c r="B421" s="225" t="s">
        <v>1247</v>
      </c>
      <c r="C421" s="225" t="s">
        <v>1247</v>
      </c>
      <c r="D421" s="159"/>
      <c r="E421" s="227"/>
      <c r="F421" s="227"/>
      <c r="G421" s="227"/>
      <c r="H421" s="227"/>
      <c r="I421" s="227"/>
      <c r="J421" s="227"/>
      <c r="L421" s="159"/>
    </row>
    <row r="422" spans="1:13" s="133" customFormat="1" ht="12.75" customHeight="1" x14ac:dyDescent="0.2">
      <c r="A422" s="228"/>
      <c r="B422" s="228"/>
      <c r="C422" s="228"/>
      <c r="D422" s="228"/>
      <c r="E422" s="228"/>
      <c r="F422" s="228"/>
      <c r="G422" s="228"/>
      <c r="H422" s="228"/>
      <c r="I422" s="228"/>
      <c r="J422" s="228"/>
      <c r="K422" s="228"/>
      <c r="L422" s="228"/>
      <c r="M422" s="132"/>
    </row>
    <row r="423" spans="1:13" s="133" customFormat="1" ht="15.75" x14ac:dyDescent="0.25">
      <c r="A423" s="229" t="s">
        <v>1713</v>
      </c>
      <c r="B423" s="228"/>
      <c r="C423" s="228"/>
      <c r="D423" s="228"/>
      <c r="E423" s="228"/>
      <c r="F423" s="228"/>
      <c r="G423" s="228"/>
      <c r="H423" s="228"/>
      <c r="I423" s="228"/>
      <c r="J423" s="228"/>
      <c r="K423" s="228"/>
      <c r="L423" s="228"/>
      <c r="M423" s="132"/>
    </row>
    <row r="424" spans="1:13" s="133" customFormat="1" ht="63" x14ac:dyDescent="0.2">
      <c r="A424" s="230" t="s">
        <v>1714</v>
      </c>
      <c r="B424" s="287" t="s">
        <v>1715</v>
      </c>
      <c r="C424" s="288"/>
      <c r="D424" s="289"/>
      <c r="E424" s="231" t="s">
        <v>1716</v>
      </c>
      <c r="F424" s="231" t="s">
        <v>1717</v>
      </c>
      <c r="G424" s="290" t="s">
        <v>1718</v>
      </c>
      <c r="H424" s="291"/>
      <c r="I424" s="291"/>
      <c r="J424" s="291"/>
      <c r="K424" s="291"/>
      <c r="L424" s="292"/>
      <c r="M424" s="132"/>
    </row>
    <row r="425" spans="1:13" s="133" customFormat="1" ht="54.75" customHeight="1" x14ac:dyDescent="0.2">
      <c r="A425" s="232" t="s">
        <v>1719</v>
      </c>
      <c r="B425" s="293" t="s">
        <v>1720</v>
      </c>
      <c r="C425" s="294"/>
      <c r="D425" s="295"/>
      <c r="E425" s="232" t="s">
        <v>1721</v>
      </c>
      <c r="F425" s="233" t="s">
        <v>1722</v>
      </c>
      <c r="G425" s="296" t="s">
        <v>1723</v>
      </c>
      <c r="H425" s="296"/>
      <c r="I425" s="296"/>
      <c r="J425" s="296"/>
      <c r="K425" s="296"/>
      <c r="L425" s="296"/>
      <c r="M425" s="132"/>
    </row>
    <row r="426" spans="1:13" s="133" customFormat="1" ht="69.75" customHeight="1" x14ac:dyDescent="0.2">
      <c r="A426" s="232" t="s">
        <v>1724</v>
      </c>
      <c r="B426" s="293" t="s">
        <v>1725</v>
      </c>
      <c r="C426" s="294"/>
      <c r="D426" s="295"/>
      <c r="E426" s="232" t="s">
        <v>1726</v>
      </c>
      <c r="F426" s="233" t="s">
        <v>1727</v>
      </c>
      <c r="G426" s="297" t="s">
        <v>1728</v>
      </c>
      <c r="H426" s="297"/>
      <c r="I426" s="297"/>
      <c r="J426" s="297"/>
      <c r="K426" s="297"/>
      <c r="L426" s="297"/>
      <c r="M426" s="132"/>
    </row>
    <row r="427" spans="1:13" s="133" customFormat="1" ht="79.5" customHeight="1" x14ac:dyDescent="0.2">
      <c r="A427" s="232" t="s">
        <v>1729</v>
      </c>
      <c r="B427" s="293" t="s">
        <v>1730</v>
      </c>
      <c r="C427" s="294"/>
      <c r="D427" s="295"/>
      <c r="E427" s="232" t="s">
        <v>1731</v>
      </c>
      <c r="F427" s="233" t="s">
        <v>1727</v>
      </c>
      <c r="G427" s="297" t="s">
        <v>1732</v>
      </c>
      <c r="H427" s="297"/>
      <c r="I427" s="297"/>
      <c r="J427" s="297"/>
      <c r="K427" s="297"/>
      <c r="L427" s="297"/>
      <c r="M427" s="132"/>
    </row>
    <row r="428" spans="1:13" s="133" customFormat="1" ht="72.75" customHeight="1" x14ac:dyDescent="0.2">
      <c r="A428" s="232" t="s">
        <v>1733</v>
      </c>
      <c r="B428" s="293" t="s">
        <v>1734</v>
      </c>
      <c r="C428" s="294"/>
      <c r="D428" s="295"/>
      <c r="E428" s="232" t="s">
        <v>1735</v>
      </c>
      <c r="F428" s="233" t="s">
        <v>1727</v>
      </c>
      <c r="G428" s="296" t="s">
        <v>1736</v>
      </c>
      <c r="H428" s="296"/>
      <c r="I428" s="296"/>
      <c r="J428" s="296"/>
      <c r="K428" s="296"/>
      <c r="L428" s="296"/>
      <c r="M428" s="132"/>
    </row>
    <row r="429" spans="1:13" s="133" customFormat="1" ht="81" customHeight="1" x14ac:dyDescent="0.2">
      <c r="A429" s="232" t="s">
        <v>1737</v>
      </c>
      <c r="B429" s="293" t="s">
        <v>1738</v>
      </c>
      <c r="C429" s="294"/>
      <c r="D429" s="295"/>
      <c r="E429" s="234" t="s">
        <v>1739</v>
      </c>
      <c r="F429" s="233" t="s">
        <v>1727</v>
      </c>
      <c r="G429" s="297" t="s">
        <v>1732</v>
      </c>
      <c r="H429" s="297"/>
      <c r="I429" s="297"/>
      <c r="J429" s="297"/>
      <c r="K429" s="297"/>
      <c r="L429" s="297"/>
      <c r="M429" s="132"/>
    </row>
    <row r="430" spans="1:13" s="133" customFormat="1" ht="81" customHeight="1" x14ac:dyDescent="0.2">
      <c r="A430" s="232" t="s">
        <v>1740</v>
      </c>
      <c r="B430" s="293" t="s">
        <v>1738</v>
      </c>
      <c r="C430" s="294"/>
      <c r="D430" s="295"/>
      <c r="E430" s="234" t="s">
        <v>1741</v>
      </c>
      <c r="F430" s="233" t="s">
        <v>1727</v>
      </c>
      <c r="G430" s="297" t="s">
        <v>1732</v>
      </c>
      <c r="H430" s="297"/>
      <c r="I430" s="297"/>
      <c r="J430" s="297"/>
      <c r="K430" s="297"/>
      <c r="L430" s="297"/>
      <c r="M430" s="132"/>
    </row>
    <row r="431" spans="1:13" s="133" customFormat="1" ht="115.5" customHeight="1" x14ac:dyDescent="0.2">
      <c r="A431" s="232" t="s">
        <v>1742</v>
      </c>
      <c r="B431" s="293" t="s">
        <v>1738</v>
      </c>
      <c r="C431" s="294"/>
      <c r="D431" s="295"/>
      <c r="E431" s="234" t="s">
        <v>1743</v>
      </c>
      <c r="F431" s="233" t="s">
        <v>1727</v>
      </c>
      <c r="G431" s="297" t="s">
        <v>1732</v>
      </c>
      <c r="H431" s="297"/>
      <c r="I431" s="297"/>
      <c r="J431" s="297"/>
      <c r="K431" s="297"/>
      <c r="L431" s="297"/>
      <c r="M431" s="132"/>
    </row>
    <row r="432" spans="1:13" s="133" customFormat="1" ht="53.25" customHeight="1" x14ac:dyDescent="0.2">
      <c r="A432" s="232" t="s">
        <v>1744</v>
      </c>
      <c r="B432" s="293" t="s">
        <v>1745</v>
      </c>
      <c r="C432" s="294"/>
      <c r="D432" s="295"/>
      <c r="E432" s="232" t="s">
        <v>1746</v>
      </c>
      <c r="F432" s="233" t="s">
        <v>1727</v>
      </c>
      <c r="G432" s="296" t="s">
        <v>1747</v>
      </c>
      <c r="H432" s="296"/>
      <c r="I432" s="296"/>
      <c r="J432" s="296"/>
      <c r="K432" s="296"/>
      <c r="L432" s="296"/>
      <c r="M432" s="132"/>
    </row>
    <row r="433" spans="1:13" s="133" customFormat="1" ht="63" customHeight="1" x14ac:dyDescent="0.2">
      <c r="A433" s="232" t="s">
        <v>1748</v>
      </c>
      <c r="B433" s="293" t="s">
        <v>1720</v>
      </c>
      <c r="C433" s="294"/>
      <c r="D433" s="295"/>
      <c r="E433" s="232" t="s">
        <v>1749</v>
      </c>
      <c r="F433" s="233" t="s">
        <v>1727</v>
      </c>
      <c r="G433" s="297" t="s">
        <v>1750</v>
      </c>
      <c r="H433" s="297"/>
      <c r="I433" s="297"/>
      <c r="J433" s="297"/>
      <c r="K433" s="297"/>
      <c r="L433" s="297"/>
      <c r="M433" s="132"/>
    </row>
    <row r="434" spans="1:13" s="133" customFormat="1" ht="45" x14ac:dyDescent="0.2">
      <c r="A434" s="232" t="s">
        <v>1751</v>
      </c>
      <c r="B434" s="293" t="s">
        <v>1752</v>
      </c>
      <c r="C434" s="294"/>
      <c r="D434" s="295"/>
      <c r="E434" s="232" t="s">
        <v>1753</v>
      </c>
      <c r="F434" s="233" t="s">
        <v>1727</v>
      </c>
      <c r="G434" s="296" t="s">
        <v>1754</v>
      </c>
      <c r="H434" s="296"/>
      <c r="I434" s="296"/>
      <c r="J434" s="296"/>
      <c r="K434" s="296"/>
      <c r="L434" s="296"/>
      <c r="M434" s="132"/>
    </row>
    <row r="435" spans="1:13" s="133" customFormat="1" ht="45" x14ac:dyDescent="0.2">
      <c r="A435" s="232" t="s">
        <v>1755</v>
      </c>
      <c r="B435" s="293" t="s">
        <v>1752</v>
      </c>
      <c r="C435" s="294"/>
      <c r="D435" s="295"/>
      <c r="E435" s="232" t="s">
        <v>1756</v>
      </c>
      <c r="F435" s="233" t="s">
        <v>1727</v>
      </c>
      <c r="G435" s="296" t="s">
        <v>1757</v>
      </c>
      <c r="H435" s="296"/>
      <c r="I435" s="296"/>
      <c r="J435" s="296"/>
      <c r="K435" s="296"/>
      <c r="L435" s="296"/>
      <c r="M435" s="132"/>
    </row>
    <row r="436" spans="1:13" s="133" customFormat="1" ht="45" x14ac:dyDescent="0.2">
      <c r="A436" s="232" t="s">
        <v>1758</v>
      </c>
      <c r="B436" s="293" t="s">
        <v>1759</v>
      </c>
      <c r="C436" s="294"/>
      <c r="D436" s="295"/>
      <c r="E436" s="232" t="s">
        <v>1756</v>
      </c>
      <c r="F436" s="233" t="s">
        <v>1727</v>
      </c>
      <c r="G436" s="296" t="s">
        <v>1760</v>
      </c>
      <c r="H436" s="296"/>
      <c r="I436" s="296"/>
      <c r="J436" s="296"/>
      <c r="K436" s="296"/>
      <c r="L436" s="296"/>
      <c r="M436" s="132"/>
    </row>
    <row r="437" spans="1:13" s="133" customFormat="1" ht="55.5" customHeight="1" x14ac:dyDescent="0.2">
      <c r="A437" s="232" t="s">
        <v>1761</v>
      </c>
      <c r="B437" s="293" t="s">
        <v>1745</v>
      </c>
      <c r="C437" s="294"/>
      <c r="D437" s="295"/>
      <c r="E437" s="232" t="s">
        <v>1762</v>
      </c>
      <c r="F437" s="233" t="s">
        <v>1727</v>
      </c>
      <c r="G437" s="296" t="s">
        <v>1763</v>
      </c>
      <c r="H437" s="296"/>
      <c r="I437" s="296"/>
      <c r="J437" s="296"/>
      <c r="K437" s="296"/>
      <c r="L437" s="296"/>
      <c r="M437" s="132"/>
    </row>
    <row r="438" spans="1:13" s="133" customFormat="1" ht="15" x14ac:dyDescent="0.2">
      <c r="A438" s="228"/>
      <c r="B438" s="228"/>
      <c r="C438" s="228"/>
      <c r="D438" s="228"/>
      <c r="E438" s="228"/>
      <c r="F438" s="228"/>
      <c r="G438" s="228"/>
      <c r="H438" s="228"/>
      <c r="I438" s="228"/>
      <c r="J438" s="228"/>
      <c r="K438" s="228"/>
      <c r="L438" s="228"/>
      <c r="M438" s="132"/>
    </row>
    <row r="439" spans="1:13" s="133" customFormat="1" ht="15" x14ac:dyDescent="0.2">
      <c r="A439" s="228"/>
      <c r="B439" s="235"/>
      <c r="C439" s="228"/>
      <c r="D439" s="228"/>
      <c r="E439" s="228"/>
      <c r="F439" s="228"/>
      <c r="G439" s="228"/>
      <c r="H439" s="228"/>
      <c r="I439" s="228"/>
      <c r="J439" s="228"/>
      <c r="K439" s="228"/>
      <c r="L439" s="228"/>
      <c r="M439" s="132"/>
    </row>
    <row r="440" spans="1:13" s="133" customFormat="1" ht="16.5" thickBot="1" x14ac:dyDescent="0.3">
      <c r="A440" s="229" t="s">
        <v>1764</v>
      </c>
      <c r="B440" s="228"/>
      <c r="C440" s="228"/>
      <c r="D440" s="228"/>
      <c r="E440" s="228"/>
      <c r="F440" s="228"/>
      <c r="G440" s="228"/>
      <c r="H440" s="228"/>
      <c r="I440" s="228"/>
      <c r="J440" s="228"/>
      <c r="K440" s="228"/>
      <c r="L440" s="228"/>
      <c r="M440" s="132"/>
    </row>
    <row r="441" spans="1:13" s="133" customFormat="1" ht="15.75" x14ac:dyDescent="0.2">
      <c r="A441" s="236" t="s">
        <v>1765</v>
      </c>
      <c r="B441" s="298" t="s">
        <v>1766</v>
      </c>
      <c r="C441" s="299"/>
      <c r="D441" s="299"/>
      <c r="E441" s="299"/>
      <c r="F441" s="300"/>
      <c r="G441" s="298" t="s">
        <v>1767</v>
      </c>
      <c r="H441" s="299"/>
      <c r="I441" s="299"/>
      <c r="J441" s="299"/>
      <c r="K441" s="299"/>
      <c r="L441" s="300"/>
      <c r="M441" s="132"/>
    </row>
    <row r="442" spans="1:13" s="133" customFormat="1" ht="40.5" customHeight="1" x14ac:dyDescent="0.2">
      <c r="A442" s="237" t="s">
        <v>1768</v>
      </c>
      <c r="B442" s="293" t="s">
        <v>1769</v>
      </c>
      <c r="C442" s="301"/>
      <c r="D442" s="301"/>
      <c r="E442" s="301"/>
      <c r="F442" s="302"/>
      <c r="G442" s="293" t="s">
        <v>1770</v>
      </c>
      <c r="H442" s="301"/>
      <c r="I442" s="301"/>
      <c r="J442" s="301"/>
      <c r="K442" s="301"/>
      <c r="L442" s="302"/>
      <c r="M442" s="132"/>
    </row>
    <row r="443" spans="1:13" s="133" customFormat="1" ht="53.25" customHeight="1" x14ac:dyDescent="0.2">
      <c r="A443" s="237" t="s">
        <v>1771</v>
      </c>
      <c r="B443" s="293" t="s">
        <v>1772</v>
      </c>
      <c r="C443" s="301"/>
      <c r="D443" s="301"/>
      <c r="E443" s="301"/>
      <c r="F443" s="302"/>
      <c r="G443" s="293" t="s">
        <v>1773</v>
      </c>
      <c r="H443" s="301"/>
      <c r="I443" s="301"/>
      <c r="J443" s="301"/>
      <c r="K443" s="301"/>
      <c r="L443" s="302"/>
      <c r="M443" s="132"/>
    </row>
    <row r="444" spans="1:13" s="133" customFormat="1" ht="39" customHeight="1" x14ac:dyDescent="0.2">
      <c r="A444" s="237" t="s">
        <v>1304</v>
      </c>
      <c r="B444" s="293" t="s">
        <v>1774</v>
      </c>
      <c r="C444" s="301"/>
      <c r="D444" s="301"/>
      <c r="E444" s="301"/>
      <c r="F444" s="302"/>
      <c r="G444" s="303" t="s">
        <v>1775</v>
      </c>
      <c r="H444" s="304"/>
      <c r="I444" s="304"/>
      <c r="J444" s="304"/>
      <c r="K444" s="304"/>
      <c r="L444" s="305"/>
      <c r="M444" s="132"/>
    </row>
    <row r="445" spans="1:13" s="133" customFormat="1" ht="24" customHeight="1" x14ac:dyDescent="0.2">
      <c r="A445" s="237" t="s">
        <v>1776</v>
      </c>
      <c r="B445" s="293" t="s">
        <v>1777</v>
      </c>
      <c r="C445" s="301"/>
      <c r="D445" s="301"/>
      <c r="E445" s="301"/>
      <c r="F445" s="302"/>
      <c r="G445" s="293" t="s">
        <v>1778</v>
      </c>
      <c r="H445" s="301"/>
      <c r="I445" s="301"/>
      <c r="J445" s="301"/>
      <c r="K445" s="301"/>
      <c r="L445" s="302"/>
      <c r="M445" s="132"/>
    </row>
    <row r="446" spans="1:13" s="133" customFormat="1" ht="26.25" customHeight="1" x14ac:dyDescent="0.2">
      <c r="A446" s="237" t="s">
        <v>1779</v>
      </c>
      <c r="B446" s="293" t="s">
        <v>1780</v>
      </c>
      <c r="C446" s="301"/>
      <c r="D446" s="301"/>
      <c r="E446" s="301"/>
      <c r="F446" s="302"/>
      <c r="G446" s="293" t="s">
        <v>1773</v>
      </c>
      <c r="H446" s="301"/>
      <c r="I446" s="301"/>
      <c r="J446" s="301"/>
      <c r="K446" s="301"/>
      <c r="L446" s="302"/>
      <c r="M446" s="132"/>
    </row>
    <row r="447" spans="1:13" s="133" customFormat="1" ht="38.25" customHeight="1" x14ac:dyDescent="0.2">
      <c r="A447" s="237" t="s">
        <v>1781</v>
      </c>
      <c r="B447" s="293" t="s">
        <v>1782</v>
      </c>
      <c r="C447" s="301"/>
      <c r="D447" s="301"/>
      <c r="E447" s="301"/>
      <c r="F447" s="302"/>
      <c r="G447" s="293" t="s">
        <v>1783</v>
      </c>
      <c r="H447" s="301"/>
      <c r="I447" s="301"/>
      <c r="J447" s="301"/>
      <c r="K447" s="301"/>
      <c r="L447" s="302"/>
      <c r="M447" s="132"/>
    </row>
    <row r="448" spans="1:13" s="133" customFormat="1" ht="15" x14ac:dyDescent="0.2">
      <c r="A448" s="228"/>
      <c r="B448" s="228"/>
      <c r="C448" s="228"/>
      <c r="D448" s="228"/>
      <c r="E448" s="228"/>
      <c r="F448" s="228"/>
      <c r="G448" s="228"/>
      <c r="H448" s="228"/>
      <c r="I448" s="228"/>
      <c r="J448" s="228"/>
      <c r="K448" s="228"/>
      <c r="L448" s="228"/>
      <c r="M448" s="132"/>
    </row>
    <row r="449" spans="1:13" s="133" customFormat="1" ht="15" x14ac:dyDescent="0.2">
      <c r="A449" s="228"/>
      <c r="B449" s="228"/>
      <c r="C449" s="228"/>
      <c r="D449" s="228"/>
      <c r="E449" s="228"/>
      <c r="F449" s="228"/>
      <c r="G449" s="228"/>
      <c r="H449" s="228"/>
      <c r="I449" s="228"/>
      <c r="J449" s="228"/>
      <c r="K449" s="228"/>
      <c r="L449" s="228"/>
      <c r="M449" s="132"/>
    </row>
    <row r="450" spans="1:13" s="133" customFormat="1" ht="15.75" x14ac:dyDescent="0.25">
      <c r="A450" s="229" t="s">
        <v>1784</v>
      </c>
      <c r="B450" s="228"/>
      <c r="C450" s="228"/>
      <c r="D450" s="228"/>
      <c r="E450" s="228"/>
      <c r="F450" s="228"/>
      <c r="G450" s="228"/>
      <c r="H450" s="228"/>
      <c r="I450" s="228"/>
      <c r="J450" s="228"/>
      <c r="K450" s="228"/>
      <c r="L450" s="228"/>
      <c r="M450" s="132"/>
    </row>
    <row r="451" spans="1:13" s="133" customFormat="1" ht="15" x14ac:dyDescent="0.2">
      <c r="A451" s="228"/>
      <c r="B451" s="228"/>
      <c r="C451" s="228"/>
      <c r="D451" s="228"/>
      <c r="E451" s="228"/>
      <c r="F451" s="228"/>
      <c r="G451" s="228"/>
      <c r="H451" s="228"/>
      <c r="I451" s="228"/>
      <c r="J451" s="228"/>
      <c r="K451" s="228"/>
      <c r="L451" s="228"/>
      <c r="M451" s="132"/>
    </row>
    <row r="452" spans="1:13" s="133" customFormat="1" ht="113.25" customHeight="1" x14ac:dyDescent="0.2">
      <c r="A452" s="238" t="s">
        <v>1785</v>
      </c>
      <c r="B452" s="306" t="s">
        <v>1786</v>
      </c>
      <c r="C452" s="306"/>
      <c r="D452" s="306"/>
      <c r="E452" s="306"/>
      <c r="F452" s="306"/>
      <c r="G452" s="306"/>
      <c r="H452" s="306"/>
      <c r="I452" s="306"/>
      <c r="J452" s="306"/>
      <c r="K452" s="306"/>
      <c r="L452" s="306"/>
      <c r="M452" s="132"/>
    </row>
    <row r="453" spans="1:13" s="133" customFormat="1" ht="63" customHeight="1" x14ac:dyDescent="0.2">
      <c r="A453" s="239" t="s">
        <v>1787</v>
      </c>
      <c r="B453" s="306" t="s">
        <v>1788</v>
      </c>
      <c r="C453" s="306"/>
      <c r="D453" s="306"/>
      <c r="E453" s="306"/>
      <c r="F453" s="306"/>
      <c r="G453" s="306"/>
      <c r="H453" s="306"/>
      <c r="I453" s="306"/>
      <c r="J453" s="306"/>
      <c r="K453" s="306"/>
      <c r="L453" s="306"/>
      <c r="M453" s="132"/>
    </row>
    <row r="454" spans="1:13" s="133" customFormat="1" ht="83.25" customHeight="1" x14ac:dyDescent="0.2">
      <c r="A454" s="238" t="s">
        <v>1789</v>
      </c>
      <c r="B454" s="306" t="s">
        <v>1790</v>
      </c>
      <c r="C454" s="306"/>
      <c r="D454" s="306"/>
      <c r="E454" s="306"/>
      <c r="F454" s="306"/>
      <c r="G454" s="306"/>
      <c r="H454" s="306"/>
      <c r="I454" s="306"/>
      <c r="J454" s="306"/>
      <c r="K454" s="306"/>
      <c r="L454" s="306"/>
      <c r="M454" s="132"/>
    </row>
    <row r="455" spans="1:13" s="133" customFormat="1" ht="33" customHeight="1" x14ac:dyDescent="0.25">
      <c r="A455" s="240" t="s">
        <v>1791</v>
      </c>
      <c r="B455" s="307" t="s">
        <v>1792</v>
      </c>
      <c r="C455" s="307"/>
      <c r="D455" s="307"/>
      <c r="E455" s="307"/>
      <c r="F455" s="307"/>
      <c r="G455" s="307"/>
      <c r="H455" s="307"/>
      <c r="I455" s="307"/>
      <c r="J455" s="307"/>
      <c r="K455" s="307"/>
      <c r="L455" s="307"/>
      <c r="M455" s="132"/>
    </row>
    <row r="456" spans="1:13" s="133" customFormat="1" ht="15.75" customHeight="1" x14ac:dyDescent="0.2">
      <c r="A456" s="308" t="s">
        <v>1387</v>
      </c>
      <c r="B456" s="311" t="s">
        <v>1793</v>
      </c>
      <c r="C456" s="312"/>
      <c r="D456" s="312"/>
      <c r="E456" s="312"/>
      <c r="F456" s="312"/>
      <c r="G456" s="312"/>
      <c r="H456" s="312"/>
      <c r="I456" s="312"/>
      <c r="J456" s="312"/>
      <c r="K456" s="312"/>
      <c r="L456" s="313"/>
      <c r="M456" s="132"/>
    </row>
    <row r="457" spans="1:13" s="133" customFormat="1" ht="15" x14ac:dyDescent="0.2">
      <c r="A457" s="309"/>
      <c r="B457" s="241" t="s">
        <v>1794</v>
      </c>
      <c r="C457" s="314" t="s">
        <v>1795</v>
      </c>
      <c r="D457" s="314"/>
      <c r="E457" s="314"/>
      <c r="F457" s="314"/>
      <c r="G457" s="314"/>
      <c r="H457" s="314"/>
      <c r="I457" s="314"/>
      <c r="J457" s="314"/>
      <c r="K457" s="314"/>
      <c r="L457" s="315"/>
      <c r="M457" s="132"/>
    </row>
    <row r="458" spans="1:13" s="133" customFormat="1" ht="15" x14ac:dyDescent="0.2">
      <c r="A458" s="309"/>
      <c r="B458" s="241" t="s">
        <v>1796</v>
      </c>
      <c r="C458" s="314" t="s">
        <v>1797</v>
      </c>
      <c r="D458" s="314"/>
      <c r="E458" s="314"/>
      <c r="F458" s="314"/>
      <c r="G458" s="314"/>
      <c r="H458" s="314"/>
      <c r="I458" s="314"/>
      <c r="J458" s="314"/>
      <c r="K458" s="314"/>
      <c r="L458" s="315"/>
      <c r="M458" s="132"/>
    </row>
    <row r="459" spans="1:13" s="133" customFormat="1" ht="15" x14ac:dyDescent="0.2">
      <c r="A459" s="309"/>
      <c r="B459" s="241" t="s">
        <v>1798</v>
      </c>
      <c r="C459" s="314" t="s">
        <v>1799</v>
      </c>
      <c r="D459" s="314"/>
      <c r="E459" s="314"/>
      <c r="F459" s="314"/>
      <c r="G459" s="314"/>
      <c r="H459" s="314"/>
      <c r="I459" s="314"/>
      <c r="J459" s="314"/>
      <c r="K459" s="314"/>
      <c r="L459" s="315"/>
      <c r="M459" s="132"/>
    </row>
    <row r="460" spans="1:13" s="133" customFormat="1" ht="15" x14ac:dyDescent="0.2">
      <c r="A460" s="309"/>
      <c r="B460" s="241" t="s">
        <v>1800</v>
      </c>
      <c r="C460" s="314" t="s">
        <v>1801</v>
      </c>
      <c r="D460" s="314"/>
      <c r="E460" s="314"/>
      <c r="F460" s="314"/>
      <c r="G460" s="314"/>
      <c r="H460" s="314"/>
      <c r="I460" s="314"/>
      <c r="J460" s="314"/>
      <c r="K460" s="314"/>
      <c r="L460" s="315"/>
      <c r="M460" s="132"/>
    </row>
    <row r="461" spans="1:13" s="133" customFormat="1" ht="15" x14ac:dyDescent="0.2">
      <c r="A461" s="309"/>
      <c r="B461" s="241" t="s">
        <v>1802</v>
      </c>
      <c r="C461" s="314" t="s">
        <v>1803</v>
      </c>
      <c r="D461" s="314"/>
      <c r="E461" s="314"/>
      <c r="F461" s="314"/>
      <c r="G461" s="314"/>
      <c r="H461" s="314"/>
      <c r="I461" s="314"/>
      <c r="J461" s="314"/>
      <c r="K461" s="314"/>
      <c r="L461" s="315"/>
      <c r="M461" s="132"/>
    </row>
    <row r="462" spans="1:13" s="133" customFormat="1" ht="41.25" customHeight="1" x14ac:dyDescent="0.2">
      <c r="A462" s="310"/>
      <c r="B462" s="320" t="s">
        <v>1804</v>
      </c>
      <c r="C462" s="321"/>
      <c r="D462" s="321"/>
      <c r="E462" s="321"/>
      <c r="F462" s="321"/>
      <c r="G462" s="321"/>
      <c r="H462" s="321"/>
      <c r="I462" s="321"/>
      <c r="J462" s="321"/>
      <c r="K462" s="321"/>
      <c r="L462" s="322"/>
      <c r="M462" s="132"/>
    </row>
    <row r="463" spans="1:13" s="133" customFormat="1" ht="33" customHeight="1" x14ac:dyDescent="0.2">
      <c r="A463" s="238" t="s">
        <v>1805</v>
      </c>
      <c r="B463" s="316" t="s">
        <v>1806</v>
      </c>
      <c r="C463" s="316"/>
      <c r="D463" s="316"/>
      <c r="E463" s="316"/>
      <c r="F463" s="316"/>
      <c r="G463" s="316"/>
      <c r="H463" s="316"/>
      <c r="I463" s="316"/>
      <c r="J463" s="316"/>
      <c r="K463" s="316"/>
      <c r="L463" s="316"/>
      <c r="M463" s="132"/>
    </row>
    <row r="464" spans="1:13" s="133" customFormat="1" ht="31.5" customHeight="1" x14ac:dyDescent="0.2">
      <c r="A464" s="238" t="s">
        <v>1807</v>
      </c>
      <c r="B464" s="306" t="s">
        <v>1808</v>
      </c>
      <c r="C464" s="306"/>
      <c r="D464" s="306"/>
      <c r="E464" s="306"/>
      <c r="F464" s="306"/>
      <c r="G464" s="306"/>
      <c r="H464" s="306"/>
      <c r="I464" s="306"/>
      <c r="J464" s="306"/>
      <c r="K464" s="306"/>
      <c r="L464" s="306"/>
      <c r="M464" s="132"/>
    </row>
    <row r="465" spans="1:13" s="133" customFormat="1" ht="30" customHeight="1" x14ac:dyDescent="0.2">
      <c r="A465" s="239" t="s">
        <v>1809</v>
      </c>
      <c r="B465" s="306" t="s">
        <v>1810</v>
      </c>
      <c r="C465" s="306"/>
      <c r="D465" s="306"/>
      <c r="E465" s="306"/>
      <c r="F465" s="306"/>
      <c r="G465" s="306"/>
      <c r="H465" s="306"/>
      <c r="I465" s="306"/>
      <c r="J465" s="306"/>
      <c r="K465" s="306"/>
      <c r="L465" s="306"/>
      <c r="M465" s="132"/>
    </row>
    <row r="466" spans="1:13" s="133" customFormat="1" ht="33" customHeight="1" x14ac:dyDescent="0.2">
      <c r="A466" s="239" t="s">
        <v>1811</v>
      </c>
      <c r="B466" s="306" t="s">
        <v>1812</v>
      </c>
      <c r="C466" s="306"/>
      <c r="D466" s="306"/>
      <c r="E466" s="306"/>
      <c r="F466" s="306"/>
      <c r="G466" s="306"/>
      <c r="H466" s="306"/>
      <c r="I466" s="306"/>
      <c r="J466" s="306"/>
      <c r="K466" s="306"/>
      <c r="L466" s="306"/>
      <c r="M466" s="132"/>
    </row>
    <row r="467" spans="1:13" s="133" customFormat="1" ht="30" customHeight="1" x14ac:dyDescent="0.2">
      <c r="A467" s="239" t="s">
        <v>1813</v>
      </c>
      <c r="B467" s="306" t="s">
        <v>1814</v>
      </c>
      <c r="C467" s="306"/>
      <c r="D467" s="306"/>
      <c r="E467" s="306"/>
      <c r="F467" s="306"/>
      <c r="G467" s="306"/>
      <c r="H467" s="306"/>
      <c r="I467" s="306"/>
      <c r="J467" s="306"/>
      <c r="K467" s="306"/>
      <c r="L467" s="306"/>
      <c r="M467" s="132"/>
    </row>
    <row r="468" spans="1:13" s="133" customFormat="1" ht="33" customHeight="1" x14ac:dyDescent="0.2">
      <c r="A468" s="238" t="s">
        <v>1815</v>
      </c>
      <c r="B468" s="316" t="s">
        <v>1816</v>
      </c>
      <c r="C468" s="316"/>
      <c r="D468" s="316"/>
      <c r="E468" s="316"/>
      <c r="F468" s="316"/>
      <c r="G468" s="316"/>
      <c r="H468" s="316"/>
      <c r="I468" s="316"/>
      <c r="J468" s="316"/>
      <c r="K468" s="316"/>
      <c r="L468" s="316"/>
      <c r="M468" s="132"/>
    </row>
    <row r="469" spans="1:13" s="133" customFormat="1" ht="33" customHeight="1" x14ac:dyDescent="0.2">
      <c r="A469" s="239" t="s">
        <v>1817</v>
      </c>
      <c r="B469" s="316" t="s">
        <v>1818</v>
      </c>
      <c r="C469" s="316"/>
      <c r="D469" s="316"/>
      <c r="E469" s="316"/>
      <c r="F469" s="316"/>
      <c r="G469" s="316"/>
      <c r="H469" s="316"/>
      <c r="I469" s="316"/>
      <c r="J469" s="316"/>
      <c r="K469" s="316"/>
      <c r="L469" s="316"/>
      <c r="M469" s="132"/>
    </row>
    <row r="470" spans="1:13" x14ac:dyDescent="0.2">
      <c r="A470" s="242"/>
      <c r="B470" s="242"/>
      <c r="C470" s="242"/>
      <c r="D470" s="242"/>
      <c r="E470" s="242"/>
      <c r="F470" s="242"/>
      <c r="G470" s="242"/>
      <c r="H470" s="242"/>
      <c r="I470" s="242"/>
      <c r="J470" s="242"/>
      <c r="K470" s="242"/>
      <c r="L470" s="242"/>
    </row>
    <row r="471" spans="1:13" s="248" customFormat="1" ht="15" x14ac:dyDescent="0.25">
      <c r="A471" s="245" t="s">
        <v>1819</v>
      </c>
      <c r="B471" s="246"/>
      <c r="C471" s="246"/>
      <c r="D471" s="246"/>
      <c r="E471" s="246"/>
      <c r="F471" s="246"/>
      <c r="G471" s="246"/>
      <c r="H471" s="246"/>
      <c r="I471" s="246"/>
      <c r="J471" s="246"/>
      <c r="K471" s="246"/>
      <c r="L471" s="246"/>
      <c r="M471" s="247"/>
    </row>
    <row r="472" spans="1:13" s="248" customFormat="1" ht="16.5" x14ac:dyDescent="0.2">
      <c r="A472" s="249" t="s">
        <v>1820</v>
      </c>
      <c r="B472" s="246"/>
      <c r="C472" s="246"/>
      <c r="D472" s="246"/>
      <c r="E472" s="246"/>
      <c r="F472" s="246"/>
      <c r="G472" s="246"/>
      <c r="H472" s="246"/>
      <c r="I472" s="246"/>
      <c r="J472" s="246"/>
      <c r="K472" s="246"/>
      <c r="L472" s="246"/>
      <c r="M472" s="247"/>
    </row>
    <row r="473" spans="1:13" s="248" customFormat="1" ht="16.5" x14ac:dyDescent="0.2">
      <c r="A473" s="246" t="s">
        <v>1821</v>
      </c>
      <c r="B473" s="246"/>
      <c r="C473" s="246"/>
      <c r="D473" s="246"/>
      <c r="E473" s="246"/>
      <c r="F473" s="246"/>
      <c r="G473" s="246"/>
      <c r="H473" s="246"/>
      <c r="I473" s="246"/>
      <c r="J473" s="246"/>
      <c r="K473" s="246"/>
      <c r="L473" s="246"/>
      <c r="M473" s="247"/>
    </row>
    <row r="474" spans="1:13" s="248" customFormat="1" ht="16.5" x14ac:dyDescent="0.2">
      <c r="A474" s="250" t="s">
        <v>1822</v>
      </c>
      <c r="B474" s="246"/>
      <c r="C474" s="246"/>
      <c r="D474" s="246"/>
      <c r="E474" s="246"/>
      <c r="F474" s="246"/>
      <c r="G474" s="246"/>
      <c r="H474" s="246"/>
      <c r="I474" s="246"/>
      <c r="J474" s="246"/>
      <c r="K474" s="246"/>
      <c r="L474" s="246"/>
      <c r="M474" s="247"/>
    </row>
    <row r="475" spans="1:13" s="248" customFormat="1" ht="16.5" x14ac:dyDescent="0.2">
      <c r="A475" s="249" t="s">
        <v>1823</v>
      </c>
      <c r="B475" s="246"/>
      <c r="C475" s="246"/>
      <c r="D475" s="246"/>
      <c r="E475" s="246"/>
      <c r="F475" s="246"/>
      <c r="G475" s="246"/>
      <c r="H475" s="246"/>
      <c r="I475" s="246"/>
      <c r="J475" s="246"/>
      <c r="K475" s="246"/>
      <c r="L475" s="246"/>
      <c r="M475" s="247"/>
    </row>
    <row r="476" spans="1:13" s="248" customFormat="1" ht="23.25" customHeight="1" x14ac:dyDescent="0.2">
      <c r="A476" s="317" t="s">
        <v>1824</v>
      </c>
      <c r="B476" s="318"/>
      <c r="C476" s="318"/>
      <c r="D476" s="318"/>
      <c r="E476" s="318"/>
      <c r="F476" s="318"/>
      <c r="G476" s="318"/>
      <c r="H476" s="318"/>
      <c r="I476" s="318"/>
      <c r="J476" s="318"/>
      <c r="K476" s="318"/>
      <c r="L476" s="246"/>
      <c r="M476" s="247"/>
    </row>
    <row r="477" spans="1:13" s="248" customFormat="1" ht="14.25" x14ac:dyDescent="0.2">
      <c r="A477" s="319" t="s">
        <v>1825</v>
      </c>
      <c r="B477" s="318"/>
      <c r="C477" s="318"/>
      <c r="D477" s="318"/>
      <c r="E477" s="318"/>
      <c r="F477" s="318"/>
      <c r="G477" s="318"/>
      <c r="H477" s="318"/>
      <c r="I477" s="318"/>
      <c r="J477" s="318"/>
      <c r="K477" s="318"/>
      <c r="L477" s="246"/>
      <c r="M477" s="247"/>
    </row>
    <row r="478" spans="1:13" s="248" customFormat="1" ht="16.5" x14ac:dyDescent="0.2">
      <c r="A478" s="251" t="s">
        <v>1826</v>
      </c>
      <c r="B478" s="252"/>
      <c r="C478" s="252"/>
      <c r="D478" s="252"/>
      <c r="E478" s="252"/>
      <c r="F478" s="252"/>
      <c r="G478" s="252"/>
      <c r="H478" s="252"/>
      <c r="I478" s="252"/>
      <c r="J478" s="252"/>
      <c r="K478" s="252"/>
      <c r="L478" s="246"/>
      <c r="M478" s="247"/>
    </row>
    <row r="479" spans="1:13" s="248" customFormat="1" ht="16.5" x14ac:dyDescent="0.2">
      <c r="A479" s="249" t="s">
        <v>1827</v>
      </c>
      <c r="B479" s="246"/>
      <c r="C479" s="246"/>
      <c r="D479" s="246"/>
      <c r="E479" s="246"/>
      <c r="F479" s="246"/>
      <c r="G479" s="246"/>
      <c r="H479" s="246"/>
      <c r="I479" s="246"/>
      <c r="J479" s="246"/>
      <c r="K479" s="246"/>
      <c r="L479" s="246"/>
      <c r="M479" s="247"/>
    </row>
    <row r="480" spans="1:13" s="248" customFormat="1" ht="16.5" x14ac:dyDescent="0.2">
      <c r="A480" s="251" t="s">
        <v>1828</v>
      </c>
      <c r="B480" s="246"/>
      <c r="C480" s="246"/>
      <c r="D480" s="246"/>
      <c r="E480" s="246"/>
      <c r="F480" s="246"/>
      <c r="G480" s="246"/>
      <c r="H480" s="246"/>
      <c r="I480" s="246"/>
      <c r="J480" s="246"/>
      <c r="K480" s="246"/>
      <c r="L480" s="246"/>
      <c r="M480" s="247"/>
    </row>
    <row r="481" spans="1:13" s="248" customFormat="1" ht="16.5" x14ac:dyDescent="0.2">
      <c r="A481" s="249" t="s">
        <v>1829</v>
      </c>
      <c r="B481" s="246"/>
      <c r="C481" s="246"/>
      <c r="D481" s="246"/>
      <c r="E481" s="246"/>
      <c r="F481" s="246"/>
      <c r="G481" s="246"/>
      <c r="H481" s="246"/>
      <c r="I481" s="246"/>
      <c r="J481" s="246"/>
      <c r="K481" s="246"/>
      <c r="L481" s="246"/>
      <c r="M481" s="247"/>
    </row>
    <row r="482" spans="1:13" s="248" customFormat="1" ht="16.5" x14ac:dyDescent="0.2">
      <c r="A482" s="250" t="s">
        <v>1830</v>
      </c>
      <c r="B482" s="246"/>
      <c r="C482" s="246"/>
      <c r="D482" s="246"/>
      <c r="E482" s="246"/>
      <c r="F482" s="246"/>
      <c r="G482" s="246"/>
      <c r="H482" s="246"/>
      <c r="I482" s="246"/>
      <c r="J482" s="246"/>
      <c r="K482" s="246"/>
      <c r="L482" s="246"/>
      <c r="M482" s="247"/>
    </row>
    <row r="483" spans="1:13" s="248" customFormat="1" ht="16.5" x14ac:dyDescent="0.2">
      <c r="A483" s="250" t="s">
        <v>1831</v>
      </c>
      <c r="B483" s="246"/>
      <c r="C483" s="246"/>
      <c r="D483" s="246"/>
      <c r="E483" s="246"/>
      <c r="F483" s="246"/>
      <c r="G483" s="246"/>
      <c r="H483" s="246"/>
      <c r="I483" s="246"/>
      <c r="J483" s="246"/>
      <c r="K483" s="246"/>
      <c r="L483" s="246"/>
      <c r="M483" s="247"/>
    </row>
    <row r="484" spans="1:13" s="248" customFormat="1" ht="16.5" x14ac:dyDescent="0.2">
      <c r="A484" s="250" t="s">
        <v>1832</v>
      </c>
      <c r="B484" s="246"/>
      <c r="C484" s="246"/>
      <c r="D484" s="246"/>
      <c r="E484" s="246"/>
      <c r="F484" s="246"/>
      <c r="G484" s="246"/>
      <c r="H484" s="246"/>
      <c r="I484" s="246"/>
      <c r="J484" s="246"/>
      <c r="K484" s="246"/>
      <c r="L484" s="246"/>
      <c r="M484" s="247"/>
    </row>
    <row r="485" spans="1:13" s="248" customFormat="1" ht="16.5" x14ac:dyDescent="0.2">
      <c r="A485" s="250" t="s">
        <v>1833</v>
      </c>
      <c r="B485" s="246"/>
      <c r="C485" s="246"/>
      <c r="D485" s="246"/>
      <c r="E485" s="246"/>
      <c r="F485" s="246"/>
      <c r="G485" s="246"/>
      <c r="H485" s="246"/>
      <c r="I485" s="246"/>
      <c r="J485" s="246"/>
      <c r="K485" s="246"/>
      <c r="L485" s="246"/>
      <c r="M485" s="247"/>
    </row>
    <row r="486" spans="1:13" s="248" customFormat="1" ht="16.5" x14ac:dyDescent="0.2">
      <c r="A486" s="250" t="s">
        <v>1834</v>
      </c>
      <c r="B486" s="246"/>
      <c r="C486" s="246"/>
      <c r="D486" s="246"/>
      <c r="E486" s="246"/>
      <c r="F486" s="246"/>
      <c r="G486" s="246"/>
      <c r="H486" s="246"/>
      <c r="I486" s="246"/>
      <c r="J486" s="246"/>
      <c r="K486" s="246"/>
      <c r="L486" s="246"/>
      <c r="M486" s="247"/>
    </row>
    <row r="487" spans="1:13" s="248" customFormat="1" ht="16.5" x14ac:dyDescent="0.2">
      <c r="A487" s="250" t="s">
        <v>1835</v>
      </c>
      <c r="B487" s="246"/>
      <c r="C487" s="246"/>
      <c r="D487" s="246"/>
      <c r="E487" s="246"/>
      <c r="F487" s="246"/>
      <c r="G487" s="246"/>
      <c r="H487" s="246"/>
      <c r="I487" s="246"/>
      <c r="J487" s="246"/>
      <c r="K487" s="246"/>
      <c r="L487" s="246"/>
      <c r="M487" s="247"/>
    </row>
    <row r="488" spans="1:13" s="248" customFormat="1" ht="16.5" x14ac:dyDescent="0.2">
      <c r="A488" s="249" t="s">
        <v>1836</v>
      </c>
      <c r="B488" s="246"/>
      <c r="C488" s="246"/>
      <c r="D488" s="246"/>
      <c r="E488" s="246"/>
      <c r="F488" s="246"/>
      <c r="G488" s="246"/>
      <c r="H488" s="246"/>
      <c r="I488" s="246"/>
      <c r="J488" s="246"/>
      <c r="K488" s="246"/>
      <c r="L488" s="246"/>
      <c r="M488" s="247"/>
    </row>
    <row r="489" spans="1:13" s="248" customFormat="1" ht="16.5" x14ac:dyDescent="0.2">
      <c r="A489" s="246" t="s">
        <v>1837</v>
      </c>
      <c r="B489" s="246"/>
      <c r="C489" s="246"/>
      <c r="D489" s="246"/>
      <c r="E489" s="246"/>
      <c r="F489" s="246"/>
      <c r="G489" s="246"/>
      <c r="H489" s="246"/>
      <c r="I489" s="246"/>
      <c r="J489" s="246"/>
      <c r="K489" s="246"/>
      <c r="L489" s="246"/>
      <c r="M489" s="247"/>
    </row>
    <row r="490" spans="1:13" s="248" customFormat="1" ht="16.5" x14ac:dyDescent="0.2">
      <c r="A490" s="249" t="s">
        <v>1838</v>
      </c>
      <c r="B490" s="246"/>
      <c r="C490" s="246"/>
      <c r="D490" s="246"/>
      <c r="E490" s="246"/>
      <c r="F490" s="246"/>
      <c r="G490" s="246"/>
      <c r="H490" s="246"/>
      <c r="I490" s="246"/>
      <c r="J490" s="246"/>
      <c r="K490" s="246"/>
      <c r="L490" s="246"/>
      <c r="M490" s="247"/>
    </row>
    <row r="491" spans="1:13" s="248" customFormat="1" ht="16.5" x14ac:dyDescent="0.2">
      <c r="A491" s="249" t="s">
        <v>1839</v>
      </c>
      <c r="B491" s="246"/>
      <c r="C491" s="246"/>
      <c r="D491" s="246"/>
      <c r="E491" s="246"/>
      <c r="F491" s="246"/>
      <c r="G491" s="246"/>
      <c r="H491" s="246"/>
      <c r="I491" s="246"/>
      <c r="J491" s="246"/>
      <c r="K491" s="246"/>
      <c r="L491" s="246"/>
      <c r="M491" s="247"/>
    </row>
    <row r="492" spans="1:13" s="248" customFormat="1" ht="16.5" x14ac:dyDescent="0.2">
      <c r="A492" s="249" t="s">
        <v>1840</v>
      </c>
      <c r="B492" s="246"/>
      <c r="C492" s="246"/>
      <c r="D492" s="246"/>
      <c r="E492" s="246"/>
      <c r="F492" s="246"/>
      <c r="G492" s="246"/>
      <c r="H492" s="246"/>
      <c r="I492" s="246"/>
      <c r="J492" s="246"/>
      <c r="K492" s="246"/>
      <c r="L492" s="246"/>
      <c r="M492" s="247"/>
    </row>
    <row r="493" spans="1:13" s="248" customFormat="1" ht="16.5" x14ac:dyDescent="0.2">
      <c r="A493" s="249" t="s">
        <v>1841</v>
      </c>
      <c r="B493" s="246"/>
      <c r="C493" s="246"/>
      <c r="D493" s="246"/>
      <c r="E493" s="246"/>
      <c r="F493" s="246"/>
      <c r="G493" s="246"/>
      <c r="H493" s="246"/>
      <c r="I493" s="246"/>
      <c r="J493" s="246"/>
      <c r="K493" s="246"/>
      <c r="L493" s="246"/>
      <c r="M493" s="247"/>
    </row>
    <row r="494" spans="1:13" s="248" customFormat="1" ht="16.5" x14ac:dyDescent="0.2">
      <c r="A494" s="249" t="s">
        <v>1842</v>
      </c>
      <c r="B494" s="246"/>
      <c r="C494" s="246"/>
      <c r="D494" s="246"/>
      <c r="E494" s="246"/>
      <c r="F494" s="246"/>
      <c r="G494" s="246"/>
      <c r="H494" s="246"/>
      <c r="I494" s="246"/>
      <c r="J494" s="246"/>
      <c r="K494" s="246"/>
      <c r="L494" s="246"/>
      <c r="M494" s="247"/>
    </row>
    <row r="495" spans="1:13" s="248" customFormat="1" ht="16.5" x14ac:dyDescent="0.2">
      <c r="A495" s="253" t="s">
        <v>1843</v>
      </c>
      <c r="B495" s="246"/>
      <c r="C495" s="246"/>
      <c r="D495" s="246"/>
      <c r="E495" s="246"/>
      <c r="F495" s="246"/>
      <c r="G495" s="246"/>
      <c r="H495" s="246"/>
      <c r="I495" s="246"/>
      <c r="J495" s="246"/>
      <c r="K495" s="246"/>
      <c r="L495" s="246"/>
      <c r="M495" s="247"/>
    </row>
    <row r="496" spans="1:13" s="248" customFormat="1" ht="16.5" x14ac:dyDescent="0.2">
      <c r="A496" s="246" t="s">
        <v>1844</v>
      </c>
      <c r="B496" s="246"/>
      <c r="C496" s="246"/>
      <c r="D496" s="246"/>
      <c r="E496" s="246"/>
      <c r="F496" s="246"/>
      <c r="G496" s="246"/>
      <c r="H496" s="246"/>
      <c r="I496" s="246"/>
      <c r="J496" s="246"/>
      <c r="K496" s="246"/>
      <c r="L496" s="246"/>
      <c r="M496" s="247"/>
    </row>
    <row r="497" spans="1:12" x14ac:dyDescent="0.2">
      <c r="A497" s="242"/>
      <c r="B497" s="242"/>
      <c r="C497" s="242"/>
      <c r="D497" s="242"/>
      <c r="E497" s="242"/>
      <c r="F497" s="242"/>
      <c r="G497" s="242"/>
      <c r="H497" s="242"/>
      <c r="I497" s="242"/>
      <c r="J497" s="242"/>
      <c r="K497" s="242"/>
      <c r="L497" s="242"/>
    </row>
    <row r="498" spans="1:12" x14ac:dyDescent="0.2">
      <c r="A498" s="242"/>
      <c r="B498" s="242"/>
      <c r="C498" s="242"/>
      <c r="D498" s="242"/>
      <c r="E498" s="242"/>
      <c r="F498" s="242"/>
      <c r="G498" s="242"/>
      <c r="H498" s="242"/>
      <c r="I498" s="242"/>
      <c r="J498" s="242"/>
      <c r="K498" s="242"/>
      <c r="L498" s="242"/>
    </row>
    <row r="499" spans="1:12" x14ac:dyDescent="0.2">
      <c r="A499" s="242"/>
      <c r="B499" s="242"/>
      <c r="C499" s="242"/>
      <c r="D499" s="242"/>
      <c r="E499" s="242"/>
      <c r="F499" s="242"/>
      <c r="G499" s="242"/>
      <c r="H499" s="242"/>
      <c r="I499" s="242"/>
      <c r="J499" s="242"/>
      <c r="K499" s="242"/>
      <c r="L499" s="242"/>
    </row>
    <row r="500" spans="1:12" x14ac:dyDescent="0.2">
      <c r="A500" s="242"/>
      <c r="B500" s="242"/>
      <c r="C500" s="242"/>
      <c r="D500" s="242"/>
      <c r="E500" s="242"/>
      <c r="F500" s="242"/>
      <c r="G500" s="242"/>
      <c r="H500" s="242"/>
      <c r="I500" s="242"/>
      <c r="J500" s="242"/>
      <c r="K500" s="242"/>
      <c r="L500" s="242"/>
    </row>
    <row r="501" spans="1:12" x14ac:dyDescent="0.2">
      <c r="A501" s="242"/>
      <c r="B501" s="242"/>
      <c r="C501" s="242"/>
      <c r="D501" s="242"/>
      <c r="E501" s="242"/>
      <c r="F501" s="242"/>
      <c r="G501" s="242"/>
      <c r="H501" s="242"/>
      <c r="I501" s="242"/>
      <c r="J501" s="242"/>
      <c r="K501" s="242"/>
      <c r="L501" s="242"/>
    </row>
    <row r="502" spans="1:12" x14ac:dyDescent="0.2">
      <c r="A502" s="242"/>
      <c r="B502" s="242"/>
      <c r="C502" s="242"/>
      <c r="D502" s="242"/>
      <c r="E502" s="242"/>
      <c r="F502" s="242"/>
      <c r="G502" s="242"/>
      <c r="H502" s="242"/>
      <c r="I502" s="242"/>
      <c r="J502" s="242"/>
      <c r="K502" s="242"/>
      <c r="L502" s="242"/>
    </row>
    <row r="503" spans="1:12" x14ac:dyDescent="0.2">
      <c r="A503" s="242"/>
      <c r="B503" s="242"/>
      <c r="C503" s="242"/>
      <c r="D503" s="242"/>
      <c r="E503" s="242"/>
      <c r="F503" s="242"/>
      <c r="G503" s="242"/>
      <c r="H503" s="242"/>
      <c r="I503" s="242"/>
      <c r="J503" s="242"/>
      <c r="K503" s="242"/>
      <c r="L503" s="242"/>
    </row>
    <row r="504" spans="1:12" x14ac:dyDescent="0.2">
      <c r="A504" s="242"/>
      <c r="B504" s="242"/>
      <c r="C504" s="242"/>
      <c r="D504" s="242"/>
      <c r="E504" s="242"/>
      <c r="F504" s="242"/>
      <c r="G504" s="242"/>
      <c r="H504" s="242"/>
      <c r="I504" s="242"/>
      <c r="J504" s="242"/>
      <c r="K504" s="242"/>
      <c r="L504" s="242"/>
    </row>
    <row r="505" spans="1:12" x14ac:dyDescent="0.2">
      <c r="A505" s="242"/>
      <c r="B505" s="242"/>
      <c r="C505" s="242"/>
      <c r="D505" s="242"/>
      <c r="E505" s="242"/>
      <c r="F505" s="242"/>
      <c r="G505" s="242"/>
      <c r="H505" s="242"/>
      <c r="I505" s="242"/>
      <c r="J505" s="242"/>
      <c r="K505" s="242"/>
      <c r="L505" s="242"/>
    </row>
    <row r="506" spans="1:12" x14ac:dyDescent="0.2">
      <c r="A506" s="242"/>
      <c r="B506" s="242"/>
      <c r="C506" s="242"/>
      <c r="D506" s="242"/>
      <c r="E506" s="242"/>
      <c r="F506" s="242"/>
      <c r="G506" s="242"/>
      <c r="H506" s="242"/>
      <c r="I506" s="242"/>
      <c r="J506" s="242"/>
      <c r="K506" s="242"/>
      <c r="L506" s="242"/>
    </row>
    <row r="507" spans="1:12" x14ac:dyDescent="0.2">
      <c r="A507" s="242"/>
      <c r="B507" s="242"/>
      <c r="C507" s="242"/>
      <c r="D507" s="242"/>
      <c r="E507" s="242"/>
      <c r="F507" s="242"/>
      <c r="G507" s="242"/>
      <c r="H507" s="242"/>
      <c r="I507" s="242"/>
      <c r="J507" s="242"/>
      <c r="K507" s="242"/>
      <c r="L507" s="242"/>
    </row>
    <row r="508" spans="1:12" x14ac:dyDescent="0.2">
      <c r="A508" s="242"/>
      <c r="B508" s="242"/>
      <c r="C508" s="242"/>
      <c r="D508" s="242"/>
      <c r="E508" s="242"/>
      <c r="F508" s="242"/>
      <c r="G508" s="242"/>
      <c r="H508" s="242"/>
      <c r="I508" s="242"/>
      <c r="J508" s="242"/>
      <c r="K508" s="242"/>
      <c r="L508" s="242"/>
    </row>
    <row r="509" spans="1:12" x14ac:dyDescent="0.2">
      <c r="A509" s="242"/>
      <c r="B509" s="242"/>
      <c r="C509" s="242"/>
      <c r="D509" s="242"/>
      <c r="E509" s="242"/>
      <c r="F509" s="242"/>
      <c r="G509" s="242"/>
      <c r="H509" s="242"/>
      <c r="I509" s="242"/>
      <c r="J509" s="242"/>
      <c r="K509" s="242"/>
      <c r="L509" s="242"/>
    </row>
  </sheetData>
  <mergeCells count="101">
    <mergeCell ref="B467:L467"/>
    <mergeCell ref="B468:L468"/>
    <mergeCell ref="B469:L469"/>
    <mergeCell ref="A476:K476"/>
    <mergeCell ref="A477:K477"/>
    <mergeCell ref="C461:L461"/>
    <mergeCell ref="B462:L462"/>
    <mergeCell ref="B463:L463"/>
    <mergeCell ref="B464:L464"/>
    <mergeCell ref="B465:L465"/>
    <mergeCell ref="B466:L466"/>
    <mergeCell ref="B452:L452"/>
    <mergeCell ref="B453:L453"/>
    <mergeCell ref="B454:L454"/>
    <mergeCell ref="B455:L455"/>
    <mergeCell ref="A456:A462"/>
    <mergeCell ref="B456:L456"/>
    <mergeCell ref="C457:L457"/>
    <mergeCell ref="C458:L458"/>
    <mergeCell ref="C459:L459"/>
    <mergeCell ref="C460:L460"/>
    <mergeCell ref="B445:F445"/>
    <mergeCell ref="G445:L445"/>
    <mergeCell ref="B446:F446"/>
    <mergeCell ref="G446:L446"/>
    <mergeCell ref="B447:F447"/>
    <mergeCell ref="G447:L447"/>
    <mergeCell ref="B442:F442"/>
    <mergeCell ref="G442:L442"/>
    <mergeCell ref="B443:F443"/>
    <mergeCell ref="G443:L443"/>
    <mergeCell ref="B444:F444"/>
    <mergeCell ref="G444:L444"/>
    <mergeCell ref="B436:D436"/>
    <mergeCell ref="G436:L436"/>
    <mergeCell ref="B437:D437"/>
    <mergeCell ref="G437:L437"/>
    <mergeCell ref="B441:F441"/>
    <mergeCell ref="G441:L441"/>
    <mergeCell ref="B433:D433"/>
    <mergeCell ref="G433:L433"/>
    <mergeCell ref="B434:D434"/>
    <mergeCell ref="G434:L434"/>
    <mergeCell ref="B435:D435"/>
    <mergeCell ref="G435:L435"/>
    <mergeCell ref="B430:D430"/>
    <mergeCell ref="G430:L430"/>
    <mergeCell ref="B431:D431"/>
    <mergeCell ref="G431:L431"/>
    <mergeCell ref="B432:D432"/>
    <mergeCell ref="G432:L432"/>
    <mergeCell ref="B427:D427"/>
    <mergeCell ref="G427:L427"/>
    <mergeCell ref="B428:D428"/>
    <mergeCell ref="G428:L428"/>
    <mergeCell ref="B429:D429"/>
    <mergeCell ref="G429:L429"/>
    <mergeCell ref="F133:J133"/>
    <mergeCell ref="B424:D424"/>
    <mergeCell ref="G424:L424"/>
    <mergeCell ref="B425:D425"/>
    <mergeCell ref="G425:L425"/>
    <mergeCell ref="B426:D426"/>
    <mergeCell ref="G426:L426"/>
    <mergeCell ref="C70:F70"/>
    <mergeCell ref="C71:F71"/>
    <mergeCell ref="C72:F72"/>
    <mergeCell ref="C73:F73"/>
    <mergeCell ref="C74:F74"/>
    <mergeCell ref="C75:F75"/>
    <mergeCell ref="B32:D32"/>
    <mergeCell ref="C65:F65"/>
    <mergeCell ref="C66:F66"/>
    <mergeCell ref="C67:F67"/>
    <mergeCell ref="C68:F68"/>
    <mergeCell ref="C69:F69"/>
    <mergeCell ref="B26:D26"/>
    <mergeCell ref="B27:D27"/>
    <mergeCell ref="B28:D28"/>
    <mergeCell ref="B29:D29"/>
    <mergeCell ref="B30:D30"/>
    <mergeCell ref="B31:D31"/>
    <mergeCell ref="B23:D23"/>
    <mergeCell ref="B24:D24"/>
    <mergeCell ref="B25:D25"/>
    <mergeCell ref="B14:F14"/>
    <mergeCell ref="B15:F15"/>
    <mergeCell ref="B16:F16"/>
    <mergeCell ref="B17:F17"/>
    <mergeCell ref="B18:F18"/>
    <mergeCell ref="B21:D21"/>
    <mergeCell ref="E21:F21"/>
    <mergeCell ref="A1:K2"/>
    <mergeCell ref="A3:K3"/>
    <mergeCell ref="A5:L5"/>
    <mergeCell ref="A7:L7"/>
    <mergeCell ref="B12:F12"/>
    <mergeCell ref="B13:F13"/>
    <mergeCell ref="G21:H21"/>
    <mergeCell ref="I21:J21"/>
    <mergeCell ref="K21:L21"/>
  </mergeCells>
  <hyperlinks>
    <hyperlink ref="B18" r:id="rId1"/>
  </hyperlinks>
  <pageMargins left="0.70866141732283472" right="0.70866141732283472" top="0.74803149606299213" bottom="0.74803149606299213" header="0.31496062992125984" footer="0.31496062992125984"/>
  <pageSetup paperSize="9" scale="40" fitToHeight="0" orientation="landscape" r:id="rId2"/>
  <headerFooter differentOddEven="1" alignWithMargins="0">
    <oddHeader>&amp;L&amp;"Calibri"&amp;12&amp;K008000Classification: Public&amp;1#</oddHeader>
    <evenHeader>&amp;L&amp;"Calibri"&amp;12&amp;K008000Classification: Public&amp;1#</evenHeader>
  </headerFooter>
  <rowBreaks count="10" manualBreakCount="10">
    <brk id="62" max="12" man="1"/>
    <brk id="116" max="12" man="1"/>
    <brk id="173" max="12" man="1"/>
    <brk id="229" max="12" man="1"/>
    <brk id="292" max="12" man="1"/>
    <brk id="344" max="12" man="1"/>
    <brk id="395" max="12" man="1"/>
    <brk id="421" max="12" man="1"/>
    <brk id="438" max="12" man="1"/>
    <brk id="469" max="1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Disclaimer</vt:lpstr>
      <vt:lpstr>UK CB Trans Template</vt:lpstr>
      <vt:lpstr>Disclaimer!general_tc</vt:lpstr>
      <vt:lpstr>'A. HTT General'!Print_Area</vt:lpstr>
      <vt:lpstr>'B1. HTT Mortgage Assets'!Print_Area</vt:lpstr>
      <vt:lpstr>'C. HTT Harmonised Glossary'!Print_Area</vt:lpstr>
      <vt:lpstr>Disclaimer!Print_Area</vt:lpstr>
      <vt:lpstr>Introduction!Print_Area</vt:lpstr>
      <vt:lpstr>'UK CB Trans Template'!Print_Area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2017-02-22T09:19:23Z</cp:lastPrinted>
  <dcterms:created xsi:type="dcterms:W3CDTF">2016-04-21T08:07:20Z</dcterms:created>
  <dcterms:modified xsi:type="dcterms:W3CDTF">2020-10-16T11:09:52Z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070ac3f0-4468-401b-82a5-15092363f020</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2020-10-16T11:09:34.6410130Z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f93193c6-d513-42e5-9ffd-180aafed196e</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