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0" yWindow="0" windowWidth="19440" windowHeight="11760" tabRatio="779"/>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2" hidden="1">'B1. HTT Mortgage Assets'!$A$11:$D$168</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Assets'!$A$1:$G$368</definedName>
    <definedName name="_xlnm.Print_Area" localSheetId="3">'C. HTT Harmonised Glossary'!$A$1:$C$37</definedName>
    <definedName name="_xlnm.Print_Area" localSheetId="4">Disclaimer!$A$1:$A$170</definedName>
    <definedName name="_xlnm.Print_Area" localSheetId="0">Introduction!$B$2:$J$40</definedName>
    <definedName name="_xlnm.Print_Titles" localSheetId="4">Disclaimer!$2:$2</definedName>
    <definedName name="privacy_policy" localSheetId="4">Disclaimer!$A$136</definedName>
  </definedNames>
  <calcPr calcId="162913"/>
</workbook>
</file>

<file path=xl/calcChain.xml><?xml version="1.0" encoding="utf-8"?>
<calcChain xmlns="http://schemas.openxmlformats.org/spreadsheetml/2006/main">
  <c r="D77" i="9" l="1"/>
  <c r="C312" i="8" l="1"/>
  <c r="C77" i="8" l="1"/>
  <c r="C58" i="8" l="1"/>
  <c r="G227" i="8" l="1"/>
  <c r="F227" i="8"/>
  <c r="G226" i="8"/>
  <c r="F226" i="8"/>
  <c r="G225" i="8"/>
  <c r="F225" i="8"/>
  <c r="G224" i="8"/>
  <c r="F224" i="8"/>
  <c r="G223" i="8"/>
  <c r="F223" i="8"/>
  <c r="G222" i="8"/>
  <c r="F222" i="8"/>
  <c r="G221" i="8"/>
  <c r="F221" i="8"/>
  <c r="F218" i="8"/>
  <c r="G219" i="8" l="1"/>
  <c r="G218" i="8"/>
  <c r="G217" i="8"/>
  <c r="F219" i="8"/>
  <c r="F217" i="8"/>
  <c r="C290" i="8" l="1"/>
  <c r="D292" i="8" l="1"/>
  <c r="C292" i="8"/>
  <c r="C179" i="8" l="1"/>
  <c r="C288" i="8"/>
  <c r="D167" i="8"/>
  <c r="G166" i="8" l="1"/>
  <c r="G165" i="8"/>
  <c r="G164" i="8"/>
  <c r="D331" i="9"/>
  <c r="G336" i="9" s="1"/>
  <c r="C331" i="9"/>
  <c r="F332" i="9" s="1"/>
  <c r="D309" i="9"/>
  <c r="G314" i="9" s="1"/>
  <c r="C309" i="9"/>
  <c r="F314" i="9" s="1"/>
  <c r="D296" i="9"/>
  <c r="G294" i="9" s="1"/>
  <c r="C296" i="9"/>
  <c r="F284" i="9" s="1"/>
  <c r="D230" i="9"/>
  <c r="G228" i="9" s="1"/>
  <c r="C230" i="9"/>
  <c r="F233" i="9" s="1"/>
  <c r="D208" i="9"/>
  <c r="G209" i="9" s="1"/>
  <c r="C208" i="9"/>
  <c r="D195" i="9"/>
  <c r="G194" i="9" s="1"/>
  <c r="C195" i="9"/>
  <c r="F191" i="9" s="1"/>
  <c r="G190" i="9"/>
  <c r="G172" i="9"/>
  <c r="F77" i="9"/>
  <c r="C77" i="9"/>
  <c r="F73" i="9"/>
  <c r="D73" i="9"/>
  <c r="C73" i="9"/>
  <c r="F44" i="9"/>
  <c r="D44" i="9"/>
  <c r="C44" i="9"/>
  <c r="C15" i="9"/>
  <c r="F26" i="9" s="1"/>
  <c r="C300" i="8"/>
  <c r="C299" i="8"/>
  <c r="C298" i="8"/>
  <c r="C297" i="8"/>
  <c r="C296" i="8"/>
  <c r="C295" i="8"/>
  <c r="C294" i="8"/>
  <c r="C293" i="8"/>
  <c r="C291" i="8"/>
  <c r="C289" i="8"/>
  <c r="C220" i="8"/>
  <c r="C208" i="8"/>
  <c r="F187" i="8"/>
  <c r="F185" i="8"/>
  <c r="F183" i="8"/>
  <c r="F181" i="8"/>
  <c r="F186" i="8"/>
  <c r="F178" i="8"/>
  <c r="F175" i="8"/>
  <c r="F174" i="8"/>
  <c r="C167" i="8"/>
  <c r="F164" i="8" s="1"/>
  <c r="D153" i="8"/>
  <c r="G162" i="8" s="1"/>
  <c r="C153" i="8"/>
  <c r="F151" i="8" s="1"/>
  <c r="D127" i="8"/>
  <c r="G136" i="8" s="1"/>
  <c r="C127" i="8"/>
  <c r="F134" i="8" s="1"/>
  <c r="D100" i="8"/>
  <c r="G103" i="8" s="1"/>
  <c r="C100" i="8"/>
  <c r="F105" i="8" s="1"/>
  <c r="D77" i="8"/>
  <c r="G80" i="8" s="1"/>
  <c r="F82" i="8"/>
  <c r="F73" i="8"/>
  <c r="F63" i="8"/>
  <c r="F117" i="8" l="1"/>
  <c r="G176" i="9"/>
  <c r="G288" i="9"/>
  <c r="G179" i="9"/>
  <c r="G171" i="9"/>
  <c r="G181" i="9"/>
  <c r="G139" i="8"/>
  <c r="G147" i="8"/>
  <c r="G151" i="8"/>
  <c r="G144" i="8"/>
  <c r="G152" i="8"/>
  <c r="G159" i="8"/>
  <c r="G138" i="8"/>
  <c r="G142" i="8"/>
  <c r="G146" i="8"/>
  <c r="G150" i="8"/>
  <c r="G143" i="8"/>
  <c r="G155" i="8"/>
  <c r="G140" i="8"/>
  <c r="G148" i="8"/>
  <c r="G141" i="8"/>
  <c r="G145" i="8"/>
  <c r="G149" i="8"/>
  <c r="F93" i="8"/>
  <c r="F96" i="8"/>
  <c r="F110" i="8"/>
  <c r="G73" i="8"/>
  <c r="F56" i="8"/>
  <c r="G96" i="8"/>
  <c r="F113" i="8"/>
  <c r="G113" i="8"/>
  <c r="G175" i="9"/>
  <c r="G183" i="9"/>
  <c r="G202" i="9"/>
  <c r="F61" i="8"/>
  <c r="F57" i="8"/>
  <c r="F60" i="8"/>
  <c r="F70" i="8"/>
  <c r="F86" i="8"/>
  <c r="F101" i="8"/>
  <c r="G115" i="8"/>
  <c r="F138" i="8"/>
  <c r="F147" i="8"/>
  <c r="G157" i="8"/>
  <c r="G278" i="9"/>
  <c r="F78" i="8"/>
  <c r="G98" i="8"/>
  <c r="G82" i="8"/>
  <c r="G105" i="8"/>
  <c r="F115" i="8"/>
  <c r="F121" i="8"/>
  <c r="F131" i="8"/>
  <c r="F140" i="8"/>
  <c r="F165" i="8"/>
  <c r="F123" i="8"/>
  <c r="F149" i="8"/>
  <c r="F166" i="8"/>
  <c r="G75" i="8"/>
  <c r="G71" i="8"/>
  <c r="F76" i="8"/>
  <c r="G78" i="8"/>
  <c r="G94" i="8"/>
  <c r="F99" i="8"/>
  <c r="G101" i="8"/>
  <c r="F119" i="8"/>
  <c r="F142" i="8"/>
  <c r="F145" i="8"/>
  <c r="F80" i="8"/>
  <c r="F114" i="8"/>
  <c r="F118" i="8"/>
  <c r="F126" i="8"/>
  <c r="F178" i="9"/>
  <c r="F280" i="9"/>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73" i="9"/>
  <c r="G178" i="9"/>
  <c r="G187" i="9"/>
  <c r="G286" i="9"/>
  <c r="F130" i="8"/>
  <c r="F133" i="8"/>
  <c r="F136" i="8"/>
  <c r="G119" i="8"/>
  <c r="G121" i="8"/>
  <c r="G123" i="8"/>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11" i="9"/>
  <c r="F236" i="9"/>
  <c r="F234" i="9"/>
  <c r="F232" i="9"/>
  <c r="F229" i="9"/>
  <c r="F227" i="9"/>
  <c r="F225" i="9"/>
  <c r="F223" i="9"/>
  <c r="F235" i="9"/>
  <c r="F231" i="9"/>
  <c r="F228" i="9"/>
  <c r="F224" i="9"/>
  <c r="F276" i="9"/>
  <c r="F292" i="9"/>
  <c r="G128" i="8"/>
  <c r="G130" i="8"/>
  <c r="G132" i="8"/>
  <c r="G134" i="8"/>
  <c r="G154" i="8"/>
  <c r="G156" i="8"/>
  <c r="G158" i="8"/>
  <c r="G160" i="8"/>
  <c r="F177" i="8"/>
  <c r="F179" i="8" s="1"/>
  <c r="F180" i="8"/>
  <c r="F184" i="8"/>
  <c r="F191"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194" i="9"/>
  <c r="F192" i="9"/>
  <c r="F190" i="9"/>
  <c r="F188" i="9"/>
  <c r="F186" i="9"/>
  <c r="F184" i="9"/>
  <c r="F315" i="9"/>
  <c r="F313" i="9"/>
  <c r="F311" i="9"/>
  <c r="F308" i="9"/>
  <c r="F306" i="9"/>
  <c r="F304" i="9"/>
  <c r="F302" i="9"/>
  <c r="F312" i="9"/>
  <c r="F337" i="9"/>
  <c r="F335" i="9"/>
  <c r="F333" i="9"/>
  <c r="F330" i="9"/>
  <c r="F328" i="9"/>
  <c r="F326" i="9"/>
  <c r="F324" i="9"/>
  <c r="F334" i="9"/>
  <c r="F182" i="8"/>
  <c r="F18" i="9"/>
  <c r="F22" i="9"/>
  <c r="G315" i="9"/>
  <c r="G313" i="9"/>
  <c r="G311" i="9"/>
  <c r="G308" i="9"/>
  <c r="G306" i="9"/>
  <c r="G304" i="9"/>
  <c r="G302" i="9"/>
  <c r="G312" i="9"/>
  <c r="G337" i="9"/>
  <c r="G335" i="9"/>
  <c r="G333" i="9"/>
  <c r="G330" i="9"/>
  <c r="G328" i="9"/>
  <c r="G326" i="9"/>
  <c r="G324" i="9"/>
  <c r="G334" i="9"/>
  <c r="F167" i="8" l="1"/>
  <c r="G153" i="8"/>
  <c r="G195" i="9"/>
  <c r="F153" i="8"/>
  <c r="F100" i="8"/>
  <c r="F127" i="8"/>
  <c r="F58" i="8"/>
  <c r="G127" i="8"/>
  <c r="G100" i="8"/>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<sst xmlns="http://schemas.openxmlformats.org/spreadsheetml/2006/main" count="2990" uniqueCount="1820">
  <si>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</si>
  <si>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</si>
  <si>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</si>
  <si>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</si>
  <si>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</si>
  <si>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</si>
  <si>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</si>
  <si>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</si>
  <si>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</si>
  <si>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</si>
  <si>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</si>
  <si>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</si>
  <si>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</si>
  <si>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</si>
  <si>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</si>
  <si>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</si>
  <si>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</si>
  <si>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</si>
  <si>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</si>
  <si>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</si>
  <si>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</si>
  <si>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</si>
  <si>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</si>
  <si>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</si>
  <si>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</si>
  <si>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</si>
  <si>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</si>
  <si>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</si>
  <si>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</si>
  <si>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</si>
  <si>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</si>
  <si>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</si>
  <si>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</si>
  <si>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</si>
  <si>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</si>
  <si>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</si>
  <si>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</si>
  <si>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</si>
  <si>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</si>
  <si>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</si>
  <si>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</si>
  <si>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</si>
  <si>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</si>
  <si>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</si>
  <si>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</si>
  <si>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</si>
  <si>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</si>
  <si>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</si>
  <si>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</si>
  <si>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</si>
  <si>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</si>
  <si>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</si>
  <si>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</si>
  <si>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</si>
  <si>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</si>
  <si>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</si>
  <si>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</si>
  <si>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</si>
  <si>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</si>
  <si>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</si>
  <si>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</si>
  <si>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</si>
  <si>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</si>
  <si>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</si>
  <si>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</si>
  <si>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</si>
  <si>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</si>
  <si>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</si>
  <si>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</si>
  <si>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</si>
  <si>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</si>
  <si>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</si>
  <si>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</si>
  <si>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</si>
  <si>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</si>
  <si>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</si>
  <si>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</si>
  <si>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</si>
  <si>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</si>
  <si>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</si>
  <si>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</si>
  <si>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</si>
  <si>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</si>
  <si>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</si>
  <si>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</si>
  <si>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</si>
  <si>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</si>
  <si>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</si>
  <si>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</si>
  <si>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</si>
  <si>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</si>
  <si>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</si>
  <si>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</si>
  <si>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</si>
  <si>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</si>
  <si>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</si>
  <si>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</si>
  <si>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</si>
  <si>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</si>
  <si>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</si>
  <si>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</si>
  <si>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</si>
  <si>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</si>
  <si>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</si>
  <si>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</si>
  <si>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</si>
  <si>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</si>
  <si>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</si>
  <si>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</si>
  <si>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</si>
  <si>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</si>
  <si>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</si>
  <si>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</si>
  <si>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</si>
  <si>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</si>
  <si>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</si>
  <si>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</si>
  <si>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</si>
  <si>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</si>
  <si>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</si>
  <si>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</si>
  <si>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</si>
  <si>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</si>
  <si>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</si>
  <si>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</si>
  <si>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</si>
  <si>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</si>
  <si>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</si>
  <si>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</si>
  <si>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</si>
  <si>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</si>
  <si>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</si>
  <si>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</si>
  <si>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</si>
  <si>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</si>
  <si>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</si>
  <si>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</si>
  <si>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</si>
  <si>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</si>
  <si>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</si>
  <si>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</si>
  <si>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</si>
  <si>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</si>
  <si>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</si>
  <si>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</si>
  <si>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</si>
  <si>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</si>
  <si>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</si>
  <si>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</si>
  <si>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</si>
  <si>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</si>
  <si>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</si>
  <si>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</si>
  <si>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</si>
  <si>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</si>
  <si>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</si>
  <si>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</si>
  <si>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</si>
  <si>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</si>
  <si>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</si>
  <si>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</si>
  <si>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</si>
  <si>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</si>
  <si>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</si>
  <si>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</si>
  <si>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</si>
  <si>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</si>
  <si>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</si>
  <si>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</si>
  <si>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</si>
  <si>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</si>
  <si>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</si>
  <si>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</si>
  <si>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</si>
  <si>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</si>
  <si>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</si>
  <si>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</si>
  <si>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</si>
  <si>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</si>
  <si>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</si>
  <si>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</si>
  <si>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</si>
  <si>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</si>
  <si>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</si>
  <si>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</si>
  <si>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</si>
  <si>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</si>
  <si>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</si>
  <si>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</si>
  <si>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</si>
  <si>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</si>
  <si>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</si>
  <si>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</si>
  <si>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</si>
  <si>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</si>
  <si>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</si>
  <si>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</si>
  <si>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</si>
  <si>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</si>
  <si>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</si>
  <si>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</si>
  <si>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</si>
  <si>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</si>
  <si>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</si>
  <si>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</si>
  <si>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</si>
  <si>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</si>
  <si>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</si>
  <si>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</si>
  <si>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</si>
  <si>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</si>
  <si>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</si>
  <si>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</si>
  <si>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</si>
  <si>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</si>
  <si>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</si>
  <si>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</si>
  <si>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</si>
  <si>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</si>
  <si>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</si>
  <si>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</si>
  <si>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</si>
  <si>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</si>
  <si>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</si>
  <si>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</si>
  <si>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</si>
  <si>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</si>
  <si>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</si>
  <si>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</si>
  <si>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</si>
  <si>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</si>
  <si>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</si>
  <si>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</si>
  <si>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</si>
  <si>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</si>
  <si>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</si>
  <si>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</si>
  <si>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</si>
  <si>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</si>
  <si>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</si>
  <si>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</si>
  <si>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</si>
  <si>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</si>
  <si>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</si>
  <si>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</si>
  <si>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</si>
  <si>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</si>
  <si>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</si>
  <si>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</si>
  <si>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</si>
  <si>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</si>
  <si>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</si>
  <si>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</si>
  <si>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</si>
  <si>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</si>
  <si>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</si>
  <si>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</si>
  <si>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</si>
  <si>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</si>
  <si>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</si>
  <si>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</si>
  <si>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</si>
  <si>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</si>
  <si>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</si>
  <si>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</si>
  <si>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</si>
  <si>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</si>
  <si>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</si>
  <si>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</si>
  <si>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</si>
  <si>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</si>
  <si>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</si>
  <si>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</si>
  <si>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</si>
  <si>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</si>
  <si>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</si>
  <si>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</si>
  <si>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</si>
  <si>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</si>
  <si>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</si>
  <si>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</si>
  <si>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</si>
  <si>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</si>
  <si>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</si>
  <si>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</si>
  <si>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</si>
  <si>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</si>
  <si>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</si>
  <si>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</si>
  <si>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</si>
  <si>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</si>
  <si>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</si>
  <si>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</si>
  <si>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</si>
  <si>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</si>
  <si>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</si>
  <si>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</si>
  <si>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</si>
  <si>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</si>
  <si>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</si>
  <si>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</si>
  <si>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</si>
  <si>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</si>
  <si>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</si>
  <si>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</si>
  <si>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</si>
  <si>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</si>
  <si>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</si>
  <si>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</si>
  <si>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</si>
  <si>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</si>
  <si>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</si>
  <si>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</si>
  <si>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</si>
  <si>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</si>
  <si>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</si>
  <si>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</si>
  <si>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</si>
  <si>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</si>
  <si>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</si>
  <si>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</si>
  <si>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</si>
  <si>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</si>
  <si>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</si>
  <si>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</si>
  <si>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</si>
  <si>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</si>
  <si>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</si>
  <si>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</si>
  <si>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</si>
  <si>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</si>
  <si>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</si>
  <si>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</si>
  <si>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</si>
  <si>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</si>
  <si>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</si>
  <si>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</si>
  <si>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</si>
  <si>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</si>
  <si>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</si>
  <si>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</si>
  <si>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</si>
  <si>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</si>
  <si>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</si>
  <si>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</si>
  <si>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</si>
  <si>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</si>
  <si>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</si>
  <si>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</si>
  <si>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</si>
  <si>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</si>
  <si>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</si>
  <si>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</si>
  <si>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</si>
  <si>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</si>
  <si>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</si>
  <si>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</si>
  <si>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</si>
  <si>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</si>
  <si>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</si>
  <si>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</si>
  <si>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</si>
  <si>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</si>
  <si>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</si>
  <si>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</si>
  <si>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</si>
  <si>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</si>
  <si>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</si>
  <si>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</si>
  <si>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</si>
  <si>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</si>
  <si>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</si>
  <si>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</si>
  <si>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</si>
  <si>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</si>
  <si>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</si>
  <si>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</si>
  <si>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</si>
  <si>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</si>
  <si>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</si>
  <si>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</si>
  <si>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</si>
  <si>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</si>
  <si>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</si>
  <si>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</si>
  <si>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</si>
  <si>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</si>
  <si>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</si>
  <si>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</si>
  <si>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</si>
  <si>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</si>
  <si>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</si>
  <si>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</si>
  <si>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</si>
  <si>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</si>
  <si>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</si>
  <si>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</si>
  <si>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</si>
  <si>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</si>
  <si>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</si>
  <si>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</si>
  <si>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</si>
  <si>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</si>
  <si>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</si>
  <si>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</si>
  <si>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</si>
  <si>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</si>
  <si>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</si>
  <si>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</si>
  <si>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</si>
  <si>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</si>
  <si>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</si>
  <si>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</si>
  <si>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</si>
  <si>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</si>
  <si>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</si>
  <si>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</si>
  <si>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</si>
  <si>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</si>
  <si>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</si>
  <si>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</si>
  <si>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</si>
  <si>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</si>
  <si>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</si>
  <si>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</si>
  <si>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</si>
  <si>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</si>
  <si>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</si>
  <si>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</si>
  <si>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</si>
  <si>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</si>
  <si>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</si>
  <si>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</si>
  <si>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</si>
  <si>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</si>
  <si>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</si>
  <si>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</si>
  <si>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</si>
  <si>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</si>
  <si>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</si>
  <si>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</si>
  <si>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</si>
  <si>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</si>
  <si>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</si>
  <si>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</si>
  <si>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</si>
  <si>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</si>
  <si>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</si>
  <si>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</si>
  <si>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</si>
  <si>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</si>
  <si>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</si>
  <si>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</si>
  <si>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</si>
  <si>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</si>
  <si>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</si>
  <si>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</si>
  <si>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</si>
  <si>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</si>
  <si>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</si>
  <si>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</si>
  <si>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</si>
  <si>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</si>
  <si>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</si>
  <si>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</si>
  <si>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</si>
  <si>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</si>
  <si>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</si>
  <si>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</si>
  <si>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</si>
  <si>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</si>
  <si>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</si>
  <si>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</si>
  <si>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</si>
  <si>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</si>
  <si>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</si>
  <si>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</si>
  <si>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</si>
  <si>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</si>
  <si>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</si>
  <si>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</si>
  <si>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</si>
  <si>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</si>
  <si>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</si>
  <si>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</si>
  <si>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</si>
  <si>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</si>
  <si>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</si>
  <si>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</si>
  <si>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</si>
  <si>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</si>
  <si>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</si>
  <si>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</si>
  <si>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</si>
  <si>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</si>
  <si>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</si>
  <si>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</si>
  <si>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</si>
  <si>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</si>
  <si>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</si>
  <si>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</si>
  <si>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</si>
  <si>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</si>
  <si>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</si>
  <si>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</si>
  <si>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</si>
  <si>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</si>
  <si>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</si>
  <si>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</si>
  <si>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</si>
  <si>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</si>
  <si>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</si>
  <si>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</si>
  <si>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</si>
  <si>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</si>
  <si>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</si>
  <si>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</si>
  <si>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</si>
  <si>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</si>
  <si>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</si>
  <si>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</si>
  <si>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</si>
  <si>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</si>
  <si>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</si>
  <si>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</si>
  <si>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</si>
  <si>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</si>
  <si>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</si>
  <si>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</si>
  <si>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</si>
  <si>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</si>
  <si>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</si>
  <si>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</si>
  <si>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</si>
  <si>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</si>
  <si>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</si>
  <si>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</si>
  <si>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</si>
  <si>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</si>
  <si>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</si>
  <si>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</si>
  <si>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</si>
  <si>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</si>
  <si>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</si>
  <si>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</si>
  <si>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</si>
  <si>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</si>
  <si>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</si>
  <si>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</si>
  <si>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</si>
  <si>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</si>
  <si>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</si>
  <si>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</si>
  <si>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</si>
  <si>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</si>
  <si>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</si>
  <si>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</si>
  <si>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</si>
  <si>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</si>
  <si>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</si>
  <si>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</si>
  <si>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</si>
  <si>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</si>
  <si>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</si>
  <si>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</si>
  <si>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</si>
  <si>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</si>
  <si>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</si>
  <si>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</si>
  <si>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</si>
  <si>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</si>
  <si>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</si>
  <si>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</si>
  <si>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</si>
  <si>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</si>
  <si>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</si>
  <si>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</si>
  <si>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</si>
  <si>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</si>
  <si>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</si>
  <si>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</si>
  <si>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</si>
  <si>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</si>
  <si>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</si>
  <si>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</si>
  <si>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</si>
  <si>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</si>
  <si>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</si>
  <si>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</si>
  <si>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</si>
  <si>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</si>
  <si>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</si>
  <si>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</si>
  <si>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</si>
  <si>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</si>
  <si>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</si>
  <si>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</si>
  <si>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</si>
  <si>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</si>
  <si>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</si>
  <si>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</si>
  <si>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</si>
  <si>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</si>
  <si>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</si>
  <si>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</si>
  <si>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</si>
  <si>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</si>
  <si>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</si>
  <si>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</si>
  <si>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</si>
  <si>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</si>
  <si>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</si>
  <si>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</si>
  <si>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</si>
  <si>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</si>
  <si>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</si>
  <si>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</si>
  <si>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</si>
  <si>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</si>
  <si>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</si>
  <si>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</si>
  <si>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</si>
  <si>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</si>
  <si>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</si>
  <si>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</si>
  <si>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</si>
  <si>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</si>
  <si>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</si>
  <si>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</si>
  <si>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</si>
  <si>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</si>
  <si>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</si>
  <si>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</si>
  <si>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</si>
  <si>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</si>
  <si>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</si>
  <si>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</si>
  <si>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</si>
  <si>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</si>
  <si>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</si>
  <si>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</si>
  <si>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</si>
  <si>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</si>
  <si>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</si>
  <si>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</si>
  <si>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</si>
  <si>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</si>
  <si>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</si>
  <si>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</si>
  <si>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</si>
  <si>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</si>
  <si>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</si>
  <si>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</si>
  <si>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</si>
  <si>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</si>
  <si>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</si>
  <si>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</si>
  <si>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</si>
  <si>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</si>
  <si>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</si>
  <si>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</si>
  <si>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</si>
  <si>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</si>
  <si>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</si>
  <si>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</si>
  <si>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</si>
  <si>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</si>
  <si>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</si>
  <si>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</si>
  <si>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</si>
  <si>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</si>
  <si>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</si>
  <si>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</si>
  <si>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</si>
  <si>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</si>
  <si>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</si>
  <si>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</si>
  <si>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</si>
  <si>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</si>
  <si>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</si>
  <si>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</si>
  <si>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</si>
  <si>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</si>
  <si>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</si>
  <si>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</si>
  <si>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</si>
  <si>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</si>
  <si>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</si>
  <si>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</si>
  <si>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</si>
  <si>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</si>
  <si>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</si>
  <si>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</si>
  <si>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</si>
  <si>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</si>
  <si>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</si>
  <si>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</si>
  <si>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</si>
  <si>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</si>
  <si>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</si>
  <si>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</si>
  <si>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</si>
  <si>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</si>
  <si>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</si>
  <si>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</si>
  <si>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</si>
  <si>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</si>
  <si>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</si>
  <si>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</si>
  <si>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</si>
  <si>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</si>
  <si>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</si>
  <si>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</si>
  <si>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</si>
  <si>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</si>
  <si>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</si>
  <si>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</si>
  <si>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</si>
  <si>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</si>
  <si>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</si>
  <si>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</si>
  <si>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</si>
  <si>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</si>
  <si>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</si>
  <si>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</si>
  <si>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</si>
  <si>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</si>
  <si>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</si>
  <si>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</si>
  <si>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</si>
  <si>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</si>
  <si>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</si>
  <si>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</si>
  <si>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</si>
  <si>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</si>
  <si>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</si>
  <si>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</si>
  <si>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</si>
  <si>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</si>
  <si>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</si>
  <si>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</si>
  <si>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</si>
  <si>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</si>
  <si>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</si>
  <si>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</si>
  <si>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</si>
  <si>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</si>
  <si>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</si>
  <si>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</si>
  <si>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</si>
  <si>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</si>
  <si>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</si>
  <si>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</si>
  <si>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</si>
  <si>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</si>
  <si>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</si>
  <si>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</si>
  <si>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</si>
  <si>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</si>
  <si>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</si>
  <si>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</si>
  <si>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</si>
  <si>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</si>
  <si>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</si>
  <si>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</si>
  <si>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</si>
  <si>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</si>
  <si>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</si>
  <si>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</si>
  <si>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</si>
  <si>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</si>
  <si>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</si>
  <si>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</si>
  <si>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</si>
  <si>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</si>
  <si>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</si>
  <si>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</si>
  <si>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</si>
  <si>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</si>
  <si>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</si>
  <si>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</si>
  <si>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</si>
  <si>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</si>
  <si>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</si>
  <si>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</si>
  <si>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</si>
  <si>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</si>
  <si>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</si>
  <si>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</si>
  <si>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</si>
  <si>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</si>
  <si>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</si>
  <si>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</si>
  <si>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</si>
  <si>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</si>
  <si>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</si>
  <si>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</si>
  <si>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</si>
  <si>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</si>
  <si>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</si>
  <si>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</si>
  <si>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</si>
  <si>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</si>
  <si>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</si>
  <si>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</si>
  <si>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</si>
  <si>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</si>
  <si>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</si>
  <si>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</si>
  <si>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</si>
  <si>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</si>
  <si>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</si>
  <si>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</si>
  <si>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</si>
  <si>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</si>
  <si>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</si>
  <si>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</si>
  <si>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</si>
  <si>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</si>
  <si>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</si>
  <si>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</si>
  <si>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</si>
  <si>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</si>
  <si>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</si>
  <si>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</si>
  <si>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</si>
  <si>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</si>
  <si>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</si>
  <si>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</si>
  <si>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</si>
  <si>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</si>
  <si>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</si>
  <si>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</si>
  <si>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</si>
  <si>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</si>
  <si>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</si>
  <si>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</si>
  <si>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</si>
  <si>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</si>
  <si>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</si>
  <si>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</si>
  <si>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</si>
  <si>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</si>
  <si>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</si>
  <si>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</si>
  <si>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</si>
  <si>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</si>
  <si>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</si>
  <si>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</si>
  <si>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</si>
  <si>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</si>
  <si>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</si>
  <si>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</si>
  <si>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</si>
  <si>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</si>
  <si>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</si>
  <si>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</si>
  <si>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</si>
  <si>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</si>
  <si>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</si>
  <si>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</si>
  <si>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</si>
  <si>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</si>
  <si>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</si>
  <si>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</si>
  <si>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</si>
  <si>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</si>
  <si>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</si>
  <si>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</si>
  <si>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</si>
  <si>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</si>
  <si>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</si>
  <si>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</si>
  <si>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</si>
  <si>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</si>
  <si>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</si>
  <si>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</si>
  <si>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</si>
  <si>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</si>
  <si>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</si>
  <si>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</si>
  <si>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</si>
  <si>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</si>
  <si>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</si>
  <si>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</si>
  <si>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</si>
  <si>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</si>
  <si>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</si>
  <si>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</si>
  <si>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</si>
  <si>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</si>
  <si>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</si>
  <si>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</si>
  <si>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</si>
  <si>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</si>
  <si>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</si>
  <si>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</si>
  <si>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</si>
  <si>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</si>
  <si>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</si>
  <si>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</si>
  <si>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</si>
  <si>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</si>
  <si>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</si>
  <si>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</si>
  <si>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</si>
  <si>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</si>
  <si>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</si>
  <si>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</si>
  <si>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</si>
  <si>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</si>
  <si>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</si>
  <si>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</si>
  <si>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</si>
  <si>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</si>
  <si>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</si>
  <si>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</si>
  <si>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</si>
  <si>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</si>
  <si>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</si>
  <si>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</si>
  <si>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</si>
  <si>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</si>
  <si>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</si>
  <si>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</si>
  <si>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</si>
  <si>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</si>
  <si>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</si>
  <si>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</si>
  <si>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</si>
  <si>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</si>
  <si>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</si>
  <si>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</si>
  <si>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</si>
  <si>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</si>
  <si>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</si>
  <si>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</si>
  <si>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</si>
  <si>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</si>
  <si>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</si>
  <si>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</si>
  <si>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</si>
  <si>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</si>
  <si>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</si>
  <si>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</si>
  <si>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</si>
  <si>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</si>
  <si>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</si>
  <si>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</si>
  <si>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</si>
  <si>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</si>
  <si>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</si>
  <si>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</si>
  <si>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</si>
  <si>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</si>
  <si>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</si>
  <si>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</si>
  <si>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</si>
  <si>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</si>
  <si>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</si>
  <si>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</si>
  <si>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</si>
  <si>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</si>
  <si>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</si>
  <si>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</si>
  <si>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</si>
  <si>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</si>
  <si>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</si>
  <si>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</si>
  <si>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</si>
  <si>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</si>
  <si>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</si>
  <si>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</si>
  <si>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</si>
  <si>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</si>
  <si>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</si>
  <si>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</si>
  <si>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</si>
  <si>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</si>
  <si>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</si>
  <si>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</si>
  <si>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</si>
  <si>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</si>
  <si>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</si>
  <si>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</si>
  <si>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</si>
  <si>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</si>
  <si>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</si>
  <si>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</si>
  <si>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</si>
  <si>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</si>
  <si>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</si>
  <si>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</si>
  <si>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</si>
  <si>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</si>
  <si>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</si>
  <si>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</si>
  <si>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</si>
  <si>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</si>
  <si>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</si>
  <si>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</si>
  <si>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</si>
  <si>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</si>
  <si>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</si>
  <si>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</si>
  <si>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</si>
  <si>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</si>
  <si>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</si>
  <si>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</si>
  <si>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</si>
  <si>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</si>
  <si>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</si>
  <si>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</si>
  <si>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</si>
  <si>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</si>
  <si>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</si>
  <si>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</si>
  <si>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</si>
  <si>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</si>
  <si>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</si>
  <si>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</si>
  <si>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</si>
  <si>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</si>
  <si>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</si>
  <si>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</si>
  <si>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</si>
  <si>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</si>
  <si>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</si>
  <si>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</si>
  <si>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</si>
  <si>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</si>
  <si>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</si>
  <si>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</si>
  <si>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</si>
  <si>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</si>
  <si>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</si>
  <si>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</si>
  <si>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</si>
  <si>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</si>
  <si>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</si>
  <si>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</si>
  <si>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</si>
  <si>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</si>
  <si>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</si>
  <si>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</si>
  <si>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</si>
  <si>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</si>
  <si>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</si>
  <si>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</si>
  <si>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</si>
  <si>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</si>
  <si>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</si>
  <si>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</si>
  <si>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</si>
  <si>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</si>
  <si>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</si>
  <si>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</si>
  <si>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</si>
  <si>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</si>
  <si>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</si>
  <si>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</si>
  <si>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</si>
  <si>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</si>
  <si>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</si>
  <si>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</si>
  <si>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</si>
  <si>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</si>
  <si>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</si>
  <si>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</si>
  <si>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</si>
  <si>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</si>
  <si>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</si>
  <si>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</si>
  <si>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</si>
  <si>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</si>
  <si>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</si>
  <si>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</si>
  <si>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</si>
  <si>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</si>
  <si>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</si>
  <si>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</si>
  <si>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</si>
  <si>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</si>
  <si>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</si>
  <si>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</si>
  <si>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</si>
  <si>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</si>
  <si>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</si>
  <si>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</si>
  <si>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</si>
  <si>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</si>
  <si>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</si>
  <si>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</si>
  <si>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</si>
  <si>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</si>
  <si>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</si>
  <si>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</si>
  <si>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</si>
  <si>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</si>
  <si>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</si>
  <si>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</si>
  <si>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</si>
  <si>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</si>
  <si>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</si>
  <si>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</si>
  <si>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</si>
  <si>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</si>
  <si>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</si>
  <si>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</si>
  <si>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</si>
  <si>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</si>
  <si>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</si>
  <si>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</si>
  <si>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</si>
  <si>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</si>
  <si>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</si>
  <si>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</si>
  <si>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</si>
  <si>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</si>
  <si>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</si>
  <si>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</si>
  <si>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</si>
  <si>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</si>
  <si>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</si>
  <si>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</si>
  <si>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</si>
  <si>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</si>
  <si>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</si>
  <si>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</si>
  <si>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</si>
  <si>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</si>
  <si>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</si>
  <si>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</si>
  <si>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</si>
  <si>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</si>
  <si>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</si>
  <si>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</si>
  <si>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</si>
  <si>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</si>
  <si>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</si>
  <si>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</si>
  <si>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</si>
  <si>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</si>
  <si>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</si>
  <si>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</si>
  <si>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</si>
  <si>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</si>
  <si>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</si>
  <si>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</si>
  <si>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</si>
  <si>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</si>
  <si>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</si>
  <si>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</si>
  <si>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</si>
  <si>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</si>
  <si>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</si>
  <si>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</si>
  <si>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</si>
  <si>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</si>
  <si>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</si>
  <si>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</si>
  <si>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</si>
  <si>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</si>
  <si>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</si>
  <si>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</si>
  <si>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</si>
  <si>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</si>
  <si>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</si>
  <si>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Account bank</t>
  </si>
  <si>
    <t>Weighted Average Life (in years)</t>
  </si>
  <si>
    <t>Worksheet E: Optional ECB-ECAIs data</t>
  </si>
  <si>
    <t>Lloyds Bank plc</t>
  </si>
  <si>
    <t>Reporting Date: 31/03/2017</t>
  </si>
  <si>
    <t>Cut-off Date: 31/03/2017</t>
  </si>
  <si>
    <t>GBP</t>
  </si>
  <si>
    <t>www.lloydsbankinggroup.com</t>
  </si>
  <si>
    <t>Y</t>
  </si>
  <si>
    <t>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t>
  </si>
  <si>
    <t>www.coveredbondlabel.com/issuer/56/</t>
  </si>
  <si>
    <t>As per regulation</t>
  </si>
  <si>
    <t>0-30 months</t>
  </si>
  <si>
    <t>30-60 months</t>
  </si>
  <si>
    <t>60-120 months</t>
  </si>
  <si>
    <t>120-180 months</t>
  </si>
  <si>
    <t>180-240 months</t>
  </si>
  <si>
    <t>240-300 months</t>
  </si>
  <si>
    <t>300 + months</t>
  </si>
  <si>
    <t>Intra-group</t>
  </si>
  <si>
    <t>East Anglia</t>
  </si>
  <si>
    <t>East Midlands</t>
  </si>
  <si>
    <t>London</t>
  </si>
  <si>
    <t>North</t>
  </si>
  <si>
    <t>North West</t>
  </si>
  <si>
    <t>Scotland</t>
  </si>
  <si>
    <t>South East</t>
  </si>
  <si>
    <t>South West</t>
  </si>
  <si>
    <t>Wales</t>
  </si>
  <si>
    <t>West Midlands</t>
  </si>
  <si>
    <t>Yorkshire And The Humber</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</si>
  <si>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</si>
  <si>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</si>
  <si>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</si>
  <si>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</si>
  <si>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</si>
  <si>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</si>
  <si>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</si>
  <si>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</si>
  <si>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</si>
  <si>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</si>
  <si>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</si>
  <si>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</si>
  <si>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</si>
  <si>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</si>
  <si>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</si>
  <si>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</si>
  <si>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</si>
  <si>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</si>
  <si>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</si>
  <si>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</si>
  <si>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&lt;=50 %</t>
  </si>
  <si>
    <t>The amount of mortgages in the Cover Pool in excess of the outstanding value of the Covered Bonds outstanding, with the non-Sterling bonds converted at the hedged fx rate.</t>
  </si>
  <si>
    <t>The eligible property in the asset pool must be more than 108% of the Principal Amount Outstanding of the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</si>
  <si>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</si>
  <si>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</si>
  <si>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marturity includes the one-year soft bullet extension so is one year after the contractual maturity date. Expected maturity is not estimated.</t>
  </si>
  <si>
    <t>LTV at origination excludes any fees added at the time of origination</t>
  </si>
  <si>
    <t>Indexation is applied quarterly on a regional basis to property valuations each January, April, July, October. If a further advance or remortgage is applied for then an external inspection report or an Automated Valuation Model (AVM) is required. Upon purchasing a mortgage a Mortgage valuation report (full inspection) will be required.</t>
  </si>
  <si>
    <t>Indexation is applied quarterly on a regional basis to property valuations each January, April, July, October. If a further advance or remortgage is applied for then an external inspection report or an Automated Valuation Model (AVM) is required.</t>
  </si>
  <si>
    <t>All mortgages are residential housing.</t>
  </si>
  <si>
    <t>Interest rate risk and currency risk are addressed with interest rate swaps and cross-currency swaps respectively.</t>
  </si>
  <si>
    <t>For the purposes of this document, non-performing loans have been defined as any loan that is in arrears.  A loan is identified as being in arrears where an amount equal to or greater than a full month's contractual payment is past its due date. Arrears includes fees and insurance premiums that are included in the arrears balance on which interest is charged. Months in Arrears is a simple multiplier of Arrears balance/normal instalment. If the Months in Arrears is less than one, zero is reported. Properties in possession are repurchased from the Covered Bond programme. For the purposes of this report a loan is identified as being in default where an amount equal to or greater than three month's contractual payments is past its due date.</t>
  </si>
  <si>
    <t>Lloyds Bank plc €60 billion Global Covered Bond Programme</t>
  </si>
  <si>
    <t>Investor Report March 2017</t>
  </si>
  <si>
    <t>Administration</t>
  </si>
  <si>
    <t>Name of issuer</t>
  </si>
  <si>
    <t>Name of RCB programme</t>
  </si>
  <si>
    <t xml:space="preserve">€60 bn Global Covered Bond Programme </t>
  </si>
  <si>
    <t>Name, job title and contact details of person validating this form</t>
  </si>
  <si>
    <t>Tracey Hill | Head of Securitisation | traceyhill@halifax.co.uk | 0113 235 2176</t>
  </si>
  <si>
    <t>Date of form submission</t>
  </si>
  <si>
    <t>Start Date of reporting period</t>
  </si>
  <si>
    <t>End Date of reporting period</t>
  </si>
  <si>
    <t>Web links - prospectus, transaction documents, loan-level data</t>
  </si>
  <si>
    <t>http://www.lloydsbankinggroup.com/investors/fixed-income-investors/covered-bonds</t>
  </si>
  <si>
    <t>Counterparties, Ratings</t>
  </si>
  <si>
    <t>Counterparty/ies</t>
  </si>
  <si>
    <t>Fitch</t>
  </si>
  <si>
    <t>Moody's</t>
  </si>
  <si>
    <t>S&amp;P</t>
  </si>
  <si>
    <t>DBRS</t>
  </si>
  <si>
    <t>Rating trigger</t>
  </si>
  <si>
    <t>Current rating</t>
  </si>
  <si>
    <t>Covered bonds</t>
  </si>
  <si>
    <t>n/a</t>
  </si>
  <si>
    <t>AAA</t>
  </si>
  <si>
    <t>Aaa</t>
  </si>
  <si>
    <t>Issuer</t>
  </si>
  <si>
    <t>F1 / A+</t>
  </si>
  <si>
    <t>P-1 / A1</t>
  </si>
  <si>
    <t>A-1 / A</t>
  </si>
  <si>
    <t>R-1(middle)/ A(high)</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</si>
  <si>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</si>
  <si>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</si>
  <si>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</si>
  <si>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</si>
  <si>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</si>
  <si>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</si>
  <si>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</si>
  <si>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</si>
  <si>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</si>
  <si>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</si>
  <si>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</si>
  <si>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</si>
  <si>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</si>
  <si>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</si>
  <si>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</si>
  <si>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</si>
  <si>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</si>
  <si>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</si>
  <si>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</si>
  <si>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</si>
  <si>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</si>
  <si>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</si>
  <si>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</si>
  <si>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</si>
  <si>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</si>
  <si>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</si>
  <si>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</si>
  <si>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</si>
  <si>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</si>
  <si>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</si>
  <si>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</si>
  <si>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</si>
  <si>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</si>
  <si>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</si>
  <si>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</si>
  <si>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</si>
  <si>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</si>
  <si>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</si>
  <si>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</si>
  <si>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</si>
  <si>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</si>
  <si>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</si>
  <si>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</si>
  <si>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</si>
  <si>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</si>
  <si>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</si>
  <si>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</si>
  <si>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</si>
  <si>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</si>
  <si>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</si>
  <si>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</si>
  <si>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</si>
  <si>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</si>
  <si>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</si>
  <si>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</si>
  <si>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</si>
  <si>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</si>
  <si>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</si>
  <si>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</si>
  <si>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</si>
  <si>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</si>
  <si>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</si>
  <si>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</si>
  <si>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</si>
  <si>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</si>
  <si>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</si>
  <si>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</si>
  <si>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</si>
  <si>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</si>
  <si>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</si>
  <si>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</si>
  <si>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</si>
  <si>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</si>
  <si>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</si>
  <si>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</si>
  <si>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</si>
  <si>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</si>
  <si>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</si>
  <si>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</si>
  <si>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</si>
  <si>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</si>
  <si>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</si>
  <si>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</si>
  <si>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</si>
  <si>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</si>
  <si>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</si>
  <si>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</si>
  <si>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</si>
  <si>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</si>
  <si>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</si>
  <si>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</si>
  <si>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</si>
  <si>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</si>
  <si>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</si>
  <si>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</si>
  <si>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</si>
  <si>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</si>
  <si>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</si>
  <si>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</si>
  <si>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</si>
  <si>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</si>
  <si>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</si>
  <si>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</si>
  <si>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</si>
  <si>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</si>
  <si>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</si>
  <si>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</si>
  <si>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2.25% &amp; 3.74%</t>
  </si>
  <si>
    <t>Constant Pre-Payment Rate (%, current month)</t>
  </si>
  <si>
    <t>(9)</t>
  </si>
  <si>
    <t>Constant Pre-Payment Rate (%, quarterly average)</t>
  </si>
  <si>
    <t xml:space="preserve">Principal Payment Rate (%, current month) </t>
  </si>
  <si>
    <t xml:space="preserve">Principal Payment Rate (%, quarterly average) </t>
  </si>
  <si>
    <t>Constant Default Rate (%, current month)</t>
  </si>
  <si>
    <t>(10)</t>
  </si>
  <si>
    <t>Constant Default Rate (%, quarterly average)</t>
  </si>
  <si>
    <t>Fitch Discontinuity Cap</t>
  </si>
  <si>
    <t>(11)</t>
  </si>
  <si>
    <t>Moody's Timely Payment Indicator</t>
  </si>
  <si>
    <t>Probable</t>
  </si>
  <si>
    <t>(12)</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</si>
  <si>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</si>
  <si>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</si>
  <si>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</si>
  <si>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</si>
  <si>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</si>
  <si>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</si>
  <si>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</si>
  <si>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</si>
  <si>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</si>
  <si>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</si>
  <si>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</si>
  <si>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</si>
  <si>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</si>
  <si>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</si>
  <si>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</si>
  <si>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</si>
  <si>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</si>
  <si>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</si>
  <si>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(13)</t>
  </si>
  <si>
    <t>Current rate</t>
  </si>
  <si>
    <t>Remaining teaser period (months)</t>
  </si>
  <si>
    <t>Current margin</t>
  </si>
  <si>
    <t>Reversionary margin</t>
  </si>
  <si>
    <t>Initial rate</t>
  </si>
  <si>
    <t>(14), (15)</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</si>
  <si>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</si>
  <si>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</si>
  <si>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</si>
  <si>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</si>
  <si>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</si>
  <si>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</si>
  <si>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</si>
  <si>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</si>
  <si>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</si>
  <si>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</si>
  <si>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</si>
  <si>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</si>
  <si>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</si>
  <si>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</si>
  <si>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</si>
  <si>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</si>
  <si>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</si>
  <si>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</si>
  <si>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</si>
  <si>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</si>
  <si>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</si>
  <si>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</si>
  <si>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</si>
  <si>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</si>
  <si>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</si>
  <si>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</si>
  <si>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</si>
  <si>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</si>
  <si>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</si>
  <si>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</si>
  <si>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</si>
  <si>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</si>
  <si>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</si>
  <si>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</si>
  <si>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</si>
  <si>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</si>
  <si>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Regional distribution</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</si>
  <si>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</si>
  <si>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</si>
  <si>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</si>
  <si>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</si>
  <si>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</si>
  <si>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</si>
  <si>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</si>
  <si>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</si>
  <si>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</si>
  <si>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</si>
  <si>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</si>
  <si>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</si>
  <si>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</si>
  <si>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</si>
  <si>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</si>
  <si>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</si>
  <si>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</si>
  <si>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</si>
  <si>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</si>
  <si>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</si>
  <si>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</si>
  <si>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</si>
  <si>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</si>
  <si>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</si>
  <si>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</si>
  <si>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</si>
  <si>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</si>
  <si>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</si>
  <si>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</si>
  <si>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</si>
  <si>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</si>
  <si>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</si>
  <si>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</si>
  <si>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</si>
  <si>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</si>
  <si>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</si>
  <si>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</si>
  <si>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300-360 months</t>
  </si>
  <si>
    <t>360+ months</t>
  </si>
  <si>
    <t>Employment status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</si>
  <si>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</si>
  <si>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</si>
  <si>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</si>
  <si>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</si>
  <si>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</si>
  <si>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</si>
  <si>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</si>
  <si>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Series 2010-2</t>
  </si>
  <si>
    <t>Series 2010-4</t>
  </si>
  <si>
    <t>Series 2010-5</t>
  </si>
  <si>
    <t>Series 2010-7</t>
  </si>
  <si>
    <t>Series 2011-1</t>
  </si>
  <si>
    <t>Series 2011-2</t>
  </si>
  <si>
    <t>Series 2011-4</t>
  </si>
  <si>
    <t>Series 2011-5</t>
  </si>
  <si>
    <t>Series 2011-8</t>
  </si>
  <si>
    <t>Series 2011-15</t>
  </si>
  <si>
    <t>Series 2011-18</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</si>
  <si>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</si>
  <si>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</si>
  <si>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</si>
  <si>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</si>
  <si>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</si>
  <si>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</si>
  <si>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</si>
  <si>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</si>
  <si>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</si>
  <si>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</si>
  <si>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</si>
  <si>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</si>
  <si>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</si>
  <si>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</si>
  <si>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XS0519671787</t>
  </si>
  <si>
    <t>XS0538831685</t>
  </si>
  <si>
    <t>XS0542950810</t>
  </si>
  <si>
    <t>XS0548498343</t>
  </si>
  <si>
    <t>XS0577346553</t>
  </si>
  <si>
    <t>XS0577606725</t>
  </si>
  <si>
    <t>XS0583560346</t>
  </si>
  <si>
    <t>XS0589945459</t>
  </si>
  <si>
    <t>XS0603344713</t>
  </si>
  <si>
    <t>XS0638557313</t>
  </si>
  <si>
    <t>Stock exchange listing</t>
  </si>
  <si>
    <t>Coupon payment frequency</t>
  </si>
  <si>
    <t>Annual</t>
  </si>
  <si>
    <t>Coupon payment date</t>
  </si>
  <si>
    <t>25 Jun</t>
  </si>
  <si>
    <t>2 Sep</t>
  </si>
  <si>
    <t>29 Sep</t>
  </si>
  <si>
    <t>12 Oct</t>
  </si>
  <si>
    <t>13 Jan</t>
  </si>
  <si>
    <t>26 Jan</t>
  </si>
  <si>
    <t>8 Feb</t>
  </si>
  <si>
    <t>10 Mar</t>
  </si>
  <si>
    <t>14 Jun</t>
  </si>
  <si>
    <t>1 Sep</t>
  </si>
  <si>
    <t>Coupon (rate if fixed, margin and reference rate if floating)</t>
  </si>
  <si>
    <t>Margin payable under extended maturity period (%)</t>
  </si>
  <si>
    <t>1m Euribor +1.45%</t>
  </si>
  <si>
    <t>1m Euribor +1.40%</t>
  </si>
  <si>
    <t>1m Euribor +1.37%</t>
  </si>
  <si>
    <t>1m Euribor +1.5%</t>
  </si>
  <si>
    <t>1m Nibor +1.37%</t>
  </si>
  <si>
    <t>1m GBP Libor +1.75%</t>
  </si>
  <si>
    <t>1m Nibor +1.39%</t>
  </si>
  <si>
    <t>1m Nibor +1.18%</t>
  </si>
  <si>
    <t>1m Euribor +1.20%</t>
  </si>
  <si>
    <t>Swap counterparty/ies</t>
  </si>
  <si>
    <t>Swap notional denomination</t>
  </si>
  <si>
    <t>Swap notional amount</t>
  </si>
  <si>
    <t>Swap notional maturity</t>
  </si>
  <si>
    <t>1m GBP Libor +2.02%</t>
  </si>
  <si>
    <t>1m GBP Libor +1.93%</t>
  </si>
  <si>
    <t>1m GBP Libor +1.92%</t>
  </si>
  <si>
    <t>1m GBP Libor +1.71%</t>
  </si>
  <si>
    <t>1m GBP Libor +2.26%</t>
  </si>
  <si>
    <t>1m GBP Libor +1.96%</t>
  </si>
  <si>
    <t>1m GBP Libor +2.11%</t>
  </si>
  <si>
    <t>1m GBP Libor +1.84%</t>
  </si>
  <si>
    <t>1m GBP Libor +1.56%</t>
  </si>
  <si>
    <t>1m GBP Libor +1.83%</t>
  </si>
  <si>
    <t>Collateral posting amount</t>
  </si>
  <si>
    <t>Series 2011-19</t>
  </si>
  <si>
    <t>Series 2012-1</t>
  </si>
  <si>
    <t>Series 2012-3</t>
  </si>
  <si>
    <t>Series 2012-4</t>
  </si>
  <si>
    <t>Series 2012-5</t>
  </si>
  <si>
    <t>Series 2012-6</t>
  </si>
  <si>
    <t>Series 2012-13</t>
  </si>
  <si>
    <t>Series 2012-14</t>
  </si>
  <si>
    <t>Series 2012-15</t>
  </si>
  <si>
    <t>Series 2012-16</t>
  </si>
  <si>
    <t>Series 2012-17</t>
  </si>
  <si>
    <t>XS0721326295</t>
  </si>
  <si>
    <t>XS0737747211</t>
  </si>
  <si>
    <t>XS0744721761</t>
  </si>
  <si>
    <t>XS0762210739</t>
  </si>
  <si>
    <t>XS0762204179</t>
  </si>
  <si>
    <t>XS0765619407</t>
  </si>
  <si>
    <t>Quarterly</t>
  </si>
  <si>
    <t>13 Oct</t>
  </si>
  <si>
    <t>4 Jan</t>
  </si>
  <si>
    <t>1 Feb</t>
  </si>
  <si>
    <t>7 Mar</t>
  </si>
  <si>
    <t>7 Jun</t>
  </si>
  <si>
    <t>22 Mar</t>
  </si>
  <si>
    <t>23 Mar</t>
  </si>
  <si>
    <t>22 Mar/Jun/Sep/Dec</t>
  </si>
  <si>
    <t>30 Mar</t>
  </si>
  <si>
    <t>26 Apr</t>
  </si>
  <si>
    <t>3m GBP Libor +1.65%</t>
  </si>
  <si>
    <t>1m Nibor +1.51%</t>
  </si>
  <si>
    <t>1m Euribor +1.28%</t>
  </si>
  <si>
    <t>1m GBP Libor +2.70%</t>
  </si>
  <si>
    <t>1m Euribor +1.65%</t>
  </si>
  <si>
    <t>1m Nibor +1.20%</t>
  </si>
  <si>
    <t>1m Nibor +1.30%</t>
  </si>
  <si>
    <t>1m GBP Libor +1.65%</t>
  </si>
  <si>
    <t>1m GBP Libor +1.95%</t>
  </si>
  <si>
    <t>1m GBP Libor +2.14%</t>
  </si>
  <si>
    <t>1m GBP Libor +2.93%</t>
  </si>
  <si>
    <t>1m GBP Libor +2.81%</t>
  </si>
  <si>
    <t>1m GBP Libor +2.03%</t>
  </si>
  <si>
    <t>1m GBP Libor +2.07%</t>
  </si>
  <si>
    <t>1m GBP Libor +1.70%</t>
  </si>
  <si>
    <t>1m GBP Libor +1.81%</t>
  </si>
  <si>
    <t>1m GBP Libor +2.06%</t>
  </si>
  <si>
    <t>1m GBP Libor +1.55%</t>
  </si>
  <si>
    <t>Series 2012-18</t>
  </si>
  <si>
    <t>Series 2012-19</t>
  </si>
  <si>
    <t>Series 2014-2</t>
  </si>
  <si>
    <t>Series 2014-3</t>
  </si>
  <si>
    <t>Series 2014-4</t>
  </si>
  <si>
    <t>Series 2014-5</t>
  </si>
  <si>
    <t>Series 2015-1</t>
  </si>
  <si>
    <t>Series 2015-2</t>
  </si>
  <si>
    <t>Series 2015-3</t>
  </si>
  <si>
    <t>Series 2015-4</t>
  </si>
  <si>
    <t>Series 2015-5</t>
  </si>
  <si>
    <t>XS1057478023</t>
  </si>
  <si>
    <t>XS1088953903</t>
  </si>
  <si>
    <t>XS1169602148</t>
  </si>
  <si>
    <t>XS1212747361</t>
  </si>
  <si>
    <t>XS1263854801</t>
  </si>
  <si>
    <t>XS1264499333</t>
  </si>
  <si>
    <t>XS1290654513</t>
  </si>
  <si>
    <t>10 May</t>
  </si>
  <si>
    <t>11 Jun</t>
  </si>
  <si>
    <t>16 Apr</t>
  </si>
  <si>
    <t>18 Jan/Apr/Jul/Oct</t>
  </si>
  <si>
    <t>22 Aug/Nov/Feb/May</t>
  </si>
  <si>
    <t>19 Jan/Apr/Jul/Oct</t>
  </si>
  <si>
    <t>31 Mar</t>
  </si>
  <si>
    <t>22 Jul</t>
  </si>
  <si>
    <t>23 Jan/Apr/Jul/Oct</t>
  </si>
  <si>
    <t>14 Sep</t>
  </si>
  <si>
    <t>3m GBP Libor +0.30%</t>
  </si>
  <si>
    <t>3m GBP Libor +0.25%</t>
  </si>
  <si>
    <t>3m GBP Libor +0.19%</t>
  </si>
  <si>
    <t>3m GBP Libor +0.225%</t>
  </si>
  <si>
    <t>1m Euribor +0.94%</t>
  </si>
  <si>
    <t>1m Euribor +0.15%</t>
  </si>
  <si>
    <t>1m GBP Libor +0.30%</t>
  </si>
  <si>
    <t>1m GBP Libor +0.25%</t>
  </si>
  <si>
    <t>1m GBP Libor +0.19%</t>
  </si>
  <si>
    <t>1m GBP Libor +0.328%</t>
  </si>
  <si>
    <t>1m Euribor +0.07%</t>
  </si>
  <si>
    <t>1m GBP Libor +0.225%</t>
  </si>
  <si>
    <t>1m Euribor +0.10%</t>
  </si>
  <si>
    <t>Natixis</t>
  </si>
  <si>
    <t>1m GBP Libor +1.51%</t>
  </si>
  <si>
    <t>1m GBP Libor +1.50%</t>
  </si>
  <si>
    <t>1m GBP Libor + 0.56%</t>
  </si>
  <si>
    <t>1m GBP Libor+0.3843%</t>
  </si>
  <si>
    <t>1m GBP Libor+0.32%</t>
  </si>
  <si>
    <t>1m GBP Libor+0.2605%</t>
  </si>
  <si>
    <t>1m GBP Libor+0.444%</t>
  </si>
  <si>
    <t>1m GBP Libor+0.49%</t>
  </si>
  <si>
    <t>1m GBP Libor+0.3154%</t>
  </si>
  <si>
    <t>1m GBP Libor+0.4904%</t>
  </si>
  <si>
    <t>Series 2016-1</t>
  </si>
  <si>
    <t>Series 2016-2</t>
  </si>
  <si>
    <t>Series 2016-3</t>
  </si>
  <si>
    <t>Series 2016-4</t>
  </si>
  <si>
    <t>Series 2016-5</t>
  </si>
  <si>
    <t>Series 2016-6</t>
  </si>
  <si>
    <t>Series 2016-7</t>
  </si>
  <si>
    <t>Series 2017-1</t>
  </si>
  <si>
    <t>XS1342484919</t>
  </si>
  <si>
    <t>XS1346089359</t>
  </si>
  <si>
    <t>XS1347734565</t>
  </si>
  <si>
    <t>XS1350035900</t>
  </si>
  <si>
    <t>XS1350853831</t>
  </si>
  <si>
    <t>XS1354465566</t>
  </si>
  <si>
    <t>XS1391589626</t>
  </si>
  <si>
    <t>XS1549577408</t>
  </si>
  <si>
    <t>14 Apr/Jul/Oct/Jan</t>
  </si>
  <si>
    <t>18 Jan</t>
  </si>
  <si>
    <t>22 Jan</t>
  </si>
  <si>
    <t>25 Jan</t>
  </si>
  <si>
    <t>28 Jan</t>
  </si>
  <si>
    <t>11 Apr</t>
  </si>
  <si>
    <t>16 Jan/Apr/Jul/Oct</t>
  </si>
  <si>
    <t>3m GBP Libor +0.370%</t>
  </si>
  <si>
    <t>1m GBP Libor +0.370%</t>
  </si>
  <si>
    <t>1m Euribor +0.17%</t>
  </si>
  <si>
    <t>1m Euribor +0.235%</t>
  </si>
  <si>
    <t>1m Euribor +0.225%</t>
  </si>
  <si>
    <t>1m Euribor +0.20%</t>
  </si>
  <si>
    <t>1m Euribor +0.28%</t>
  </si>
  <si>
    <t>1m GBP Libor+0.443%</t>
  </si>
  <si>
    <t>1m GBP Libor+0.6493%</t>
  </si>
  <si>
    <t>1m GBP Libor+0.497%</t>
  </si>
  <si>
    <t>1m GBP Libor+0.476%</t>
  </si>
  <si>
    <t>1m GBP Libor+0.484%</t>
  </si>
  <si>
    <t>1m GBP Libor+0.5376%</t>
  </si>
  <si>
    <t>1m GBP Libor+0.953%</t>
  </si>
  <si>
    <t>1m GBP Libor+0.40%</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</si>
  <si>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</si>
  <si>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</si>
  <si>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</si>
  <si>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</si>
  <si>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</si>
  <si>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</si>
  <si>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</si>
  <si>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</si>
  <si>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</si>
  <si>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</si>
  <si>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</si>
  <si>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</si>
  <si>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</si>
  <si>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</si>
  <si>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</si>
  <si>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</si>
  <si>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</si>
  <si>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</si>
  <si>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</si>
  <si>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</si>
  <si>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</si>
  <si>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</si>
  <si>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</si>
  <si>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2010-2 to 2014-2)</t>
  </si>
  <si>
    <t>Loss of required rating by the relevant Covered Bond Swap Provider</t>
  </si>
  <si>
    <t>Covered Bond Swap Provider rating trigger
(Series 2014-3 to 2015-2)</t>
  </si>
  <si>
    <t>Short term:
- / - / &lt;F1 / -
Long term:
- / &lt;A3 / &lt;A / -</t>
  </si>
  <si>
    <t>Covered Bond Swap Provider rating trigger
(Series 2015-3 to 2017-1)</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</si>
  <si>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</si>
  <si>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</si>
  <si>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</si>
  <si>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</si>
  <si>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</si>
  <si>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</si>
  <si>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</si>
  <si>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</si>
  <si>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</si>
  <si>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</si>
  <si>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</si>
  <si>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</si>
  <si>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</si>
  <si>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</si>
  <si>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</si>
  <si>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</si>
  <si>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</si>
  <si>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</si>
  <si>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</si>
  <si>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back-up or master servicing agreement with a third party in such form as the LLP and the Security Trustee shall reasonably require.</t>
  </si>
  <si>
    <t>Event (please list all triggers)</t>
  </si>
  <si>
    <t>Non-rating triggers</t>
  </si>
  <si>
    <t>On a Calculation Date, the Adjusted Aggregate Loan Amount is less than the Principal Amount Outstanding of Covered Bonds.</t>
  </si>
  <si>
    <t>Breach of Asset Coverage Test not remedied on the next Calculation Date will result in the issuance of a Asset Coverage breach notice and if not rectified by the 3rd calculation date after the issuance of the breach notice an Issuer Event of Default will occur.</t>
  </si>
  <si>
    <t>Interest Rate Shortfall Test</t>
  </si>
  <si>
    <t>The amount of income that the LLP expects to receive in the next Calculation Period is insufficient to cover the would be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</si>
  <si>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</si>
  <si>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</si>
  <si>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Prospectus (Issuer Events of Default) occur.</t>
  </si>
  <si>
    <t>Covered Bonds will become immediately due and payable against the Issuer and a Notice to Pay will be served on the LLP.  The LLP will then be required to make payments of Guaranteed Amounts in accordance with the original payment schedule.</t>
  </si>
  <si>
    <t>Yield Shortfall Test</t>
  </si>
  <si>
    <t>Following Lloyds Bank plc Event of Default, the Loans must yield LIBOR plus 0.15%.</t>
  </si>
  <si>
    <t>Amortisation Test</t>
  </si>
  <si>
    <t>On a Calculation Date, following a Notice to Pay, the Amortisation Test Aggregate Loan Amount is less than the Principal Amount Outstanding of Covered Bonds.</t>
  </si>
  <si>
    <t>LLP Event of Default will occur.</t>
  </si>
  <si>
    <t>LLP Event of Default</t>
  </si>
  <si>
    <t>Any of the conditions, events or acts provided in Condition 9.2 of the Prospectus
(LLP Events of Default) occur.</t>
  </si>
  <si>
    <t>Covered Bonds will become immediately due and payable against the LLP, as well as the Issuer.  Security becomes enforceable.</t>
  </si>
  <si>
    <t>Glossary</t>
  </si>
  <si>
    <t>Term</t>
  </si>
  <si>
    <t>Definition</t>
  </si>
  <si>
    <t>Monthly Principal Payment Rate (PPR)</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</si>
  <si>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</si>
  <si>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</si>
  <si>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</si>
  <si>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</si>
  <si>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</si>
  <si>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</si>
  <si>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</si>
  <si>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</si>
  <si>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</si>
  <si>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</si>
  <si>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</si>
  <si>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</si>
  <si>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</si>
  <si>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</si>
  <si>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</si>
  <si>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Non-indexed LTV</t>
  </si>
  <si>
    <t>The aggregate current balance of the loans in a mortgage account divided by the latest valuation of the property, held in the Seller's records, securing that mortgage account, at the reporting date.</t>
  </si>
  <si>
    <t>Loan Seasoning</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</si>
  <si>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</si>
  <si>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</si>
  <si>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</si>
  <si>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</si>
  <si>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indexed valuation of the property, held in the Seller's records, securing that mortgage account, at the reporting date.</t>
  </si>
  <si>
    <t>Indexed Valuation</t>
  </si>
  <si>
    <t>Indexation is applied quarterly, on a regional basis, to property valuations in January, April, July and October of each year using the Halifax House Price Index.</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</si>
  <si>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</si>
  <si>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</si>
  <si>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</si>
  <si>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asset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</si>
  <si>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</si>
  <si>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</si>
  <si>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</si>
  <si>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</si>
  <si>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</si>
  <si>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r>
      <t>(8)</t>
    </r>
    <r>
      <rPr>
        <sz val="11"/>
        <color theme="1"/>
        <rFont val="Calibri"/>
        <family val="2"/>
        <scheme val="minor"/>
      </rPr>
      <t xml:space="preserve"> The nominal level of overcollateralisation includes cash held on the Principal Ledger.</t>
    </r>
  </si>
  <si>
    <r>
      <t>(9)</t>
    </r>
    <r>
      <rPr>
        <sz val="11"/>
        <color theme="1"/>
        <rFont val="Calibri"/>
        <family val="2"/>
        <scheme val="minor"/>
      </rPr>
      <t xml:space="preserve"> The Seller does not currently record which element of mortgage collections are scheduled and unscheduled in the reporting system used for the programme; as such, this data is not available.</t>
    </r>
  </si>
  <si>
    <r>
      <t>(10)</t>
    </r>
    <r>
      <rPr>
        <sz val="11"/>
        <color theme="1"/>
        <rFont val="Calibri"/>
        <family val="2"/>
        <scheme val="minor"/>
      </rPr>
      <t xml:space="preserve"> Not applicable for the asset pool which is a revolving pool.</t>
    </r>
  </si>
  <si>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</si>
  <si>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(12)</t>
    </r>
    <r>
      <rPr>
        <sz val="10"/>
        <rFont val="Arial"/>
        <family val="2"/>
      </rPr>
      <t xml:space="preserve"> Source: Moody's performance report dated 24 March 2017.</t>
    </r>
  </si>
  <si>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</si>
  <si>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t>(14)</t>
    </r>
    <r>
      <rPr>
        <sz val="10"/>
        <rFont val="Arial"/>
        <family val="2"/>
      </rPr>
      <t xml:space="preserve"> The margins are based on the index rate and, therefore, fixed are reported at the fixed rate, trackers are reported over BBR (0.25%) and variable over SVR (2.25 or 3.74%).</t>
    </r>
  </si>
  <si>
    <r>
      <rPr>
        <vertAlign val="superscript"/>
        <sz val="10"/>
        <rFont val="Arial"/>
        <family val="2"/>
      </rPr>
      <t>(15)</t>
    </r>
    <r>
      <rPr>
        <sz val="11"/>
        <color theme="1"/>
        <rFont val="Calibri"/>
        <family val="2"/>
        <scheme val="minor"/>
      </rPr>
      <t xml:space="preserve"> The initial rate is considered to be the same as the current rate.</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</si>
  <si>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</si>
  <si>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</si>
  <si>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1"/>
        <color theme="1"/>
        <rFont val="Calibri"/>
        <family val="2"/>
        <scheme val="minor"/>
      </rPr>
      <t xml:space="preserve"> The Seller does not currently retain these details in the reporting system used for the programme.</t>
    </r>
  </si>
  <si>
    <r>
      <rPr>
        <vertAlign val="superscript"/>
        <sz val="10"/>
        <rFont val="Arial"/>
        <family val="2"/>
      </rPr>
      <t>(19)</t>
    </r>
    <r>
      <rPr>
        <sz val="11"/>
        <color theme="1"/>
        <rFont val="Calibri"/>
        <family val="2"/>
        <scheme val="minor"/>
      </rPr>
      <t xml:space="preserve"> The date stated is the final maturity date applicable to the issuer.  However, the extended due for payment date applicable to the LLP is 12 months following this date.</t>
    </r>
  </si>
  <si>
    <t>For unindexed LTV: The ratio of current outstanding loan amount to the latest value of the property.
For indexed LTV: The ratio of current outstanding loan amount to the latest indexed value of the property.</t>
  </si>
  <si>
    <t>Our Fixed, Tracker and Variable product groups are reported at an aggregated mortgage account level on the basis of an account's primary product holding. In addition to the primary product holding, a mortgage account may have other active products which may or may not be the same type as the primary product holding. Tracker mortgages have been reported as 'Other'  for part 'M7.6. Breakdown by Interest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</si>
</sst>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00"/>
    <numFmt numFmtId="167" formatCode="d\ mmm\ yyyy"/>
    <numFmt numFmtId="168" formatCode="dd/mm/yy;@"/>
    <numFmt numFmtId="169" formatCode="_-&quot;£&quot;* #,##0.00_-;\-&quot;£&quot;* #,##0.00_-;_-&quot;£&quot;* &quot;-&quot;_-;_-@_-"/>
    <numFmt numFmtId="170" formatCode="#,##0.0"/>
    <numFmt numFmtId="171" formatCode="#,##0_ ;\-#,##0\ "/>
    <numFmt numFmtId="172" formatCode="_-* #,##0.00_-;\-* #,##0.00_-;_-* &quot;-&quot;_-;_-@_-"/>
    <numFmt numFmtId="173" formatCode="0.000%"/>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0"/>
      <color indexed="9"/>
      <name val="Arial"/>
      <family val="2"/>
    </font>
    <font>
      <b/>
      <sz val="18"/>
      <color theme="0" tint="-0.249977111117893"/>
      <name val="Arial"/>
      <family val="2"/>
    </font>
    <font>
      <u/>
      <sz val="10"/>
      <color indexed="10"/>
      <name val="Arial"/>
      <family val="2"/>
    </font>
    <font>
      <u/>
      <sz val="10"/>
      <name val="Arial"/>
      <family val="2"/>
    </font>
    <font>
      <sz val="10"/>
      <color indexed="8"/>
      <name val="Helvetica"/>
      <family val="2"/>
    </font>
    <font>
      <sz val="10"/>
      <name val="Helvetica"/>
      <family val="2"/>
    </font>
    <font>
      <b/>
      <u/>
      <sz val="10"/>
      <name val="Arial"/>
      <family val="2"/>
    </font>
    <font>
      <sz val="10"/>
      <name val="Arial"/>
    </font>
    <font>
      <b/>
      <sz val="14"/>
      <color indexed="10"/>
      <name val="Arial"/>
      <family val="2"/>
    </font>
    <font>
      <sz val="9"/>
      <name val="Arial"/>
      <family val="2"/>
    </font>
    <font>
      <vertAlign val="superscript"/>
      <sz val="10"/>
      <name val="Arial"/>
    </font>
    <font>
      <sz val="10"/>
      <color indexed="10"/>
      <name val="Arial"/>
      <family val="2"/>
    </font>
    <font>
      <vertAlign val="superscript"/>
      <sz val="10"/>
      <name val="Arial"/>
      <family val="2"/>
    </font>
    <font>
      <b/>
      <sz val="10"/>
      <color indexed="10"/>
      <name val="Arial"/>
      <family val="2"/>
    </font>
    <font>
      <b/>
      <sz val="9"/>
      <color indexed="10"/>
      <name val="Arial"/>
      <family val="2"/>
    </font>
    <font>
      <b/>
      <sz val="10"/>
      <name val="Arial"/>
      <family val="2"/>
    </font>
    <font>
      <b/>
      <sz val="12"/>
      <name val="Arial"/>
      <family val="2"/>
    </font>
    <font>
      <sz val="12"/>
      <name val="Arial"/>
      <family val="2"/>
    </font>
    <font>
      <sz val="10"/>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rgb="FFCCFFCC"/>
        <bgColor indexed="64"/>
      </patternFill>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39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9" fontId="20" fillId="0" borderId="0" xfId="1" applyFont="1" applyFill="1" applyBorder="1" applyAlignment="1">
      <alignment horizontal="center" vertical="center" wrapText="1"/>
    </xf>
    <xf numFmtId="0" fontId="0" fillId="0" borderId="0" xfId="0" applyFont="1" applyAlignment="1"/>
    <xf numFmtId="14" fontId="2" fillId="0" borderId="0" xfId="0" applyNumberFormat="1" applyFont="1" applyFill="1" applyBorder="1" applyAlignment="1">
      <alignment horizontal="center" vertical="center" wrapText="1"/>
    </xf>
    <xf numFmtId="43" fontId="2" fillId="0" borderId="0" xfId="9" applyFont="1" applyFill="1" applyBorder="1" applyAlignment="1">
      <alignment horizontal="center" vertical="center" wrapText="1"/>
    </xf>
    <xf numFmtId="43" fontId="2" fillId="0" borderId="0" xfId="9"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4" borderId="0" xfId="1"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9" fontId="28" fillId="0" borderId="0" xfId="1" applyFont="1" applyFill="1" applyBorder="1" applyAlignment="1">
      <alignment horizontal="center" vertical="center" wrapText="1"/>
    </xf>
    <xf numFmtId="0" fontId="41" fillId="10" borderId="0" xfId="0" applyFont="1" applyFill="1" applyAlignment="1" applyProtection="1">
      <alignment horizontal="center"/>
    </xf>
    <xf numFmtId="0" fontId="42" fillId="10" borderId="0" xfId="0" applyFont="1" applyFill="1" applyAlignment="1" applyProtection="1">
      <alignment horizontal="center"/>
    </xf>
    <xf numFmtId="0" fontId="0" fillId="10" borderId="0" xfId="0" applyFill="1" applyAlignment="1" applyProtection="1"/>
    <xf numFmtId="0" fontId="43" fillId="10" borderId="0" xfId="0" applyFont="1" applyFill="1" applyAlignment="1" applyProtection="1">
      <alignment horizontal="left" vertical="top" wrapText="1"/>
    </xf>
    <xf numFmtId="0" fontId="45" fillId="10" borderId="0" xfId="0" applyFont="1" applyFill="1" applyAlignment="1" applyProtection="1"/>
    <xf numFmtId="0" fontId="46" fillId="10" borderId="0" xfId="0" applyFont="1" applyFill="1" applyAlignment="1" applyProtection="1"/>
    <xf numFmtId="0" fontId="47" fillId="10" borderId="0" xfId="0" applyFont="1" applyFill="1" applyAlignment="1" applyProtection="1"/>
    <xf numFmtId="0" fontId="46" fillId="10" borderId="14" xfId="0" applyFont="1" applyFill="1" applyBorder="1" applyAlignment="1" applyProtection="1">
      <alignment wrapText="1"/>
    </xf>
    <xf numFmtId="0" fontId="46" fillId="10" borderId="0" xfId="0" applyFont="1" applyFill="1" applyBorder="1" applyAlignment="1" applyProtection="1">
      <alignment wrapText="1"/>
    </xf>
    <xf numFmtId="167" fontId="24" fillId="9" borderId="14" xfId="0" applyNumberFormat="1" applyFont="1" applyFill="1" applyBorder="1" applyAlignment="1" applyProtection="1">
      <alignment horizontal="center" wrapText="1"/>
    </xf>
    <xf numFmtId="167" fontId="46" fillId="10" borderId="0" xfId="0" applyNumberFormat="1" applyFont="1" applyFill="1" applyBorder="1" applyAlignment="1" applyProtection="1">
      <alignment wrapText="1"/>
    </xf>
    <xf numFmtId="167" fontId="46" fillId="10" borderId="18" xfId="0" applyNumberFormat="1" applyFont="1" applyFill="1" applyBorder="1" applyAlignment="1" applyProtection="1">
      <alignment wrapText="1"/>
    </xf>
    <xf numFmtId="167" fontId="46" fillId="10" borderId="19" xfId="0" applyNumberFormat="1" applyFont="1" applyFill="1" applyBorder="1" applyAlignment="1" applyProtection="1">
      <alignment wrapText="1"/>
    </xf>
    <xf numFmtId="0" fontId="46" fillId="10" borderId="18" xfId="0" applyFont="1" applyFill="1" applyBorder="1" applyAlignment="1" applyProtection="1">
      <alignment horizontal="center"/>
    </xf>
    <xf numFmtId="0" fontId="46" fillId="10" borderId="19" xfId="0" applyFont="1" applyFill="1" applyBorder="1" applyAlignment="1" applyProtection="1">
      <alignment horizontal="center"/>
    </xf>
    <xf numFmtId="0" fontId="46" fillId="10" borderId="22" xfId="0" applyFont="1" applyFill="1" applyBorder="1" applyAlignment="1" applyProtection="1">
      <alignment horizontal="center"/>
    </xf>
    <xf numFmtId="0" fontId="46" fillId="10" borderId="15" xfId="0" applyFont="1" applyFill="1" applyBorder="1" applyAlignment="1" applyProtection="1"/>
    <xf numFmtId="168" fontId="46" fillId="9" borderId="14" xfId="0" applyNumberFormat="1" applyFont="1" applyFill="1" applyBorder="1" applyAlignment="1" applyProtection="1">
      <alignment horizontal="center" wrapText="1"/>
    </xf>
    <xf numFmtId="0" fontId="46" fillId="9" borderId="23" xfId="0" applyFont="1" applyFill="1" applyBorder="1" applyAlignment="1" applyProtection="1">
      <alignment horizontal="center"/>
    </xf>
    <xf numFmtId="0" fontId="46" fillId="10" borderId="14" xfId="0" applyFont="1" applyFill="1" applyBorder="1" applyAlignment="1" applyProtection="1"/>
    <xf numFmtId="0" fontId="46" fillId="9" borderId="14" xfId="0" applyFont="1" applyFill="1" applyBorder="1" applyAlignment="1" applyProtection="1">
      <alignment horizontal="center"/>
    </xf>
    <xf numFmtId="168" fontId="48" fillId="9" borderId="14" xfId="0" applyNumberFormat="1" applyFont="1" applyFill="1" applyBorder="1" applyAlignment="1" applyProtection="1">
      <alignment horizontal="center"/>
    </xf>
    <xf numFmtId="0" fontId="49" fillId="10" borderId="0" xfId="0" quotePrefix="1" applyFont="1" applyFill="1" applyAlignment="1" applyProtection="1"/>
    <xf numFmtId="0" fontId="24" fillId="9" borderId="14" xfId="0" applyFont="1" applyFill="1" applyBorder="1" applyAlignment="1" applyProtection="1">
      <alignment horizontal="center"/>
    </xf>
    <xf numFmtId="0" fontId="0" fillId="9" borderId="14" xfId="0" quotePrefix="1" applyFill="1" applyBorder="1" applyAlignment="1" applyProtection="1">
      <alignment horizontal="center"/>
    </xf>
    <xf numFmtId="0" fontId="0" fillId="9" borderId="14" xfId="0" applyFill="1" applyBorder="1" applyAlignment="1" applyProtection="1">
      <alignment horizontal="center"/>
    </xf>
    <xf numFmtId="42" fontId="24" fillId="9" borderId="14" xfId="0" applyNumberFormat="1" applyFont="1" applyFill="1" applyBorder="1" applyAlignment="1" applyProtection="1"/>
    <xf numFmtId="167" fontId="24" fillId="9" borderId="23" xfId="0" applyNumberFormat="1" applyFont="1" applyFill="1" applyBorder="1" applyAlignment="1" applyProtection="1">
      <alignment horizontal="right" wrapText="1"/>
    </xf>
    <xf numFmtId="10" fontId="24" fillId="9" borderId="23" xfId="0" applyNumberFormat="1" applyFont="1" applyFill="1" applyBorder="1" applyAlignment="1" applyProtection="1"/>
    <xf numFmtId="0" fontId="46" fillId="10" borderId="14" xfId="0" applyFont="1" applyFill="1" applyBorder="1" applyAlignment="1" applyProtection="1">
      <alignment vertical="center"/>
    </xf>
    <xf numFmtId="42" fontId="46" fillId="9" borderId="14" xfId="0" applyNumberFormat="1" applyFont="1" applyFill="1" applyBorder="1" applyAlignment="1" applyProtection="1"/>
    <xf numFmtId="168" fontId="48" fillId="9" borderId="14" xfId="0" applyNumberFormat="1" applyFont="1" applyFill="1" applyBorder="1" applyAlignment="1" applyProtection="1">
      <alignment horizontal="right" wrapText="1"/>
    </xf>
    <xf numFmtId="169" fontId="46" fillId="10" borderId="0" xfId="0" applyNumberFormat="1" applyFont="1" applyFill="1" applyAlignment="1" applyProtection="1"/>
    <xf numFmtId="44" fontId="46" fillId="10" borderId="0" xfId="0" applyNumberFormat="1" applyFont="1" applyFill="1" applyAlignment="1" applyProtection="1"/>
    <xf numFmtId="0" fontId="24" fillId="10" borderId="14" xfId="0" applyFont="1" applyFill="1" applyBorder="1" applyAlignment="1" applyProtection="1"/>
    <xf numFmtId="41" fontId="46" fillId="9" borderId="14" xfId="0" applyNumberFormat="1" applyFont="1" applyFill="1" applyBorder="1" applyAlignment="1" applyProtection="1">
      <alignment horizontal="right"/>
    </xf>
    <xf numFmtId="42" fontId="46" fillId="10" borderId="0" xfId="0" applyNumberFormat="1" applyFont="1" applyFill="1" applyAlignment="1" applyProtection="1"/>
    <xf numFmtId="0" fontId="50" fillId="10" borderId="0" xfId="0" applyFont="1" applyFill="1" applyAlignment="1" applyProtection="1"/>
    <xf numFmtId="0" fontId="51" fillId="10" borderId="0" xfId="0" quotePrefix="1" applyFont="1" applyFill="1" applyAlignment="1" applyProtection="1"/>
    <xf numFmtId="42" fontId="24" fillId="9" borderId="24" xfId="0" applyNumberFormat="1" applyFont="1" applyFill="1" applyBorder="1" applyAlignment="1" applyProtection="1"/>
    <xf numFmtId="0" fontId="38" fillId="9" borderId="14" xfId="0" applyFont="1" applyFill="1" applyBorder="1" applyAlignment="1" applyProtection="1">
      <alignment wrapText="1"/>
    </xf>
    <xf numFmtId="0" fontId="47" fillId="10" borderId="0" xfId="0" applyFont="1" applyFill="1" applyBorder="1" applyAlignment="1" applyProtection="1">
      <alignment wrapText="1"/>
    </xf>
    <xf numFmtId="0" fontId="38" fillId="9" borderId="16" xfId="0" applyFont="1" applyFill="1" applyBorder="1" applyAlignment="1" applyProtection="1">
      <alignment wrapText="1"/>
    </xf>
    <xf numFmtId="0" fontId="38" fillId="10" borderId="0" xfId="0" applyFont="1" applyFill="1" applyBorder="1" applyAlignment="1" applyProtection="1">
      <alignment wrapText="1"/>
    </xf>
    <xf numFmtId="42" fontId="24" fillId="9" borderId="23" xfId="0" applyNumberFormat="1" applyFont="1" applyFill="1" applyBorder="1" applyAlignment="1" applyProtection="1"/>
    <xf numFmtId="42" fontId="24" fillId="10" borderId="0" xfId="0" applyNumberFormat="1" applyFont="1" applyFill="1" applyBorder="1" applyAlignment="1" applyProtection="1"/>
    <xf numFmtId="42" fontId="24" fillId="10" borderId="24" xfId="0" applyNumberFormat="1" applyFont="1" applyFill="1" applyBorder="1" applyAlignment="1" applyProtection="1"/>
    <xf numFmtId="0" fontId="46" fillId="10" borderId="0" xfId="0" applyFont="1" applyFill="1" applyBorder="1" applyAlignment="1" applyProtection="1"/>
    <xf numFmtId="0" fontId="24" fillId="9" borderId="14" xfId="0" applyFont="1" applyFill="1" applyBorder="1" applyAlignment="1" applyProtection="1">
      <alignment horizontal="right"/>
    </xf>
    <xf numFmtId="165" fontId="24" fillId="9" borderId="23" xfId="0" applyNumberFormat="1" applyFont="1" applyFill="1" applyBorder="1" applyAlignment="1" applyProtection="1"/>
    <xf numFmtId="165" fontId="24" fillId="9" borderId="14" xfId="0" applyNumberFormat="1" applyFont="1" applyFill="1" applyBorder="1" applyAlignment="1" applyProtection="1"/>
    <xf numFmtId="165" fontId="46" fillId="9" borderId="14" xfId="0" applyNumberFormat="1" applyFont="1" applyFill="1" applyBorder="1" applyAlignment="1" applyProtection="1"/>
    <xf numFmtId="42" fontId="0" fillId="9" borderId="14" xfId="0" applyNumberFormat="1" applyFont="1" applyFill="1" applyBorder="1" applyAlignment="1" applyProtection="1">
      <alignment horizontal="right" wrapText="1"/>
    </xf>
    <xf numFmtId="41" fontId="46" fillId="9" borderId="14" xfId="0" applyNumberFormat="1" applyFont="1" applyFill="1" applyBorder="1" applyAlignment="1" applyProtection="1">
      <alignment wrapText="1"/>
    </xf>
    <xf numFmtId="42" fontId="46" fillId="9" borderId="14" xfId="0" applyNumberFormat="1" applyFont="1" applyFill="1" applyBorder="1" applyAlignment="1" applyProtection="1">
      <alignment wrapText="1"/>
    </xf>
    <xf numFmtId="0" fontId="52" fillId="10" borderId="0" xfId="0" applyFont="1" applyFill="1" applyAlignment="1" applyProtection="1">
      <alignment horizontal="center"/>
    </xf>
    <xf numFmtId="42" fontId="46" fillId="9" borderId="24" xfId="0" applyNumberFormat="1" applyFont="1" applyFill="1" applyBorder="1" applyAlignment="1" applyProtection="1">
      <alignment wrapText="1"/>
    </xf>
    <xf numFmtId="0" fontId="46" fillId="10" borderId="15" xfId="0" applyFont="1" applyFill="1" applyBorder="1" applyAlignment="1" applyProtection="1">
      <alignment wrapText="1"/>
    </xf>
    <xf numFmtId="43" fontId="46" fillId="9" borderId="23" xfId="0" applyNumberFormat="1" applyFont="1" applyFill="1" applyBorder="1" applyAlignment="1" applyProtection="1">
      <alignment horizontal="right" wrapText="1"/>
    </xf>
    <xf numFmtId="7" fontId="46" fillId="9" borderId="14" xfId="0" applyNumberFormat="1" applyFont="1" applyFill="1" applyBorder="1" applyAlignment="1" applyProtection="1">
      <alignment wrapText="1"/>
    </xf>
    <xf numFmtId="165" fontId="46" fillId="9" borderId="14" xfId="0" applyNumberFormat="1" applyFont="1" applyFill="1" applyBorder="1" applyAlignment="1" applyProtection="1">
      <alignment wrapText="1"/>
    </xf>
    <xf numFmtId="3" fontId="46" fillId="9" borderId="14" xfId="0" applyNumberFormat="1" applyFont="1" applyFill="1" applyBorder="1" applyAlignment="1" applyProtection="1">
      <alignment wrapText="1"/>
    </xf>
    <xf numFmtId="165" fontId="46" fillId="9" borderId="25" xfId="0" applyNumberFormat="1" applyFont="1" applyFill="1" applyBorder="1" applyAlignment="1" applyProtection="1">
      <alignment wrapText="1"/>
    </xf>
    <xf numFmtId="170" fontId="46" fillId="9" borderId="14" xfId="0" applyNumberFormat="1" applyFont="1" applyFill="1" applyBorder="1" applyAlignment="1" applyProtection="1">
      <alignment wrapText="1"/>
    </xf>
    <xf numFmtId="170" fontId="46" fillId="9" borderId="23" xfId="0" applyNumberFormat="1" applyFont="1" applyFill="1" applyBorder="1" applyAlignment="1" applyProtection="1">
      <alignment wrapText="1"/>
    </xf>
    <xf numFmtId="10" fontId="46" fillId="9" borderId="23" xfId="0" applyNumberFormat="1" applyFont="1" applyFill="1" applyBorder="1" applyAlignment="1" applyProtection="1">
      <alignment wrapText="1"/>
    </xf>
    <xf numFmtId="165" fontId="24" fillId="9" borderId="24" xfId="0" applyNumberFormat="1" applyFont="1" applyFill="1" applyBorder="1" applyAlignment="1" applyProtection="1">
      <alignment horizontal="right" wrapText="1"/>
    </xf>
    <xf numFmtId="0" fontId="46" fillId="9" borderId="14" xfId="0" applyFont="1" applyFill="1" applyBorder="1" applyAlignment="1" applyProtection="1"/>
    <xf numFmtId="0" fontId="24" fillId="9" borderId="14" xfId="0" applyFont="1" applyFill="1" applyBorder="1" applyAlignment="1" applyProtection="1"/>
    <xf numFmtId="10" fontId="24" fillId="9" borderId="23" xfId="0" applyNumberFormat="1" applyFont="1" applyFill="1" applyBorder="1" applyAlignment="1" applyProtection="1">
      <alignment wrapText="1"/>
    </xf>
    <xf numFmtId="10" fontId="24" fillId="9" borderId="14" xfId="0" applyNumberFormat="1" applyFont="1" applyFill="1" applyBorder="1" applyAlignment="1" applyProtection="1">
      <alignment wrapText="1"/>
    </xf>
    <xf numFmtId="165" fontId="46" fillId="9" borderId="14" xfId="0" applyNumberFormat="1" applyFont="1" applyFill="1" applyBorder="1" applyAlignment="1" applyProtection="1">
      <alignment horizontal="right" wrapText="1"/>
    </xf>
    <xf numFmtId="0" fontId="24" fillId="9" borderId="14" xfId="0" applyNumberFormat="1" applyFont="1" applyFill="1" applyBorder="1" applyAlignment="1" applyProtection="1">
      <alignment horizontal="right" wrapText="1"/>
    </xf>
    <xf numFmtId="165" fontId="24" fillId="9" borderId="14" xfId="0" applyNumberFormat="1" applyFont="1" applyFill="1" applyBorder="1" applyAlignment="1" applyProtection="1">
      <alignment wrapText="1"/>
    </xf>
    <xf numFmtId="0" fontId="46" fillId="10" borderId="14" xfId="0" applyFont="1" applyFill="1" applyBorder="1" applyAlignment="1" applyProtection="1">
      <alignment vertical="top" wrapText="1"/>
    </xf>
    <xf numFmtId="42" fontId="46" fillId="9" borderId="26" xfId="0" applyNumberFormat="1" applyFont="1" applyFill="1" applyBorder="1" applyAlignment="1" applyProtection="1">
      <alignment wrapText="1"/>
    </xf>
    <xf numFmtId="0" fontId="46" fillId="10" borderId="15" xfId="0" applyFont="1" applyFill="1" applyBorder="1" applyAlignment="1" applyProtection="1">
      <alignment vertical="top" wrapText="1"/>
    </xf>
    <xf numFmtId="0" fontId="52" fillId="10" borderId="0" xfId="0" applyFont="1" applyFill="1" applyAlignment="1" applyProtection="1"/>
    <xf numFmtId="0" fontId="46" fillId="10" borderId="14" xfId="0" applyFont="1" applyFill="1" applyBorder="1" applyAlignment="1" applyProtection="1">
      <alignment horizontal="center"/>
    </xf>
    <xf numFmtId="0" fontId="46" fillId="10" borderId="15" xfId="0" applyFont="1" applyFill="1" applyBorder="1" applyAlignment="1" applyProtection="1">
      <alignment horizontal="center"/>
    </xf>
    <xf numFmtId="171" fontId="46" fillId="9" borderId="14" xfId="0" applyNumberFormat="1" applyFont="1" applyFill="1" applyBorder="1" applyAlignment="1" applyProtection="1"/>
    <xf numFmtId="10" fontId="46" fillId="9" borderId="14" xfId="1" applyNumberFormat="1" applyFont="1" applyFill="1" applyBorder="1" applyAlignment="1" applyProtection="1"/>
    <xf numFmtId="41" fontId="46" fillId="9" borderId="14" xfId="0" applyNumberFormat="1" applyFont="1" applyFill="1" applyBorder="1" applyAlignment="1" applyProtection="1"/>
    <xf numFmtId="0" fontId="53" fillId="4" borderId="0" xfId="0" applyFont="1" applyFill="1" applyBorder="1" applyAlignment="1" applyProtection="1"/>
    <xf numFmtId="0" fontId="46" fillId="4" borderId="0" xfId="0" applyFont="1" applyFill="1" applyBorder="1" applyAlignment="1" applyProtection="1"/>
    <xf numFmtId="171" fontId="24" fillId="9" borderId="14" xfId="0" applyNumberFormat="1" applyFont="1" applyFill="1" applyBorder="1" applyAlignment="1" applyProtection="1"/>
    <xf numFmtId="10" fontId="24" fillId="4" borderId="0" xfId="0" applyNumberFormat="1" applyFont="1" applyFill="1" applyBorder="1" applyAlignment="1" applyProtection="1"/>
    <xf numFmtId="0" fontId="46" fillId="10" borderId="24" xfId="0" applyFont="1" applyFill="1" applyBorder="1" applyAlignment="1" applyProtection="1">
      <alignment horizontal="center"/>
    </xf>
    <xf numFmtId="0" fontId="46" fillId="10" borderId="20" xfId="0" applyFont="1" applyFill="1" applyBorder="1" applyAlignment="1" applyProtection="1">
      <alignment horizontal="center"/>
    </xf>
    <xf numFmtId="0" fontId="46" fillId="10" borderId="25" xfId="0" applyFont="1" applyFill="1" applyBorder="1" applyAlignment="1" applyProtection="1">
      <alignment horizontal="center"/>
    </xf>
    <xf numFmtId="0" fontId="46" fillId="10" borderId="23" xfId="0" applyFont="1" applyFill="1" applyBorder="1" applyAlignment="1" applyProtection="1">
      <alignment horizontal="center" wrapText="1"/>
    </xf>
    <xf numFmtId="0" fontId="46" fillId="10" borderId="23" xfId="0" applyFont="1" applyFill="1" applyBorder="1" applyAlignment="1" applyProtection="1">
      <alignment horizontal="center"/>
    </xf>
    <xf numFmtId="0" fontId="46" fillId="0" borderId="15" xfId="0" applyFont="1" applyFill="1" applyBorder="1" applyAlignment="1" applyProtection="1"/>
    <xf numFmtId="10" fontId="46" fillId="9" borderId="14" xfId="0" applyNumberFormat="1" applyFont="1" applyFill="1" applyBorder="1" applyAlignment="1" applyProtection="1"/>
    <xf numFmtId="2" fontId="46" fillId="9" borderId="16" xfId="0" applyNumberFormat="1" applyFont="1" applyFill="1" applyBorder="1" applyAlignment="1" applyProtection="1"/>
    <xf numFmtId="0" fontId="46" fillId="0" borderId="14" xfId="0" applyFont="1" applyFill="1" applyBorder="1" applyAlignment="1" applyProtection="1"/>
    <xf numFmtId="171" fontId="46" fillId="9" borderId="23" xfId="0" applyNumberFormat="1" applyFont="1" applyFill="1" applyBorder="1" applyAlignment="1" applyProtection="1"/>
    <xf numFmtId="10" fontId="46" fillId="9" borderId="23" xfId="1" applyNumberFormat="1" applyFont="1" applyFill="1" applyBorder="1" applyAlignment="1" applyProtection="1"/>
    <xf numFmtId="41" fontId="46" fillId="9" borderId="23" xfId="0" applyNumberFormat="1" applyFont="1" applyFill="1" applyBorder="1" applyAlignment="1" applyProtection="1"/>
    <xf numFmtId="171" fontId="46" fillId="9" borderId="24" xfId="0" applyNumberFormat="1" applyFont="1" applyFill="1" applyBorder="1" applyAlignment="1" applyProtection="1"/>
    <xf numFmtId="10" fontId="46" fillId="9" borderId="24" xfId="1" applyNumberFormat="1" applyFont="1" applyFill="1" applyBorder="1" applyAlignment="1" applyProtection="1"/>
    <xf numFmtId="41" fontId="46" fillId="9" borderId="24" xfId="0" applyNumberFormat="1" applyFont="1" applyFill="1" applyBorder="1" applyAlignment="1" applyProtection="1"/>
    <xf numFmtId="172" fontId="46" fillId="9" borderId="24" xfId="0" applyNumberFormat="1" applyFont="1" applyFill="1" applyBorder="1" applyAlignment="1" applyProtection="1"/>
    <xf numFmtId="41" fontId="46" fillId="9" borderId="16" xfId="0" applyNumberFormat="1" applyFont="1" applyFill="1" applyBorder="1" applyAlignment="1" applyProtection="1"/>
    <xf numFmtId="10" fontId="46" fillId="9" borderId="24" xfId="0" applyNumberFormat="1" applyFont="1" applyFill="1" applyBorder="1" applyAlignment="1" applyProtection="1"/>
    <xf numFmtId="41" fontId="46" fillId="9" borderId="15" xfId="0" applyNumberFormat="1" applyFont="1" applyFill="1" applyBorder="1" applyAlignment="1" applyProtection="1"/>
    <xf numFmtId="0" fontId="46" fillId="0" borderId="27" xfId="0" applyFont="1" applyFill="1" applyBorder="1" applyAlignment="1" applyProtection="1"/>
    <xf numFmtId="171" fontId="24" fillId="10" borderId="27" xfId="0" applyNumberFormat="1" applyFont="1" applyFill="1" applyBorder="1" applyAlignment="1" applyProtection="1"/>
    <xf numFmtId="10" fontId="24" fillId="10" borderId="27" xfId="0" applyNumberFormat="1" applyFont="1" applyFill="1" applyBorder="1" applyAlignment="1" applyProtection="1"/>
    <xf numFmtId="41" fontId="24" fillId="10" borderId="27" xfId="0" applyNumberFormat="1" applyFont="1" applyFill="1" applyBorder="1" applyAlignment="1" applyProtection="1"/>
    <xf numFmtId="10" fontId="46" fillId="10" borderId="27" xfId="0" applyNumberFormat="1" applyFont="1" applyFill="1" applyBorder="1" applyAlignment="1" applyProtection="1"/>
    <xf numFmtId="10" fontId="46" fillId="10" borderId="0" xfId="0" applyNumberFormat="1" applyFont="1" applyFill="1" applyBorder="1" applyAlignment="1" applyProtection="1"/>
    <xf numFmtId="0" fontId="53" fillId="10" borderId="0" xfId="0" applyFont="1" applyFill="1" applyAlignment="1" applyProtection="1"/>
    <xf numFmtId="0" fontId="54" fillId="10" borderId="14" xfId="0" applyFont="1" applyFill="1" applyBorder="1" applyAlignment="1" applyProtection="1"/>
    <xf numFmtId="10" fontId="46" fillId="10" borderId="0" xfId="1" applyNumberFormat="1" applyFont="1" applyFill="1" applyAlignment="1" applyProtection="1"/>
    <xf numFmtId="0" fontId="46" fillId="10" borderId="27" xfId="0" applyFont="1" applyFill="1" applyBorder="1" applyAlignment="1" applyProtection="1"/>
    <xf numFmtId="171" fontId="46" fillId="10" borderId="27" xfId="0" applyNumberFormat="1" applyFont="1" applyFill="1" applyBorder="1" applyAlignment="1" applyProtection="1"/>
    <xf numFmtId="41" fontId="46" fillId="10" borderId="27" xfId="0" applyNumberFormat="1" applyFont="1" applyFill="1" applyBorder="1" applyAlignment="1" applyProtection="1"/>
    <xf numFmtId="171" fontId="46" fillId="10" borderId="28" xfId="0" applyNumberFormat="1" applyFont="1" applyFill="1" applyBorder="1" applyAlignment="1" applyProtection="1"/>
    <xf numFmtId="10" fontId="46" fillId="10" borderId="28" xfId="0" applyNumberFormat="1" applyFont="1" applyFill="1" applyBorder="1" applyAlignment="1" applyProtection="1"/>
    <xf numFmtId="41" fontId="46" fillId="10" borderId="28" xfId="0" applyNumberFormat="1" applyFont="1" applyFill="1" applyBorder="1" applyAlignment="1" applyProtection="1"/>
    <xf numFmtId="0" fontId="52" fillId="10" borderId="0" xfId="0" applyFont="1" applyFill="1" applyBorder="1" applyAlignment="1" applyProtection="1"/>
    <xf numFmtId="0" fontId="54" fillId="9" borderId="14" xfId="0" applyFont="1" applyFill="1" applyBorder="1" applyAlignment="1" applyProtection="1">
      <alignment horizontal="right"/>
    </xf>
    <xf numFmtId="167" fontId="24" fillId="9" borderId="14" xfId="0" applyNumberFormat="1" applyFont="1" applyFill="1" applyBorder="1" applyAlignment="1" applyProtection="1">
      <alignment horizontal="right" wrapText="1"/>
    </xf>
    <xf numFmtId="3" fontId="24" fillId="9" borderId="14" xfId="0" applyNumberFormat="1" applyFont="1" applyFill="1" applyBorder="1" applyAlignment="1" applyProtection="1">
      <alignment horizontal="right"/>
    </xf>
    <xf numFmtId="166" fontId="24" fillId="9" borderId="14" xfId="0" applyNumberFormat="1" applyFont="1" applyFill="1" applyBorder="1" applyAlignment="1" applyProtection="1">
      <alignment horizontal="right"/>
    </xf>
    <xf numFmtId="0" fontId="24" fillId="9" borderId="14" xfId="0" applyFont="1" applyFill="1" applyBorder="1" applyAlignment="1" applyProtection="1">
      <alignment horizontal="right" wrapText="1"/>
    </xf>
    <xf numFmtId="49" fontId="24" fillId="9" borderId="14" xfId="0" applyNumberFormat="1" applyFont="1" applyFill="1" applyBorder="1" applyAlignment="1" applyProtection="1">
      <alignment horizontal="right" wrapText="1"/>
    </xf>
    <xf numFmtId="173" fontId="24" fillId="9" borderId="14" xfId="0" applyNumberFormat="1" applyFont="1" applyFill="1" applyBorder="1" applyAlignment="1" applyProtection="1">
      <alignment horizontal="right"/>
    </xf>
    <xf numFmtId="173" fontId="24" fillId="9" borderId="14" xfId="0" applyNumberFormat="1" applyFont="1" applyFill="1" applyBorder="1" applyAlignment="1" applyProtection="1"/>
    <xf numFmtId="173" fontId="24" fillId="9" borderId="23" xfId="0" applyNumberFormat="1" applyFont="1" applyFill="1" applyBorder="1" applyAlignment="1" applyProtection="1">
      <alignment horizontal="right"/>
    </xf>
    <xf numFmtId="173" fontId="38" fillId="9" borderId="23" xfId="0" applyNumberFormat="1" applyFont="1" applyFill="1" applyBorder="1" applyAlignment="1" applyProtection="1">
      <alignment horizontal="right"/>
    </xf>
    <xf numFmtId="167" fontId="24" fillId="9" borderId="24" xfId="0" applyNumberFormat="1" applyFont="1" applyFill="1" applyBorder="1" applyAlignment="1" applyProtection="1">
      <alignment horizontal="right" wrapText="1"/>
    </xf>
    <xf numFmtId="173" fontId="38" fillId="9" borderId="14" xfId="0" applyNumberFormat="1" applyFont="1" applyFill="1" applyBorder="1" applyAlignment="1" applyProtection="1">
      <alignment horizontal="right"/>
    </xf>
    <xf numFmtId="42" fontId="24" fillId="9" borderId="14" xfId="0" applyNumberFormat="1" applyFont="1" applyFill="1" applyBorder="1" applyAlignment="1" applyProtection="1">
      <alignment horizontal="right"/>
    </xf>
    <xf numFmtId="0" fontId="46" fillId="10" borderId="17" xfId="0" applyFont="1" applyFill="1" applyBorder="1" applyAlignment="1" applyProtection="1"/>
    <xf numFmtId="42" fontId="46" fillId="10" borderId="0" xfId="0" applyNumberFormat="1" applyFont="1" applyFill="1" applyBorder="1" applyAlignment="1" applyProtection="1">
      <alignment horizontal="right"/>
    </xf>
    <xf numFmtId="49" fontId="48" fillId="9" borderId="14" xfId="0" applyNumberFormat="1" applyFont="1" applyFill="1" applyBorder="1" applyAlignment="1" applyProtection="1">
      <alignment horizontal="right" wrapText="1"/>
    </xf>
    <xf numFmtId="173" fontId="48" fillId="9" borderId="14" xfId="0" applyNumberFormat="1" applyFont="1" applyFill="1" applyBorder="1" applyAlignment="1" applyProtection="1">
      <alignment horizontal="right"/>
    </xf>
    <xf numFmtId="173" fontId="48" fillId="9" borderId="23" xfId="0" applyNumberFormat="1" applyFont="1" applyFill="1" applyBorder="1" applyAlignment="1" applyProtection="1">
      <alignment horizontal="right"/>
    </xf>
    <xf numFmtId="49" fontId="38" fillId="9" borderId="14" xfId="0" applyNumberFormat="1" applyFont="1" applyFill="1" applyBorder="1" applyAlignment="1" applyProtection="1">
      <alignment horizontal="right" wrapText="1"/>
    </xf>
    <xf numFmtId="0" fontId="54" fillId="10" borderId="0" xfId="0" applyFont="1" applyFill="1" applyBorder="1" applyAlignment="1" applyProtection="1">
      <alignment horizontal="right"/>
    </xf>
    <xf numFmtId="167" fontId="46" fillId="10" borderId="0" xfId="0" applyNumberFormat="1" applyFont="1" applyFill="1" applyBorder="1" applyAlignment="1" applyProtection="1">
      <alignment horizontal="right" wrapText="1"/>
    </xf>
    <xf numFmtId="0" fontId="48" fillId="10" borderId="0" xfId="0" applyFont="1" applyFill="1" applyBorder="1" applyAlignment="1" applyProtection="1">
      <alignment horizontal="right"/>
    </xf>
    <xf numFmtId="0" fontId="46" fillId="10" borderId="0" xfId="0" applyFont="1" applyFill="1" applyBorder="1" applyAlignment="1" applyProtection="1">
      <alignment horizontal="right"/>
    </xf>
    <xf numFmtId="3" fontId="46" fillId="10" borderId="0" xfId="0" applyNumberFormat="1" applyFont="1" applyFill="1" applyBorder="1" applyAlignment="1" applyProtection="1">
      <alignment horizontal="right"/>
    </xf>
    <xf numFmtId="166" fontId="46" fillId="10" borderId="0" xfId="0" applyNumberFormat="1" applyFont="1" applyFill="1" applyBorder="1" applyAlignment="1" applyProtection="1">
      <alignment horizontal="right"/>
    </xf>
    <xf numFmtId="167" fontId="38" fillId="10" borderId="0" xfId="0" applyNumberFormat="1" applyFont="1" applyFill="1" applyBorder="1" applyAlignment="1" applyProtection="1">
      <alignment horizontal="right" wrapText="1"/>
    </xf>
    <xf numFmtId="173" fontId="38" fillId="9" borderId="14" xfId="0" applyNumberFormat="1" applyFont="1" applyFill="1" applyBorder="1" applyAlignment="1" applyProtection="1"/>
    <xf numFmtId="173" fontId="38" fillId="10" borderId="0" xfId="0" applyNumberFormat="1" applyFont="1" applyFill="1" applyBorder="1" applyAlignment="1" applyProtection="1">
      <alignment horizontal="right"/>
    </xf>
    <xf numFmtId="173" fontId="46" fillId="10" borderId="0" xfId="0" applyNumberFormat="1" applyFont="1" applyFill="1" applyBorder="1" applyAlignment="1" applyProtection="1">
      <alignment horizontal="right"/>
    </xf>
    <xf numFmtId="173" fontId="38" fillId="10" borderId="0" xfId="0" applyNumberFormat="1" applyFont="1" applyFill="1" applyBorder="1" applyAlignment="1" applyProtection="1">
      <alignment horizontal="center"/>
    </xf>
    <xf numFmtId="0" fontId="46" fillId="10" borderId="14" xfId="0" applyFont="1" applyFill="1" applyBorder="1" applyAlignment="1" applyProtection="1">
      <alignment horizontal="left" vertical="center"/>
    </xf>
    <xf numFmtId="0" fontId="46" fillId="10" borderId="15" xfId="0" applyFont="1" applyFill="1" applyBorder="1" applyAlignment="1" applyProtection="1">
      <alignment horizontal="left" vertical="center"/>
    </xf>
    <xf numFmtId="0" fontId="46" fillId="10" borderId="17" xfId="0" applyFont="1" applyFill="1" applyBorder="1" applyAlignment="1" applyProtection="1">
      <alignment horizontal="center" vertical="center"/>
    </xf>
    <xf numFmtId="0" fontId="46" fillId="10" borderId="16" xfId="0" applyFont="1" applyFill="1" applyBorder="1" applyAlignment="1" applyProtection="1">
      <alignment horizontal="center" vertical="center"/>
    </xf>
    <xf numFmtId="0" fontId="46" fillId="10" borderId="14" xfId="0" applyFont="1" applyFill="1" applyBorder="1" applyAlignment="1" applyProtection="1">
      <alignment horizontal="center" vertical="center" wrapText="1"/>
    </xf>
    <xf numFmtId="0" fontId="46" fillId="10" borderId="0" xfId="0" applyFont="1" applyFill="1" applyAlignment="1" applyProtection="1">
      <alignment vertical="center"/>
    </xf>
    <xf numFmtId="168" fontId="46" fillId="9" borderId="14" xfId="0" applyNumberFormat="1" applyFont="1" applyFill="1" applyBorder="1" applyAlignment="1" applyProtection="1">
      <alignment vertical="top"/>
    </xf>
    <xf numFmtId="168" fontId="46" fillId="9" borderId="15" xfId="0" applyNumberFormat="1" applyFont="1" applyFill="1" applyBorder="1" applyAlignment="1" applyProtection="1">
      <alignment vertical="top"/>
    </xf>
    <xf numFmtId="168" fontId="46" fillId="9" borderId="17" xfId="0" applyNumberFormat="1" applyFont="1" applyFill="1" applyBorder="1" applyAlignment="1" applyProtection="1"/>
    <xf numFmtId="168" fontId="46" fillId="9" borderId="16" xfId="0" applyNumberFormat="1" applyFont="1" applyFill="1" applyBorder="1" applyAlignment="1" applyProtection="1"/>
    <xf numFmtId="168" fontId="48" fillId="9" borderId="14" xfId="0" applyNumberFormat="1" applyFont="1" applyFill="1" applyBorder="1" applyAlignment="1" applyProtection="1">
      <alignment vertical="top" wrapText="1"/>
    </xf>
    <xf numFmtId="168" fontId="0" fillId="9" borderId="14" xfId="0" applyNumberFormat="1" applyFont="1" applyFill="1" applyBorder="1" applyAlignment="1" applyProtection="1">
      <alignment horizontal="center" vertical="top"/>
    </xf>
    <xf numFmtId="168" fontId="46" fillId="9" borderId="14" xfId="0" applyNumberFormat="1" applyFont="1" applyFill="1" applyBorder="1" applyAlignment="1" applyProtection="1">
      <alignment horizontal="center" vertical="top"/>
    </xf>
    <xf numFmtId="168" fontId="0" fillId="9" borderId="14" xfId="0" applyNumberFormat="1" applyFont="1" applyFill="1" applyBorder="1" applyAlignment="1" applyProtection="1">
      <alignment vertical="top" wrapText="1"/>
    </xf>
    <xf numFmtId="168" fontId="46" fillId="9" borderId="14" xfId="0" applyNumberFormat="1" applyFont="1" applyFill="1" applyBorder="1" applyAlignment="1" applyProtection="1">
      <alignment vertical="top" wrapText="1"/>
    </xf>
    <xf numFmtId="168" fontId="0" fillId="9" borderId="14" xfId="0" applyNumberFormat="1" applyFont="1" applyFill="1" applyBorder="1" applyAlignment="1" applyProtection="1">
      <alignment vertical="top"/>
    </xf>
    <xf numFmtId="0" fontId="46" fillId="10" borderId="29" xfId="0" applyFont="1" applyFill="1" applyBorder="1" applyAlignment="1" applyProtection="1"/>
    <xf numFmtId="168" fontId="46" fillId="10" borderId="21" xfId="0" applyNumberFormat="1" applyFont="1" applyFill="1" applyBorder="1" applyAlignment="1" applyProtection="1">
      <alignment vertical="top"/>
    </xf>
    <xf numFmtId="168" fontId="46" fillId="10" borderId="21" xfId="0" applyNumberFormat="1" applyFont="1" applyFill="1" applyBorder="1" applyAlignment="1" applyProtection="1"/>
    <xf numFmtId="168" fontId="48" fillId="10" borderId="21" xfId="0" applyNumberFormat="1" applyFont="1" applyFill="1" applyBorder="1" applyAlignment="1" applyProtection="1">
      <alignment vertical="top" wrapText="1"/>
    </xf>
    <xf numFmtId="0" fontId="46" fillId="10" borderId="21" xfId="0" applyNumberFormat="1" applyFont="1" applyFill="1" applyBorder="1" applyAlignment="1" applyProtection="1">
      <alignment horizontal="left" wrapText="1"/>
    </xf>
    <xf numFmtId="0" fontId="46" fillId="10" borderId="0" xfId="0" applyNumberFormat="1" applyFont="1" applyFill="1" applyBorder="1" applyAlignment="1" applyProtection="1">
      <alignment horizontal="left" wrapText="1"/>
    </xf>
    <xf numFmtId="0" fontId="55" fillId="10" borderId="14" xfId="0" applyFont="1" applyFill="1" applyBorder="1" applyAlignment="1" applyProtection="1">
      <alignment horizontal="center" vertical="center"/>
    </xf>
    <xf numFmtId="0" fontId="55" fillId="10" borderId="14" xfId="0" applyFont="1" applyFill="1" applyBorder="1" applyAlignment="1" applyProtection="1">
      <alignment horizontal="center" vertical="center" wrapText="1"/>
    </xf>
    <xf numFmtId="0" fontId="56" fillId="4" borderId="0" xfId="0" applyFont="1" applyFill="1" applyAlignment="1" applyProtection="1"/>
    <xf numFmtId="168" fontId="46" fillId="10" borderId="0" xfId="0" applyNumberFormat="1" applyFont="1" applyFill="1" applyBorder="1" applyAlignment="1" applyProtection="1">
      <alignment vertical="top"/>
    </xf>
    <xf numFmtId="168" fontId="46" fillId="10" borderId="0" xfId="0" applyNumberFormat="1" applyFont="1" applyFill="1" applyBorder="1" applyAlignment="1" applyProtection="1"/>
    <xf numFmtId="168" fontId="48" fillId="10" borderId="0" xfId="0" applyNumberFormat="1" applyFont="1" applyFill="1" applyBorder="1" applyAlignment="1" applyProtection="1">
      <alignment vertical="top" wrapText="1"/>
    </xf>
    <xf numFmtId="0" fontId="46" fillId="10" borderId="15" xfId="0" applyFont="1" applyFill="1" applyBorder="1" applyAlignment="1" applyProtection="1">
      <alignment horizontal="center" vertical="center"/>
    </xf>
    <xf numFmtId="168" fontId="0" fillId="9" borderId="15" xfId="0" applyNumberFormat="1" applyFont="1" applyFill="1" applyBorder="1" applyAlignment="1" applyProtection="1">
      <alignment vertical="top"/>
    </xf>
    <xf numFmtId="0" fontId="46" fillId="4" borderId="0" xfId="0" applyFont="1" applyFill="1" applyAlignment="1" applyProtection="1"/>
    <xf numFmtId="0" fontId="45" fillId="4" borderId="0" xfId="0" applyFont="1" applyFill="1" applyAlignment="1" applyProtection="1"/>
    <xf numFmtId="0" fontId="46" fillId="4" borderId="24" xfId="0" applyFont="1" applyFill="1" applyBorder="1" applyAlignment="1" applyProtection="1"/>
    <xf numFmtId="0" fontId="46" fillId="4" borderId="21" xfId="0" applyFont="1" applyFill="1" applyBorder="1" applyAlignment="1" applyProtection="1"/>
    <xf numFmtId="0" fontId="46" fillId="4" borderId="26" xfId="0" applyFont="1" applyFill="1" applyBorder="1" applyAlignment="1" applyProtection="1"/>
    <xf numFmtId="0" fontId="24" fillId="9" borderId="14" xfId="4" applyFont="1" applyFill="1" applyBorder="1" applyAlignment="1" applyProtection="1">
      <alignment vertical="top"/>
    </xf>
    <xf numFmtId="0" fontId="24" fillId="4" borderId="0" xfId="0" applyFont="1" applyFill="1" applyProtection="1"/>
    <xf numFmtId="0" fontId="24" fillId="9" borderId="20" xfId="0" applyFont="1" applyFill="1" applyBorder="1" applyAlignment="1" applyProtection="1"/>
    <xf numFmtId="0" fontId="22" fillId="9" borderId="21" xfId="0" applyFont="1" applyFill="1" applyBorder="1" applyAlignment="1" applyProtection="1"/>
    <xf numFmtId="0" fontId="22" fillId="9" borderId="26" xfId="0" applyFont="1" applyFill="1" applyBorder="1" applyAlignment="1" applyProtection="1"/>
    <xf numFmtId="0" fontId="24" fillId="9" borderId="29" xfId="4" applyFont="1" applyFill="1" applyBorder="1" applyAlignment="1" applyProtection="1">
      <alignment horizontal="right"/>
    </xf>
    <xf numFmtId="0" fontId="24" fillId="9" borderId="0" xfId="4" applyFont="1" applyFill="1" applyBorder="1" applyAlignment="1" applyProtection="1"/>
    <xf numFmtId="0" fontId="24" fillId="9" borderId="30" xfId="4" applyFont="1" applyFill="1" applyBorder="1" applyAlignment="1" applyProtection="1"/>
    <xf numFmtId="0" fontId="24" fillId="9" borderId="15" xfId="4" applyFont="1" applyFill="1" applyBorder="1" applyAlignment="1" applyProtection="1">
      <alignment vertical="top"/>
    </xf>
    <xf numFmtId="0" fontId="24" fillId="9" borderId="17" xfId="4" applyFont="1" applyFill="1" applyBorder="1" applyAlignment="1" applyProtection="1">
      <alignment vertical="top"/>
    </xf>
    <xf numFmtId="0" fontId="24" fillId="9" borderId="16" xfId="4" applyFont="1" applyFill="1" applyBorder="1" applyAlignment="1" applyProtection="1">
      <alignment vertical="top"/>
    </xf>
    <xf numFmtId="0" fontId="24" fillId="9" borderId="14" xfId="4" applyFont="1" applyFill="1" applyBorder="1" applyAlignment="1" applyProtection="1">
      <alignment vertical="top" wrapText="1"/>
    </xf>
    <xf numFmtId="0" fontId="45" fillId="4" borderId="0" xfId="0" applyFont="1" applyFill="1" applyBorder="1" applyAlignment="1" applyProtection="1"/>
    <xf numFmtId="0" fontId="0" fillId="4" borderId="0" xfId="0" applyFill="1" applyBorder="1" applyAlignment="1" applyProtection="1"/>
    <xf numFmtId="0" fontId="0" fillId="4" borderId="0" xfId="0" applyFill="1" applyAlignment="1" applyProtection="1"/>
    <xf numFmtId="0" fontId="24" fillId="10" borderId="0" xfId="0" applyFont="1" applyFill="1" applyBorder="1" applyAlignment="1" applyProtection="1"/>
    <xf numFmtId="0" fontId="0" fillId="10" borderId="0" xfId="0" applyFill="1" applyBorder="1" applyAlignment="1" applyProtection="1"/>
    <xf numFmtId="0" fontId="51" fillId="10" borderId="0" xfId="0" applyFont="1" applyFill="1" applyBorder="1" applyAlignment="1" applyProtection="1"/>
    <xf numFmtId="0" fontId="51" fillId="4" borderId="0" xfId="0" applyFont="1" applyFill="1" applyBorder="1" applyAlignment="1" applyProtection="1"/>
    <xf numFmtId="0" fontId="24" fillId="4" borderId="0" xfId="0" applyFont="1" applyFill="1" applyBorder="1" applyAlignment="1" applyProtection="1"/>
    <xf numFmtId="0" fontId="2" fillId="0" borderId="0" xfId="0" applyFont="1" applyFill="1" applyBorder="1" applyAlignment="1">
      <alignment horizontal="left"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9" borderId="15" xfId="0" applyFont="1" applyFill="1" applyBorder="1" applyAlignment="1" applyProtection="1">
      <alignment horizontal="left" wrapText="1"/>
    </xf>
    <xf numFmtId="0" fontId="46" fillId="9" borderId="16" xfId="0" applyFont="1" applyFill="1" applyBorder="1" applyAlignment="1" applyProtection="1">
      <alignment horizontal="left" wrapText="1"/>
    </xf>
    <xf numFmtId="0" fontId="39" fillId="8" borderId="0" xfId="0" applyFont="1" applyFill="1" applyAlignment="1" applyProtection="1">
      <alignment horizontal="center"/>
    </xf>
    <xf numFmtId="0" fontId="40" fillId="9" borderId="0" xfId="0" applyFont="1" applyFill="1" applyAlignment="1" applyProtection="1">
      <alignment horizontal="center"/>
    </xf>
    <xf numFmtId="0" fontId="43" fillId="10" borderId="0" xfId="0" applyFont="1" applyFill="1" applyAlignment="1" applyProtection="1">
      <alignment horizontal="left" vertical="top" wrapText="1"/>
    </xf>
    <xf numFmtId="0" fontId="44" fillId="10" borderId="0" xfId="0" applyFont="1" applyFill="1" applyBorder="1" applyAlignment="1" applyProtection="1">
      <alignment horizontal="left" vertical="top" wrapText="1"/>
    </xf>
    <xf numFmtId="0" fontId="46" fillId="9" borderId="15" xfId="0" applyFont="1" applyFill="1" applyBorder="1" applyAlignment="1" applyProtection="1">
      <alignment horizontal="left" wrapText="1"/>
    </xf>
    <xf numFmtId="0" fontId="0" fillId="9" borderId="17" xfId="0" applyFill="1" applyBorder="1" applyProtection="1"/>
    <xf numFmtId="0" fontId="0" fillId="9" borderId="16" xfId="0" applyFill="1" applyBorder="1" applyProtection="1"/>
    <xf numFmtId="168" fontId="46" fillId="9" borderId="15" xfId="0" quotePrefix="1" applyNumberFormat="1" applyFont="1" applyFill="1" applyBorder="1" applyAlignment="1" applyProtection="1">
      <alignment horizontal="left" wrapText="1"/>
    </xf>
    <xf numFmtId="168" fontId="46" fillId="9" borderId="19" xfId="0" applyNumberFormat="1" applyFont="1" applyFill="1" applyBorder="1" applyAlignment="1" applyProtection="1">
      <alignment horizontal="left" wrapText="1"/>
    </xf>
    <xf numFmtId="168" fontId="46" fillId="9" borderId="17" xfId="0" applyNumberFormat="1" applyFont="1" applyFill="1" applyBorder="1" applyAlignment="1" applyProtection="1">
      <alignment horizontal="left" wrapText="1"/>
    </xf>
    <xf numFmtId="168" fontId="46" fillId="9" borderId="16" xfId="0" applyNumberFormat="1" applyFont="1" applyFill="1" applyBorder="1" applyAlignment="1" applyProtection="1">
      <alignment horizontal="left" wrapText="1"/>
    </xf>
    <xf numFmtId="0" fontId="46" fillId="10" borderId="20" xfId="0" applyFont="1" applyFill="1" applyBorder="1" applyAlignment="1" applyProtection="1">
      <alignment horizontal="center"/>
    </xf>
    <xf numFmtId="0" fontId="46" fillId="10" borderId="21" xfId="0" applyFont="1" applyFill="1" applyBorder="1" applyAlignment="1" applyProtection="1">
      <alignment horizontal="center"/>
    </xf>
    <xf numFmtId="0" fontId="46" fillId="10" borderId="14" xfId="0" applyFont="1" applyFill="1" applyBorder="1" applyAlignment="1" applyProtection="1">
      <alignment horizontal="center"/>
    </xf>
    <xf numFmtId="0" fontId="46" fillId="10" borderId="15" xfId="0" applyFont="1" applyFill="1" applyBorder="1" applyAlignment="1" applyProtection="1">
      <alignment horizontal="center"/>
    </xf>
    <xf numFmtId="0" fontId="46" fillId="10" borderId="17" xfId="0" applyFont="1" applyFill="1" applyBorder="1" applyAlignment="1" applyProtection="1">
      <alignment horizontal="center"/>
    </xf>
    <xf numFmtId="0" fontId="46" fillId="10" borderId="16" xfId="0" applyFont="1" applyFill="1" applyBorder="1" applyAlignment="1" applyProtection="1">
      <alignment horizontal="center"/>
    </xf>
    <xf numFmtId="0" fontId="46" fillId="10" borderId="19" xfId="0" applyFont="1" applyFill="1" applyBorder="1" applyAlignment="1" applyProtection="1">
      <alignment horizontal="center"/>
    </xf>
    <xf numFmtId="0" fontId="46" fillId="10" borderId="22" xfId="0" applyFont="1" applyFill="1" applyBorder="1" applyAlignment="1" applyProtection="1">
      <alignment horizontal="center"/>
    </xf>
    <xf numFmtId="0" fontId="46" fillId="9" borderId="14" xfId="0" applyFont="1" applyFill="1" applyBorder="1" applyAlignment="1" applyProtection="1">
      <alignment horizontal="center"/>
    </xf>
    <xf numFmtId="0" fontId="46" fillId="9" borderId="24" xfId="0" applyFont="1" applyFill="1" applyBorder="1" applyAlignment="1" applyProtection="1">
      <alignment horizontal="center"/>
    </xf>
    <xf numFmtId="0" fontId="46" fillId="9" borderId="15" xfId="0" applyNumberFormat="1" applyFont="1" applyFill="1" applyBorder="1" applyAlignment="1" applyProtection="1">
      <alignment horizontal="left" wrapText="1"/>
    </xf>
    <xf numFmtId="0" fontId="46" fillId="9" borderId="17" xfId="0" applyNumberFormat="1" applyFont="1" applyFill="1" applyBorder="1" applyAlignment="1" applyProtection="1">
      <alignment horizontal="left" wrapText="1"/>
    </xf>
    <xf numFmtId="0" fontId="46" fillId="9" borderId="16" xfId="0" applyNumberFormat="1" applyFont="1" applyFill="1" applyBorder="1" applyAlignment="1" applyProtection="1">
      <alignment horizontal="left" wrapText="1"/>
    </xf>
    <xf numFmtId="0" fontId="46" fillId="10" borderId="15" xfId="0" applyFont="1" applyFill="1" applyBorder="1" applyAlignment="1" applyProtection="1">
      <alignment horizontal="left" vertical="center" wrapText="1"/>
    </xf>
    <xf numFmtId="0" fontId="46" fillId="10" borderId="17" xfId="0" applyFont="1" applyFill="1" applyBorder="1" applyAlignment="1" applyProtection="1">
      <alignment horizontal="left" vertical="center" wrapText="1"/>
    </xf>
    <xf numFmtId="0" fontId="46" fillId="10" borderId="16" xfId="0" applyFont="1" applyFill="1" applyBorder="1" applyAlignment="1" applyProtection="1">
      <alignment horizontal="left" vertical="center" wrapText="1"/>
    </xf>
    <xf numFmtId="168" fontId="46" fillId="9" borderId="15" xfId="0" applyNumberFormat="1" applyFont="1" applyFill="1" applyBorder="1" applyAlignment="1" applyProtection="1">
      <alignment horizontal="left" vertical="top" wrapText="1"/>
    </xf>
    <xf numFmtId="168" fontId="46" fillId="9" borderId="17" xfId="0" applyNumberFormat="1" applyFont="1" applyFill="1" applyBorder="1" applyAlignment="1" applyProtection="1">
      <alignment horizontal="left" vertical="top" wrapText="1"/>
    </xf>
    <xf numFmtId="168" fontId="46" fillId="9" borderId="16" xfId="0" applyNumberFormat="1" applyFont="1" applyFill="1" applyBorder="1" applyAlignment="1" applyProtection="1">
      <alignment horizontal="left" vertical="top" wrapText="1"/>
    </xf>
    <xf numFmtId="0" fontId="57" fillId="9" borderId="15" xfId="0" applyNumberFormat="1" applyFont="1" applyFill="1" applyBorder="1" applyAlignment="1" applyProtection="1">
      <alignment horizontal="left" vertical="top" wrapText="1"/>
    </xf>
    <xf numFmtId="0" fontId="46" fillId="9" borderId="17" xfId="0" applyNumberFormat="1" applyFont="1" applyFill="1" applyBorder="1" applyAlignment="1" applyProtection="1">
      <alignment horizontal="left" vertical="top" wrapText="1"/>
    </xf>
    <xf numFmtId="0" fontId="46" fillId="9" borderId="16" xfId="0" applyNumberFormat="1" applyFont="1" applyFill="1" applyBorder="1" applyAlignment="1" applyProtection="1">
      <alignment horizontal="left" vertical="top" wrapText="1"/>
    </xf>
    <xf numFmtId="2" fontId="24" fillId="9" borderId="14" xfId="0" applyNumberFormat="1" applyFont="1" applyFill="1" applyBorder="1" applyAlignment="1" applyProtection="1">
      <alignment vertical="top" wrapText="1"/>
    </xf>
    <xf numFmtId="2" fontId="24" fillId="9" borderId="14" xfId="0" applyNumberFormat="1" applyFont="1" applyFill="1" applyBorder="1" applyAlignment="1" applyProtection="1"/>
    <xf numFmtId="0" fontId="57" fillId="9" borderId="15" xfId="0" applyNumberFormat="1" applyFont="1" applyFill="1" applyBorder="1" applyAlignment="1" applyProtection="1">
      <alignment vertical="top" wrapText="1"/>
    </xf>
    <xf numFmtId="0" fontId="57" fillId="9" borderId="17" xfId="0" applyFont="1" applyFill="1" applyBorder="1" applyAlignment="1" applyProtection="1">
      <alignment vertical="top" wrapText="1"/>
    </xf>
    <xf numFmtId="0" fontId="57" fillId="9" borderId="16" xfId="0" applyFont="1" applyFill="1" applyBorder="1" applyAlignment="1" applyProtection="1">
      <alignment vertical="top" wrapText="1"/>
    </xf>
    <xf numFmtId="168" fontId="57" fillId="9" borderId="15" xfId="0" applyNumberFormat="1" applyFont="1" applyFill="1" applyBorder="1" applyAlignment="1" applyProtection="1">
      <alignment horizontal="left" wrapText="1"/>
    </xf>
    <xf numFmtId="168" fontId="57" fillId="9" borderId="15" xfId="0" applyNumberFormat="1" applyFont="1" applyFill="1" applyBorder="1" applyAlignment="1" applyProtection="1">
      <alignment horizontal="left" vertical="top" wrapText="1"/>
    </xf>
    <xf numFmtId="0" fontId="55" fillId="10" borderId="15" xfId="0" applyFont="1" applyFill="1" applyBorder="1" applyAlignment="1" applyProtection="1">
      <alignment horizontal="center" vertical="center"/>
    </xf>
    <xf numFmtId="0" fontId="55" fillId="10" borderId="17" xfId="0" applyFont="1" applyFill="1" applyBorder="1" applyAlignment="1" applyProtection="1">
      <alignment horizontal="center" vertical="center"/>
    </xf>
    <xf numFmtId="0" fontId="55" fillId="10" borderId="16" xfId="0" applyFont="1" applyFill="1" applyBorder="1" applyAlignment="1" applyProtection="1">
      <alignment horizontal="center" vertical="center"/>
    </xf>
    <xf numFmtId="0" fontId="55" fillId="10" borderId="15" xfId="0" applyFont="1" applyFill="1" applyBorder="1" applyAlignment="1" applyProtection="1">
      <alignment horizontal="center" vertical="center" wrapText="1"/>
    </xf>
    <xf numFmtId="0" fontId="55" fillId="10" borderId="17" xfId="0" applyFont="1" applyFill="1" applyBorder="1" applyAlignment="1" applyProtection="1">
      <alignment horizontal="center" vertical="center" wrapText="1"/>
    </xf>
    <xf numFmtId="0" fontId="55" fillId="10" borderId="16" xfId="0" applyFont="1" applyFill="1" applyBorder="1" applyAlignment="1" applyProtection="1">
      <alignment horizontal="center" vertical="center" wrapText="1"/>
    </xf>
    <xf numFmtId="168" fontId="46" fillId="9" borderId="15" xfId="0" applyNumberFormat="1" applyFont="1" applyFill="1" applyBorder="1" applyAlignment="1" applyProtection="1">
      <alignment vertical="top" wrapText="1"/>
    </xf>
    <xf numFmtId="0" fontId="0" fillId="9" borderId="17" xfId="0" applyFill="1" applyBorder="1" applyAlignment="1" applyProtection="1">
      <alignment vertical="top" wrapText="1"/>
    </xf>
    <xf numFmtId="0" fontId="0" fillId="9" borderId="16" xfId="0" applyFill="1" applyBorder="1" applyAlignment="1" applyProtection="1">
      <alignment vertical="top" wrapText="1"/>
    </xf>
    <xf numFmtId="2" fontId="24" fillId="9" borderId="15" xfId="0" applyNumberFormat="1" applyFont="1" applyFill="1" applyBorder="1" applyAlignment="1" applyProtection="1">
      <alignment horizontal="left" vertical="top" wrapText="1"/>
    </xf>
    <xf numFmtId="2" fontId="24" fillId="9" borderId="17" xfId="0" applyNumberFormat="1" applyFont="1" applyFill="1" applyBorder="1" applyAlignment="1" applyProtection="1">
      <alignment horizontal="left" vertical="top" wrapText="1"/>
    </xf>
    <xf numFmtId="2" fontId="24" fillId="9" borderId="16" xfId="0" applyNumberFormat="1" applyFont="1" applyFill="1" applyBorder="1" applyAlignment="1" applyProtection="1">
      <alignment horizontal="left" vertical="top" wrapText="1"/>
    </xf>
    <xf numFmtId="0" fontId="24" fillId="9" borderId="24" xfId="4" applyFont="1" applyFill="1" applyBorder="1" applyAlignment="1" applyProtection="1">
      <alignment horizontal="left" vertical="top"/>
    </xf>
    <xf numFmtId="0" fontId="24" fillId="9" borderId="25" xfId="4" applyFont="1" applyFill="1" applyBorder="1" applyAlignment="1" applyProtection="1">
      <alignment horizontal="left" vertical="top"/>
    </xf>
    <xf numFmtId="0" fontId="24" fillId="9" borderId="23" xfId="4" applyFont="1" applyFill="1" applyBorder="1" applyAlignment="1" applyProtection="1">
      <alignment horizontal="left" vertical="top"/>
    </xf>
    <xf numFmtId="0" fontId="24" fillId="9" borderId="18" xfId="4" applyFont="1" applyFill="1" applyBorder="1" applyAlignment="1" applyProtection="1">
      <alignment horizontal="left" vertical="top" wrapText="1"/>
    </xf>
    <xf numFmtId="0" fontId="24" fillId="9" borderId="19" xfId="4" applyFont="1" applyFill="1" applyBorder="1" applyAlignment="1" applyProtection="1">
      <alignment horizontal="left" vertical="top" wrapText="1"/>
    </xf>
    <xf numFmtId="0" fontId="24" fillId="9" borderId="22" xfId="4" applyFont="1" applyFill="1" applyBorder="1" applyAlignment="1" applyProtection="1">
      <alignment horizontal="left" vertical="top" wrapText="1"/>
    </xf>
    <xf numFmtId="0" fontId="24" fillId="9" borderId="15" xfId="4" applyFont="1" applyFill="1" applyBorder="1" applyAlignment="1" applyProtection="1">
      <alignment horizontal="left" vertical="top" wrapText="1"/>
    </xf>
    <xf numFmtId="0" fontId="24" fillId="9" borderId="17" xfId="4" applyFont="1" applyFill="1" applyBorder="1" applyAlignment="1" applyProtection="1">
      <alignment horizontal="left" vertical="top" wrapText="1"/>
    </xf>
    <xf numFmtId="0" fontId="24" fillId="9" borderId="16" xfId="4" applyFont="1" applyFill="1" applyBorder="1" applyAlignment="1" applyProtection="1">
      <alignment horizontal="left" vertical="top" wrapText="1"/>
    </xf>
    <xf numFmtId="168" fontId="46" fillId="9" borderId="15" xfId="0" applyNumberFormat="1" applyFont="1" applyFill="1" applyBorder="1" applyAlignment="1" applyProtection="1">
      <alignment horizontal="left" wrapText="1"/>
    </xf>
    <xf numFmtId="168" fontId="0" fillId="9" borderId="15" xfId="0" applyNumberFormat="1" applyFont="1" applyFill="1" applyBorder="1" applyAlignment="1" applyProtection="1">
      <alignment vertical="top" wrapText="1"/>
    </xf>
    <xf numFmtId="168" fontId="0" fillId="9" borderId="15" xfId="0" applyNumberFormat="1" applyFont="1" applyFill="1" applyBorder="1" applyAlignment="1" applyProtection="1">
      <alignment horizontal="left" vertical="top" wrapText="1"/>
    </xf>
    <xf numFmtId="168" fontId="0" fillId="9" borderId="17" xfId="0" applyNumberFormat="1" applyFont="1" applyFill="1" applyBorder="1" applyAlignment="1" applyProtection="1">
      <alignment horizontal="left" vertical="top" wrapText="1"/>
    </xf>
    <xf numFmtId="168" fontId="0" fillId="9" borderId="16" xfId="0" applyNumberFormat="1" applyFont="1" applyFill="1" applyBorder="1" applyAlignment="1" applyProtection="1">
      <alignment horizontal="left" vertical="top" wrapText="1"/>
    </xf>
    <xf numFmtId="168" fontId="0" fillId="9" borderId="15" xfId="0" applyNumberFormat="1" applyFont="1" applyFill="1" applyBorder="1" applyAlignment="1" applyProtection="1">
      <alignment wrapText="1"/>
    </xf>
    <xf numFmtId="0" fontId="0" fillId="9" borderId="17" xfId="0" applyFill="1" applyBorder="1" applyAlignment="1" applyProtection="1">
      <alignment wrapText="1"/>
    </xf>
    <xf numFmtId="0" fontId="0" fillId="9" borderId="16" xfId="0" applyFill="1" applyBorder="1" applyAlignment="1" applyProtection="1">
      <alignment wrapText="1"/>
    </xf>
  </cellXfs>
  <cellStyles count="10">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689167</xdr:colOff>
      <xdr:row>2</xdr:row>
      <xdr:rowOff>22412</xdr:rowOff>
    </xdr:from>
    <xdr:to>
      <xdr:col>11</xdr:col>
      <xdr:colOff>288692</xdr:colOff>
      <xdr:row>4</xdr:row>
      <xdr:rowOff>31377</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8992" y="670112"/>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600</v>
      </c>
      <c r="G7" s="7"/>
      <c r="H7" s="7"/>
      <c r="I7" s="7"/>
      <c r="J7" s="8"/>
    </row>
    <row r="8" spans="2:10" ht="26.25" x14ac:dyDescent="0.25">
      <c r="B8" s="6"/>
      <c r="C8" s="7"/>
      <c r="D8" s="7"/>
      <c r="E8" s="7"/>
      <c r="F8" s="12" t="s">
        <v>1171</v>
      </c>
      <c r="G8" s="7"/>
      <c r="H8" s="7"/>
      <c r="I8" s="7"/>
      <c r="J8" s="8"/>
    </row>
    <row r="9" spans="2:10" ht="21" x14ac:dyDescent="0.25">
      <c r="B9" s="6"/>
      <c r="C9" s="7"/>
      <c r="D9" s="7"/>
      <c r="E9" s="7"/>
      <c r="F9" s="13" t="s">
        <v>1172</v>
      </c>
      <c r="G9" s="7"/>
      <c r="H9" s="7"/>
      <c r="I9" s="7"/>
      <c r="J9" s="8"/>
    </row>
    <row r="10" spans="2:10" ht="21" x14ac:dyDescent="0.25">
      <c r="B10" s="6"/>
      <c r="C10" s="7"/>
      <c r="D10" s="7"/>
      <c r="E10" s="7"/>
      <c r="F10" s="13" t="s">
        <v>1173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25" t="s">
        <v>15</v>
      </c>
      <c r="E24" s="326" t="s">
        <v>16</v>
      </c>
      <c r="F24" s="326"/>
      <c r="G24" s="326"/>
      <c r="H24" s="326"/>
      <c r="I24" s="7"/>
      <c r="J24" s="8"/>
    </row>
    <row r="25" spans="2:10" x14ac:dyDescent="0.25">
      <c r="B25" s="6"/>
      <c r="C25" s="7"/>
      <c r="D25" s="7"/>
      <c r="E25" s="16"/>
      <c r="F25" s="16"/>
      <c r="G25" s="16"/>
      <c r="H25" s="7"/>
      <c r="I25" s="7"/>
      <c r="J25" s="8"/>
    </row>
    <row r="26" spans="2:10" x14ac:dyDescent="0.25">
      <c r="B26" s="6"/>
      <c r="C26" s="7"/>
      <c r="D26" s="325" t="s">
        <v>17</v>
      </c>
      <c r="E26" s="326"/>
      <c r="F26" s="326"/>
      <c r="G26" s="326"/>
      <c r="H26" s="326"/>
      <c r="I26" s="7"/>
      <c r="J26" s="8"/>
    </row>
    <row r="27" spans="2:10" x14ac:dyDescent="0.25">
      <c r="B27" s="6"/>
      <c r="C27" s="7"/>
      <c r="D27" s="17"/>
      <c r="E27" s="17"/>
      <c r="F27" s="17"/>
      <c r="G27" s="17"/>
      <c r="H27" s="17"/>
      <c r="I27" s="7"/>
      <c r="J27" s="8"/>
    </row>
    <row r="28" spans="2:10" x14ac:dyDescent="0.25">
      <c r="B28" s="6"/>
      <c r="C28" s="7"/>
      <c r="D28" s="325" t="s">
        <v>18</v>
      </c>
      <c r="E28" s="326" t="s">
        <v>16</v>
      </c>
      <c r="F28" s="326"/>
      <c r="G28" s="326"/>
      <c r="H28" s="326"/>
      <c r="I28" s="7"/>
      <c r="J28" s="8"/>
    </row>
    <row r="29" spans="2:10" x14ac:dyDescent="0.25">
      <c r="B29" s="6"/>
      <c r="C29" s="7"/>
      <c r="D29" s="17"/>
      <c r="E29" s="17"/>
      <c r="F29" s="17"/>
      <c r="G29" s="17"/>
      <c r="H29" s="17"/>
      <c r="I29" s="7"/>
      <c r="J29" s="8"/>
    </row>
    <row r="30" spans="2:10" x14ac:dyDescent="0.25">
      <c r="B30" s="6"/>
      <c r="C30" s="7"/>
      <c r="D30" s="325" t="s">
        <v>19</v>
      </c>
      <c r="E30" s="326" t="s">
        <v>16</v>
      </c>
      <c r="F30" s="326"/>
      <c r="G30" s="326"/>
      <c r="H30" s="326"/>
      <c r="I30" s="7"/>
      <c r="J30" s="8"/>
    </row>
    <row r="31" spans="2:10" x14ac:dyDescent="0.25">
      <c r="B31" s="6"/>
      <c r="C31" s="7"/>
      <c r="D31" s="17"/>
      <c r="E31" s="17"/>
      <c r="F31" s="17"/>
      <c r="G31" s="17"/>
      <c r="H31" s="17"/>
      <c r="I31" s="7"/>
      <c r="J31" s="8"/>
    </row>
    <row r="32" spans="2:10" x14ac:dyDescent="0.25">
      <c r="B32" s="6"/>
      <c r="C32" s="7"/>
      <c r="D32" s="325" t="s">
        <v>20</v>
      </c>
      <c r="E32" s="326" t="s">
        <v>16</v>
      </c>
      <c r="F32" s="326"/>
      <c r="G32" s="326"/>
      <c r="H32" s="326"/>
      <c r="I32" s="7"/>
      <c r="J32" s="8"/>
    </row>
    <row r="33" spans="2:10" x14ac:dyDescent="0.25">
      <c r="B33" s="6"/>
      <c r="C33" s="7"/>
      <c r="D33" s="16"/>
      <c r="E33" s="16"/>
      <c r="F33" s="16"/>
      <c r="G33" s="16"/>
      <c r="H33" s="16"/>
      <c r="I33" s="7"/>
      <c r="J33" s="8"/>
    </row>
    <row r="34" spans="2:10" x14ac:dyDescent="0.25">
      <c r="B34" s="6"/>
      <c r="C34" s="7"/>
      <c r="D34" s="325" t="s">
        <v>21</v>
      </c>
      <c r="E34" s="326" t="s">
        <v>16</v>
      </c>
      <c r="F34" s="326"/>
      <c r="G34" s="326"/>
      <c r="H34" s="326"/>
      <c r="I34" s="7"/>
      <c r="J34" s="8"/>
    </row>
    <row r="35" spans="2:10" x14ac:dyDescent="0.25">
      <c r="B35" s="6"/>
      <c r="C35" s="7"/>
      <c r="D35" s="7"/>
      <c r="E35" s="7"/>
      <c r="F35" s="7"/>
      <c r="G35" s="7"/>
      <c r="H35" s="7"/>
      <c r="I35" s="7"/>
      <c r="J35" s="8"/>
    </row>
    <row r="36" spans="2:10" x14ac:dyDescent="0.25">
      <c r="B36" s="6"/>
      <c r="C36" s="7"/>
      <c r="D36" s="323" t="s">
        <v>22</v>
      </c>
      <c r="E36" s="324"/>
      <c r="F36" s="324"/>
      <c r="G36" s="324"/>
      <c r="H36" s="324"/>
      <c r="I36" s="7"/>
      <c r="J36" s="8"/>
    </row>
    <row r="37" spans="2:10" x14ac:dyDescent="0.25">
      <c r="B37" s="6"/>
      <c r="C37" s="7"/>
      <c r="D37" s="7"/>
      <c r="E37" s="7"/>
      <c r="F37" s="15"/>
      <c r="G37" s="7"/>
      <c r="H37" s="7"/>
      <c r="I37" s="7"/>
      <c r="J37" s="8"/>
    </row>
    <row r="38" spans="2:10" x14ac:dyDescent="0.25">
      <c r="B38" s="6"/>
      <c r="C38" s="7"/>
      <c r="D38" s="323" t="s">
        <v>1170</v>
      </c>
      <c r="E38" s="324"/>
      <c r="F38" s="324"/>
      <c r="G38" s="324"/>
      <c r="H38" s="324"/>
      <c r="I38" s="7"/>
      <c r="J38" s="8"/>
    </row>
    <row r="39" spans="2:10" x14ac:dyDescent="0.25">
      <c r="B39" s="6"/>
      <c r="C39" s="7"/>
      <c r="D39" s="103"/>
      <c r="E39" s="103"/>
      <c r="F39" s="103"/>
      <c r="G39" s="103"/>
      <c r="H39" s="103"/>
      <c r="I39" s="7"/>
      <c r="J39" s="8"/>
    </row>
    <row r="40" spans="2:10" ht="15.75" thickBot="1" x14ac:dyDescent="0.3">
      <c r="B40" s="18"/>
      <c r="C40" s="19"/>
      <c r="D40" s="19"/>
      <c r="E40" s="19"/>
      <c r="F40" s="19"/>
      <c r="G40" s="19"/>
      <c r="H40" s="19"/>
      <c r="I40" s="19"/>
      <c r="J40"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differentOddEven="1">
    <oddHeader>&amp;R&amp;G&amp;L&amp;"Calibri"&amp;12&amp;K008000Classification: Public&amp;1#</oddHeader>
    <evenHeader>&amp;L&amp;"Calibri"&amp;12&amp;K008000Classification: Public&amp;1#</even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60" zoomScaleNormal="60" workbookViewId="0">
      <selection activeCell="B220" sqref="B220"/>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23</v>
      </c>
      <c r="B1" s="22"/>
      <c r="C1" s="23"/>
      <c r="D1" s="23"/>
      <c r="E1" s="23"/>
      <c r="F1" s="58"/>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24</v>
      </c>
      <c r="C3" s="28" t="s">
        <v>1174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600</v>
      </c>
      <c r="E14" s="31"/>
      <c r="F14" s="31"/>
      <c r="H14" s="23"/>
      <c r="L14" s="23"/>
      <c r="M14" s="23"/>
    </row>
    <row r="15" spans="1:13" x14ac:dyDescent="0.25">
      <c r="A15" s="25" t="s">
        <v>35</v>
      </c>
      <c r="B15" s="39" t="s">
        <v>36</v>
      </c>
      <c r="C15" s="25" t="s">
        <v>1171</v>
      </c>
      <c r="E15" s="31"/>
      <c r="F15" s="31"/>
      <c r="H15" s="23"/>
      <c r="L15" s="23"/>
      <c r="M15" s="23"/>
    </row>
    <row r="16" spans="1:13" x14ac:dyDescent="0.25">
      <c r="A16" s="25" t="s">
        <v>37</v>
      </c>
      <c r="B16" s="39" t="s">
        <v>38</v>
      </c>
      <c r="C16" s="25" t="s">
        <v>1175</v>
      </c>
      <c r="E16" s="31"/>
      <c r="F16" s="31"/>
      <c r="H16" s="23"/>
      <c r="L16" s="23"/>
      <c r="M16" s="23"/>
    </row>
    <row r="17" spans="1:13" x14ac:dyDescent="0.25">
      <c r="A17" s="25" t="s">
        <v>39</v>
      </c>
      <c r="B17" s="39" t="s">
        <v>40</v>
      </c>
      <c r="C17" s="104">
        <v>42825</v>
      </c>
      <c r="E17" s="31"/>
      <c r="F17" s="31"/>
      <c r="H17" s="23"/>
      <c r="L17" s="23"/>
      <c r="M17" s="23"/>
    </row>
    <row r="18" spans="1:13" hidden="1" outlineLevel="1" x14ac:dyDescent="0.25">
      <c r="A18" s="25" t="s">
        <v>41</v>
      </c>
      <c r="B18" s="40" t="s">
        <v>42</v>
      </c>
      <c r="E18" s="31"/>
      <c r="F18" s="31"/>
      <c r="H18" s="23"/>
      <c r="L18" s="23"/>
      <c r="M18" s="23"/>
    </row>
    <row r="19" spans="1:13" hidden="1" outlineLevel="1" x14ac:dyDescent="0.25">
      <c r="A19" s="25" t="s">
        <v>43</v>
      </c>
      <c r="B19" s="40" t="s">
        <v>44</v>
      </c>
      <c r="E19" s="31"/>
      <c r="F19" s="31"/>
      <c r="H19" s="23"/>
      <c r="L19" s="23"/>
      <c r="M19" s="23"/>
    </row>
    <row r="20" spans="1:13" hidden="1" outlineLevel="1" x14ac:dyDescent="0.25">
      <c r="A20" s="25" t="s">
        <v>45</v>
      </c>
      <c r="B20" s="40"/>
      <c r="E20" s="31"/>
      <c r="F20" s="31"/>
      <c r="H20" s="23"/>
      <c r="L20" s="23"/>
      <c r="M20" s="23"/>
    </row>
    <row r="21" spans="1:13" hidden="1" outlineLevel="1" x14ac:dyDescent="0.25">
      <c r="A21" s="25" t="s">
        <v>46</v>
      </c>
      <c r="B21" s="40"/>
      <c r="E21" s="31"/>
      <c r="F21" s="31"/>
      <c r="H21" s="23"/>
      <c r="L21" s="23"/>
      <c r="M21" s="23"/>
    </row>
    <row r="22" spans="1:13" hidden="1" outlineLevel="1" x14ac:dyDescent="0.25">
      <c r="A22" s="25" t="s">
        <v>47</v>
      </c>
      <c r="B22" s="40"/>
      <c r="E22" s="31"/>
      <c r="F22" s="31"/>
      <c r="H22" s="23"/>
      <c r="L22" s="23"/>
      <c r="M22" s="23"/>
    </row>
    <row r="23" spans="1:13" hidden="1" outlineLevel="1" x14ac:dyDescent="0.25">
      <c r="A23" s="25" t="s">
        <v>48</v>
      </c>
      <c r="B23" s="40"/>
      <c r="E23" s="31"/>
      <c r="F23" s="31"/>
      <c r="H23" s="23"/>
      <c r="L23" s="23"/>
      <c r="M23" s="23"/>
    </row>
    <row r="24" spans="1:13" hidden="1" outlineLevel="1" x14ac:dyDescent="0.25">
      <c r="A24" s="25" t="s">
        <v>49</v>
      </c>
      <c r="B24" s="40"/>
      <c r="E24" s="31"/>
      <c r="F24" s="31"/>
      <c r="H24" s="23"/>
      <c r="L24" s="23"/>
      <c r="M24" s="23"/>
    </row>
    <row r="25" spans="1:13" hidden="1" outlineLevel="1" x14ac:dyDescent="0.25">
      <c r="A25" s="25" t="s">
        <v>50</v>
      </c>
      <c r="B25" s="40"/>
      <c r="E25" s="31"/>
      <c r="F25" s="31"/>
      <c r="H25" s="23"/>
      <c r="L25" s="23"/>
      <c r="M25" s="23"/>
    </row>
    <row r="26" spans="1:13" ht="18.75" collapsed="1" x14ac:dyDescent="0.25">
      <c r="A26" s="37"/>
      <c r="B26" s="36" t="s">
        <v>27</v>
      </c>
      <c r="C26" s="37"/>
      <c r="D26" s="37"/>
      <c r="E26" s="37"/>
      <c r="F26" s="37"/>
      <c r="G26" s="38"/>
      <c r="H26" s="23"/>
      <c r="L26" s="23"/>
      <c r="M26" s="23"/>
    </row>
    <row r="27" spans="1:13" x14ac:dyDescent="0.25">
      <c r="A27" s="25" t="s">
        <v>51</v>
      </c>
      <c r="B27" s="41" t="s">
        <v>52</v>
      </c>
      <c r="C27" s="25" t="s">
        <v>1176</v>
      </c>
      <c r="D27" s="42"/>
      <c r="E27" s="42"/>
      <c r="F27" s="42"/>
      <c r="H27" s="23"/>
      <c r="L27" s="23"/>
      <c r="M27" s="23"/>
    </row>
    <row r="28" spans="1:13" ht="165" x14ac:dyDescent="0.25">
      <c r="A28" s="25" t="s">
        <v>53</v>
      </c>
      <c r="B28" s="41" t="s">
        <v>54</v>
      </c>
      <c r="C28" s="25" t="s">
        <v>1176</v>
      </c>
      <c r="D28" s="42" t="s">
        <v>1177</v>
      </c>
      <c r="E28" s="42"/>
      <c r="F28" s="42"/>
      <c r="H28" s="23"/>
      <c r="L28" s="23"/>
      <c r="M28" s="23"/>
    </row>
    <row r="29" spans="1:13" x14ac:dyDescent="0.25">
      <c r="A29" s="25" t="s">
        <v>55</v>
      </c>
      <c r="B29" s="41" t="s">
        <v>56</v>
      </c>
      <c r="C29" s="25" t="s">
        <v>1178</v>
      </c>
      <c r="E29" s="42"/>
      <c r="F29" s="42"/>
      <c r="H29" s="23"/>
      <c r="L29" s="23"/>
      <c r="M29" s="23"/>
    </row>
    <row r="30" spans="1:13" hidden="1" outlineLevel="1" x14ac:dyDescent="0.25">
      <c r="A30" s="25" t="s">
        <v>57</v>
      </c>
      <c r="B30" s="41"/>
      <c r="E30" s="42"/>
      <c r="F30" s="42"/>
      <c r="H30" s="23"/>
      <c r="L30" s="23"/>
      <c r="M30" s="23"/>
    </row>
    <row r="31" spans="1:13" hidden="1" outlineLevel="1" x14ac:dyDescent="0.25">
      <c r="A31" s="25" t="s">
        <v>58</v>
      </c>
      <c r="B31" s="41"/>
      <c r="E31" s="42"/>
      <c r="F31" s="42"/>
      <c r="H31" s="23"/>
      <c r="L31" s="23"/>
      <c r="M31" s="23"/>
    </row>
    <row r="32" spans="1:13" hidden="1" outlineLevel="1" x14ac:dyDescent="0.25">
      <c r="A32" s="25" t="s">
        <v>59</v>
      </c>
      <c r="B32" s="41"/>
      <c r="E32" s="42"/>
      <c r="F32" s="42"/>
      <c r="H32" s="23"/>
      <c r="L32" s="23"/>
      <c r="M32" s="23"/>
    </row>
    <row r="33" spans="1:13" hidden="1" outlineLevel="1" x14ac:dyDescent="0.25">
      <c r="A33" s="25" t="s">
        <v>60</v>
      </c>
      <c r="B33" s="41"/>
      <c r="E33" s="42"/>
      <c r="F33" s="42"/>
      <c r="H33" s="23"/>
      <c r="L33" s="23"/>
      <c r="M33" s="23"/>
    </row>
    <row r="34" spans="1:13" hidden="1" outlineLevel="1" x14ac:dyDescent="0.25">
      <c r="A34" s="25" t="s">
        <v>61</v>
      </c>
      <c r="B34" s="41"/>
      <c r="E34" s="42"/>
      <c r="F34" s="42"/>
      <c r="H34" s="23"/>
      <c r="L34" s="23"/>
      <c r="M34" s="23"/>
    </row>
    <row r="35" spans="1:13" hidden="1" outlineLevel="1" x14ac:dyDescent="0.25">
      <c r="A35" s="25" t="s">
        <v>62</v>
      </c>
      <c r="B35" s="43"/>
      <c r="E35" s="42"/>
      <c r="F35" s="42"/>
      <c r="H35" s="23"/>
      <c r="L35" s="23"/>
      <c r="M35" s="23"/>
    </row>
    <row r="36" spans="1:13" ht="18.75" collapsed="1" x14ac:dyDescent="0.25">
      <c r="A36" s="36"/>
      <c r="B36" s="36" t="s">
        <v>28</v>
      </c>
      <c r="C36" s="36"/>
      <c r="D36" s="37"/>
      <c r="E36" s="37"/>
      <c r="F36" s="37"/>
      <c r="G36" s="38"/>
      <c r="H36" s="23"/>
      <c r="L36" s="23"/>
      <c r="M36" s="23"/>
    </row>
    <row r="37" spans="1:13" ht="15" customHeight="1" x14ac:dyDescent="0.25">
      <c r="A37" s="44"/>
      <c r="B37" s="45" t="s">
        <v>63</v>
      </c>
      <c r="C37" s="44" t="s">
        <v>64</v>
      </c>
      <c r="D37" s="44"/>
      <c r="E37" s="46"/>
      <c r="F37" s="47"/>
      <c r="G37" s="47"/>
      <c r="H37" s="23"/>
      <c r="L37" s="23"/>
      <c r="M37" s="23"/>
    </row>
    <row r="38" spans="1:13" x14ac:dyDescent="0.25">
      <c r="A38" s="25" t="s">
        <v>4</v>
      </c>
      <c r="B38" s="42" t="s">
        <v>1151</v>
      </c>
      <c r="C38" s="106">
        <v>23938.63</v>
      </c>
      <c r="F38" s="42"/>
      <c r="H38" s="23"/>
      <c r="L38" s="23"/>
      <c r="M38" s="23"/>
    </row>
    <row r="39" spans="1:13" x14ac:dyDescent="0.25">
      <c r="A39" s="25" t="s">
        <v>65</v>
      </c>
      <c r="B39" s="42" t="s">
        <v>66</v>
      </c>
      <c r="C39" s="105">
        <v>17808.13</v>
      </c>
      <c r="F39" s="42"/>
      <c r="H39" s="23"/>
      <c r="L39" s="23"/>
      <c r="M39" s="23"/>
    </row>
    <row r="40" spans="1:13" hidden="1" outlineLevel="1" x14ac:dyDescent="0.25">
      <c r="A40" s="25" t="s">
        <v>67</v>
      </c>
      <c r="B40" s="48" t="s">
        <v>68</v>
      </c>
      <c r="C40" s="25" t="s">
        <v>69</v>
      </c>
      <c r="F40" s="42"/>
      <c r="H40" s="23"/>
      <c r="L40" s="23"/>
      <c r="M40" s="23"/>
    </row>
    <row r="41" spans="1:13" hidden="1" outlineLevel="1" x14ac:dyDescent="0.25">
      <c r="A41" s="25" t="s">
        <v>70</v>
      </c>
      <c r="B41" s="48" t="s">
        <v>71</v>
      </c>
      <c r="C41" s="25" t="s">
        <v>69</v>
      </c>
      <c r="F41" s="42"/>
      <c r="H41" s="23"/>
      <c r="L41" s="23"/>
      <c r="M41" s="23"/>
    </row>
    <row r="42" spans="1:13" hidden="1" outlineLevel="1" x14ac:dyDescent="0.25">
      <c r="A42" s="25" t="s">
        <v>72</v>
      </c>
      <c r="B42" s="42"/>
      <c r="F42" s="42"/>
      <c r="H42" s="23"/>
      <c r="L42" s="23"/>
      <c r="M42" s="23"/>
    </row>
    <row r="43" spans="1:13" hidden="1" outlineLevel="1" x14ac:dyDescent="0.25">
      <c r="A43" s="25" t="s">
        <v>73</v>
      </c>
      <c r="B43" s="42"/>
      <c r="F43" s="42"/>
      <c r="H43" s="23"/>
      <c r="L43" s="23"/>
      <c r="M43" s="23"/>
    </row>
    <row r="44" spans="1:13" ht="15" customHeight="1" collapsed="1" x14ac:dyDescent="0.25">
      <c r="A44" s="44"/>
      <c r="B44" s="45" t="s">
        <v>74</v>
      </c>
      <c r="C44" s="101" t="s">
        <v>1152</v>
      </c>
      <c r="D44" s="44" t="s">
        <v>75</v>
      </c>
      <c r="E44" s="46"/>
      <c r="F44" s="47" t="s">
        <v>76</v>
      </c>
      <c r="G44" s="47" t="s">
        <v>77</v>
      </c>
      <c r="H44" s="23"/>
      <c r="L44" s="23"/>
      <c r="M44" s="23"/>
    </row>
    <row r="45" spans="1:13" x14ac:dyDescent="0.25">
      <c r="A45" s="25" t="s">
        <v>8</v>
      </c>
      <c r="B45" s="49" t="s">
        <v>78</v>
      </c>
      <c r="C45" s="107">
        <v>0.08</v>
      </c>
      <c r="D45" s="107">
        <v>0.17460000000000001</v>
      </c>
      <c r="E45" s="107"/>
      <c r="F45" s="107">
        <v>7.5300000000000006E-2</v>
      </c>
      <c r="G45" s="108" t="s">
        <v>1179</v>
      </c>
      <c r="H45" s="23"/>
      <c r="L45" s="23"/>
      <c r="M45" s="23"/>
    </row>
    <row r="46" spans="1:13" hidden="1" outlineLevel="1" x14ac:dyDescent="0.25">
      <c r="A46" s="25" t="s">
        <v>79</v>
      </c>
      <c r="B46" s="40" t="s">
        <v>80</v>
      </c>
      <c r="G46" s="25"/>
      <c r="H46" s="23"/>
      <c r="L46" s="23"/>
      <c r="M46" s="23"/>
    </row>
    <row r="47" spans="1:13" hidden="1" outlineLevel="1" x14ac:dyDescent="0.25">
      <c r="A47" s="25" t="s">
        <v>81</v>
      </c>
      <c r="B47" s="40" t="s">
        <v>82</v>
      </c>
      <c r="G47" s="25"/>
      <c r="H47" s="23"/>
      <c r="L47" s="23"/>
      <c r="M47" s="23"/>
    </row>
    <row r="48" spans="1:13" hidden="1" outlineLevel="1" x14ac:dyDescent="0.25">
      <c r="A48" s="25" t="s">
        <v>83</v>
      </c>
      <c r="B48" s="40"/>
      <c r="G48" s="25"/>
      <c r="H48" s="23"/>
      <c r="L48" s="23"/>
      <c r="M48" s="23"/>
    </row>
    <row r="49" spans="1:13" hidden="1" outlineLevel="1" x14ac:dyDescent="0.25">
      <c r="A49" s="25" t="s">
        <v>84</v>
      </c>
      <c r="B49" s="40"/>
      <c r="G49" s="25"/>
      <c r="H49" s="23"/>
      <c r="L49" s="23"/>
      <c r="M49" s="23"/>
    </row>
    <row r="50" spans="1:13" hidden="1" outlineLevel="1" x14ac:dyDescent="0.25">
      <c r="A50" s="25" t="s">
        <v>85</v>
      </c>
      <c r="B50" s="40"/>
      <c r="G50" s="25"/>
      <c r="H50" s="23"/>
      <c r="L50" s="23"/>
      <c r="M50" s="23"/>
    </row>
    <row r="51" spans="1:13" hidden="1" outlineLevel="1" x14ac:dyDescent="0.25">
      <c r="A51" s="25" t="s">
        <v>86</v>
      </c>
      <c r="B51" s="40"/>
      <c r="G51" s="25"/>
      <c r="H51" s="23"/>
      <c r="L51" s="23"/>
      <c r="M51" s="23"/>
    </row>
    <row r="52" spans="1:13" ht="15" customHeight="1" collapsed="1" x14ac:dyDescent="0.25">
      <c r="A52" s="44"/>
      <c r="B52" s="45" t="s">
        <v>87</v>
      </c>
      <c r="C52" s="44" t="s">
        <v>64</v>
      </c>
      <c r="D52" s="44"/>
      <c r="E52" s="46"/>
      <c r="F52" s="47" t="s">
        <v>88</v>
      </c>
      <c r="G52" s="47"/>
      <c r="H52" s="23"/>
      <c r="L52" s="23"/>
      <c r="M52" s="23"/>
    </row>
    <row r="53" spans="1:13" x14ac:dyDescent="0.25">
      <c r="A53" s="25" t="s">
        <v>89</v>
      </c>
      <c r="B53" s="42" t="s">
        <v>90</v>
      </c>
      <c r="C53" s="25">
        <v>23938.63</v>
      </c>
      <c r="E53" s="50"/>
      <c r="F53" s="51">
        <f>IF($C$58=0,"",IF(C53="[for completion]","",C53/$C$58))</f>
        <v>1</v>
      </c>
      <c r="G53" s="51"/>
      <c r="H53" s="23"/>
      <c r="L53" s="23"/>
      <c r="M53" s="23"/>
    </row>
    <row r="54" spans="1:13" x14ac:dyDescent="0.25">
      <c r="A54" s="25" t="s">
        <v>91</v>
      </c>
      <c r="B54" s="42" t="s">
        <v>92</v>
      </c>
      <c r="C54" s="25">
        <v>0</v>
      </c>
      <c r="E54" s="50"/>
      <c r="F54" s="51">
        <f>IF($C$58=0,"",IF(C54="[for completion]","",C54/$C$58))</f>
        <v>0</v>
      </c>
      <c r="G54" s="51"/>
      <c r="H54" s="23"/>
      <c r="L54" s="23"/>
      <c r="M54" s="23"/>
    </row>
    <row r="55" spans="1:13" x14ac:dyDescent="0.25">
      <c r="A55" s="25" t="s">
        <v>93</v>
      </c>
      <c r="B55" s="42" t="s">
        <v>94</v>
      </c>
      <c r="C55" s="25">
        <v>0</v>
      </c>
      <c r="E55" s="50"/>
      <c r="F55" s="51"/>
      <c r="G55" s="51"/>
      <c r="H55" s="23"/>
      <c r="L55" s="23"/>
      <c r="M55" s="23"/>
    </row>
    <row r="56" spans="1:13" x14ac:dyDescent="0.25">
      <c r="A56" s="25" t="s">
        <v>95</v>
      </c>
      <c r="B56" s="42" t="s">
        <v>96</v>
      </c>
      <c r="C56" s="25">
        <v>0</v>
      </c>
      <c r="E56" s="50"/>
      <c r="F56" s="51">
        <f>IF($C$58=0,"",IF(C56="[for completion]","",C56/$C$58))</f>
        <v>0</v>
      </c>
      <c r="G56" s="51"/>
      <c r="H56" s="23"/>
      <c r="L56" s="23"/>
      <c r="M56" s="23"/>
    </row>
    <row r="57" spans="1:13" x14ac:dyDescent="0.25">
      <c r="A57" s="25" t="s">
        <v>97</v>
      </c>
      <c r="B57" s="25" t="s">
        <v>98</v>
      </c>
      <c r="C57" s="25">
        <v>0</v>
      </c>
      <c r="E57" s="50"/>
      <c r="F57" s="51">
        <f>IF($C$58=0,"",IF(C57="[for completion]","",C57/$C$58))</f>
        <v>0</v>
      </c>
      <c r="G57" s="51"/>
      <c r="H57" s="23"/>
      <c r="L57" s="23"/>
      <c r="M57" s="23"/>
    </row>
    <row r="58" spans="1:13" x14ac:dyDescent="0.25">
      <c r="A58" s="25" t="s">
        <v>99</v>
      </c>
      <c r="B58" s="52" t="s">
        <v>100</v>
      </c>
      <c r="C58" s="109">
        <f>SUM(C53:C57)</f>
        <v>23938.63</v>
      </c>
      <c r="D58" s="50"/>
      <c r="E58" s="50"/>
      <c r="F58" s="53">
        <f>SUM(F53:F57)</f>
        <v>1</v>
      </c>
      <c r="G58" s="51"/>
      <c r="H58" s="23"/>
      <c r="L58" s="23"/>
      <c r="M58" s="23"/>
    </row>
    <row r="59" spans="1:13" hidden="1" outlineLevel="1" x14ac:dyDescent="0.25">
      <c r="A59" s="25" t="s">
        <v>101</v>
      </c>
      <c r="B59" s="54" t="s">
        <v>102</v>
      </c>
      <c r="E59" s="50"/>
      <c r="F59" s="51">
        <f t="shared" ref="F59:F64" si="0">IF($C$58=0,"",IF(C59="[for completion]","",C59/$C$58))</f>
        <v>0</v>
      </c>
      <c r="G59" s="51"/>
      <c r="H59" s="23"/>
      <c r="L59" s="23"/>
      <c r="M59" s="23"/>
    </row>
    <row r="60" spans="1:13" hidden="1" outlineLevel="1" x14ac:dyDescent="0.25">
      <c r="A60" s="25" t="s">
        <v>103</v>
      </c>
      <c r="B60" s="54" t="s">
        <v>102</v>
      </c>
      <c r="E60" s="50"/>
      <c r="F60" s="51">
        <f t="shared" si="0"/>
        <v>0</v>
      </c>
      <c r="G60" s="51"/>
      <c r="H60" s="23"/>
      <c r="L60" s="23"/>
      <c r="M60" s="23"/>
    </row>
    <row r="61" spans="1:13" hidden="1" outlineLevel="1" x14ac:dyDescent="0.25">
      <c r="A61" s="25" t="s">
        <v>104</v>
      </c>
      <c r="B61" s="54" t="s">
        <v>102</v>
      </c>
      <c r="E61" s="50"/>
      <c r="F61" s="51">
        <f t="shared" si="0"/>
        <v>0</v>
      </c>
      <c r="G61" s="51"/>
      <c r="H61" s="23"/>
      <c r="L61" s="23"/>
      <c r="M61" s="23"/>
    </row>
    <row r="62" spans="1:13" hidden="1" outlineLevel="1" x14ac:dyDescent="0.25">
      <c r="A62" s="25" t="s">
        <v>105</v>
      </c>
      <c r="B62" s="54" t="s">
        <v>102</v>
      </c>
      <c r="E62" s="50"/>
      <c r="F62" s="51">
        <f t="shared" si="0"/>
        <v>0</v>
      </c>
      <c r="G62" s="51"/>
      <c r="H62" s="23"/>
      <c r="L62" s="23"/>
      <c r="M62" s="23"/>
    </row>
    <row r="63" spans="1:13" hidden="1" outlineLevel="1" x14ac:dyDescent="0.25">
      <c r="A63" s="25" t="s">
        <v>106</v>
      </c>
      <c r="B63" s="54" t="s">
        <v>102</v>
      </c>
      <c r="E63" s="50"/>
      <c r="F63" s="51">
        <f t="shared" si="0"/>
        <v>0</v>
      </c>
      <c r="G63" s="51"/>
      <c r="H63" s="23"/>
      <c r="L63" s="23"/>
      <c r="M63" s="23"/>
    </row>
    <row r="64" spans="1:13" hidden="1" outlineLevel="1" x14ac:dyDescent="0.25">
      <c r="A64" s="25" t="s">
        <v>107</v>
      </c>
      <c r="B64" s="54" t="s">
        <v>102</v>
      </c>
      <c r="C64" s="55"/>
      <c r="D64" s="55"/>
      <c r="E64" s="55"/>
      <c r="F64" s="51">
        <f t="shared" si="0"/>
        <v>0</v>
      </c>
      <c r="G64" s="53"/>
      <c r="H64" s="23"/>
      <c r="L64" s="23"/>
      <c r="M64" s="23"/>
    </row>
    <row r="65" spans="1:13" ht="15" customHeight="1" collapsed="1" x14ac:dyDescent="0.25">
      <c r="A65" s="44"/>
      <c r="B65" s="45" t="s">
        <v>108</v>
      </c>
      <c r="C65" s="101" t="s">
        <v>1163</v>
      </c>
      <c r="D65" s="101" t="s">
        <v>1164</v>
      </c>
      <c r="E65" s="46"/>
      <c r="F65" s="47" t="s">
        <v>109</v>
      </c>
      <c r="G65" s="56" t="s">
        <v>110</v>
      </c>
      <c r="H65" s="23"/>
      <c r="L65" s="23"/>
      <c r="M65" s="23"/>
    </row>
    <row r="66" spans="1:13" x14ac:dyDescent="0.25">
      <c r="A66" s="25" t="s">
        <v>111</v>
      </c>
      <c r="B66" s="42" t="s">
        <v>1169</v>
      </c>
      <c r="C66" s="25">
        <v>7.97</v>
      </c>
      <c r="D66" s="25" t="s">
        <v>978</v>
      </c>
      <c r="E66" s="39"/>
      <c r="F66" s="57"/>
      <c r="G66" s="58"/>
      <c r="H66" s="23"/>
      <c r="L66" s="23"/>
      <c r="M66" s="23"/>
    </row>
    <row r="67" spans="1:13" x14ac:dyDescent="0.25">
      <c r="B67" s="42"/>
      <c r="E67" s="39"/>
      <c r="F67" s="57"/>
      <c r="G67" s="58"/>
      <c r="H67" s="23"/>
      <c r="L67" s="23"/>
      <c r="M67" s="23"/>
    </row>
    <row r="68" spans="1:13" x14ac:dyDescent="0.25">
      <c r="B68" s="42" t="s">
        <v>1157</v>
      </c>
      <c r="C68" s="39"/>
      <c r="D68" s="39"/>
      <c r="E68" s="39"/>
      <c r="F68" s="58"/>
      <c r="G68" s="58"/>
      <c r="H68" s="23"/>
      <c r="L68" s="23"/>
      <c r="M68" s="23"/>
    </row>
    <row r="69" spans="1:13" x14ac:dyDescent="0.25">
      <c r="B69" s="42" t="s">
        <v>113</v>
      </c>
      <c r="E69" s="39"/>
      <c r="F69" s="58"/>
      <c r="G69" s="58"/>
      <c r="H69" s="23"/>
      <c r="L69" s="23"/>
      <c r="M69" s="23"/>
    </row>
    <row r="70" spans="1:13" x14ac:dyDescent="0.25">
      <c r="A70" s="25" t="s">
        <v>114</v>
      </c>
      <c r="B70" s="21" t="s">
        <v>1180</v>
      </c>
      <c r="C70" s="25">
        <v>780.58</v>
      </c>
      <c r="D70" s="25" t="s">
        <v>978</v>
      </c>
      <c r="E70" s="21"/>
      <c r="F70" s="51">
        <f t="shared" ref="F70:F76" si="1">IF($C$77=0,"",IF(C70="[for completion]","",C70/$C$77))</f>
        <v>3.2607546881337823E-2</v>
      </c>
      <c r="G70" s="51" t="str">
        <f>IF($D$77=0,"",IF(D70="[Mark as ND1 if not relevant]","",D70/$D$77))</f>
        <v/>
      </c>
      <c r="H70" s="23"/>
      <c r="L70" s="23"/>
      <c r="M70" s="23"/>
    </row>
    <row r="71" spans="1:13" x14ac:dyDescent="0.25">
      <c r="A71" s="25" t="s">
        <v>116</v>
      </c>
      <c r="B71" s="21" t="s">
        <v>1181</v>
      </c>
      <c r="C71" s="25">
        <v>1102.3399999999999</v>
      </c>
      <c r="D71" s="25" t="s">
        <v>978</v>
      </c>
      <c r="E71" s="21"/>
      <c r="F71" s="51">
        <f t="shared" si="1"/>
        <v>4.6048583398465161E-2</v>
      </c>
      <c r="G71" s="51" t="str">
        <f t="shared" ref="G71:G76" si="2">IF($D$77=0,"",IF(D71="[Mark as ND1 if not relevant]","",D71/$D$77))</f>
        <v/>
      </c>
      <c r="H71" s="23"/>
      <c r="L71" s="23"/>
      <c r="M71" s="23"/>
    </row>
    <row r="72" spans="1:13" x14ac:dyDescent="0.25">
      <c r="A72" s="25" t="s">
        <v>118</v>
      </c>
      <c r="B72" s="21" t="s">
        <v>1182</v>
      </c>
      <c r="C72" s="25">
        <v>4343.08</v>
      </c>
      <c r="D72" s="25" t="s">
        <v>978</v>
      </c>
      <c r="E72" s="21"/>
      <c r="F72" s="51">
        <f t="shared" si="1"/>
        <v>0.18142558701145389</v>
      </c>
      <c r="G72" s="51" t="str">
        <f t="shared" si="2"/>
        <v/>
      </c>
      <c r="H72" s="23"/>
      <c r="L72" s="23"/>
      <c r="M72" s="23"/>
    </row>
    <row r="73" spans="1:13" x14ac:dyDescent="0.25">
      <c r="A73" s="25" t="s">
        <v>120</v>
      </c>
      <c r="B73" s="21" t="s">
        <v>1183</v>
      </c>
      <c r="C73" s="25">
        <v>7131.71</v>
      </c>
      <c r="D73" s="25" t="s">
        <v>978</v>
      </c>
      <c r="E73" s="21"/>
      <c r="F73" s="51">
        <f t="shared" si="1"/>
        <v>0.29791638034423862</v>
      </c>
      <c r="G73" s="51" t="str">
        <f t="shared" si="2"/>
        <v/>
      </c>
      <c r="H73" s="23"/>
      <c r="L73" s="23"/>
      <c r="M73" s="23"/>
    </row>
    <row r="74" spans="1:13" x14ac:dyDescent="0.25">
      <c r="A74" s="25" t="s">
        <v>122</v>
      </c>
      <c r="B74" s="21" t="s">
        <v>1184</v>
      </c>
      <c r="C74" s="25">
        <v>5802.97</v>
      </c>
      <c r="D74" s="25" t="s">
        <v>978</v>
      </c>
      <c r="E74" s="21"/>
      <c r="F74" s="51">
        <f t="shared" si="1"/>
        <v>0.24241027995336412</v>
      </c>
      <c r="G74" s="51" t="str">
        <f t="shared" si="2"/>
        <v/>
      </c>
      <c r="H74" s="23"/>
      <c r="L74" s="23"/>
      <c r="M74" s="23"/>
    </row>
    <row r="75" spans="1:13" x14ac:dyDescent="0.25">
      <c r="A75" s="25" t="s">
        <v>124</v>
      </c>
      <c r="B75" s="21" t="s">
        <v>1185</v>
      </c>
      <c r="C75" s="25">
        <v>2689.74</v>
      </c>
      <c r="D75" s="25" t="s">
        <v>978</v>
      </c>
      <c r="E75" s="21"/>
      <c r="F75" s="51">
        <f t="shared" si="1"/>
        <v>0.11235981340619744</v>
      </c>
      <c r="G75" s="51" t="str">
        <f t="shared" si="2"/>
        <v/>
      </c>
      <c r="H75" s="23"/>
      <c r="L75" s="23"/>
      <c r="M75" s="23"/>
    </row>
    <row r="76" spans="1:13" x14ac:dyDescent="0.25">
      <c r="A76" s="25" t="s">
        <v>126</v>
      </c>
      <c r="B76" s="21" t="s">
        <v>1186</v>
      </c>
      <c r="C76" s="25">
        <v>2088.21</v>
      </c>
      <c r="D76" s="25" t="s">
        <v>978</v>
      </c>
      <c r="E76" s="21"/>
      <c r="F76" s="51">
        <f t="shared" si="1"/>
        <v>8.7231809004943067E-2</v>
      </c>
      <c r="G76" s="51" t="str">
        <f t="shared" si="2"/>
        <v/>
      </c>
      <c r="H76" s="23"/>
      <c r="L76" s="23"/>
      <c r="M76" s="23"/>
    </row>
    <row r="77" spans="1:13" x14ac:dyDescent="0.25">
      <c r="A77" s="25" t="s">
        <v>128</v>
      </c>
      <c r="B77" s="59" t="s">
        <v>100</v>
      </c>
      <c r="C77" s="109">
        <f>SUM(C70:C76)</f>
        <v>23938.629999999997</v>
      </c>
      <c r="D77" s="50">
        <f>SUM(D70:D76)</f>
        <v>0</v>
      </c>
      <c r="E77" s="42"/>
      <c r="F77" s="53">
        <f>SUM(F70:F76)</f>
        <v>1</v>
      </c>
      <c r="G77" s="53">
        <f>SUM(G70:G76)</f>
        <v>0</v>
      </c>
      <c r="H77" s="23"/>
      <c r="L77" s="23"/>
      <c r="M77" s="23"/>
    </row>
    <row r="78" spans="1:13" hidden="1" outlineLevel="1" x14ac:dyDescent="0.25">
      <c r="A78" s="25" t="s">
        <v>129</v>
      </c>
      <c r="B78" s="60" t="s">
        <v>130</v>
      </c>
      <c r="C78" s="50"/>
      <c r="D78" s="50"/>
      <c r="E78" s="42"/>
      <c r="F78" s="51">
        <f>IF($C$77=0,"",IF(C78="[for completion]","",C78/$C$77))</f>
        <v>0</v>
      </c>
      <c r="G78" s="51" t="str">
        <f t="shared" ref="G78:G87" si="3">IF($D$77=0,"",IF(D78="[for completion]","",D78/$D$77))</f>
        <v/>
      </c>
      <c r="H78" s="23"/>
      <c r="L78" s="23"/>
      <c r="M78" s="23"/>
    </row>
    <row r="79" spans="1:13" hidden="1" outlineLevel="1" x14ac:dyDescent="0.25">
      <c r="A79" s="25" t="s">
        <v>131</v>
      </c>
      <c r="B79" s="60" t="s">
        <v>132</v>
      </c>
      <c r="C79" s="50"/>
      <c r="D79" s="50"/>
      <c r="E79" s="42"/>
      <c r="F79" s="51">
        <f t="shared" ref="F79:F87" si="4">IF($C$77=0,"",IF(C79="[for completion]","",C79/$C$77))</f>
        <v>0</v>
      </c>
      <c r="G79" s="51" t="str">
        <f t="shared" si="3"/>
        <v/>
      </c>
      <c r="H79" s="23"/>
      <c r="L79" s="23"/>
      <c r="M79" s="23"/>
    </row>
    <row r="80" spans="1:13" hidden="1" outlineLevel="1" x14ac:dyDescent="0.25">
      <c r="A80" s="25" t="s">
        <v>133</v>
      </c>
      <c r="B80" s="60" t="s">
        <v>134</v>
      </c>
      <c r="C80" s="50"/>
      <c r="D80" s="50"/>
      <c r="E80" s="42"/>
      <c r="F80" s="51">
        <f t="shared" si="4"/>
        <v>0</v>
      </c>
      <c r="G80" s="51" t="str">
        <f t="shared" si="3"/>
        <v/>
      </c>
      <c r="H80" s="23"/>
      <c r="L80" s="23"/>
      <c r="M80" s="23"/>
    </row>
    <row r="81" spans="1:13" hidden="1" outlineLevel="1" x14ac:dyDescent="0.25">
      <c r="A81" s="25" t="s">
        <v>135</v>
      </c>
      <c r="B81" s="60" t="s">
        <v>136</v>
      </c>
      <c r="C81" s="50"/>
      <c r="D81" s="50"/>
      <c r="E81" s="42"/>
      <c r="F81" s="51">
        <f t="shared" si="4"/>
        <v>0</v>
      </c>
      <c r="G81" s="51" t="str">
        <f t="shared" si="3"/>
        <v/>
      </c>
      <c r="H81" s="23"/>
      <c r="L81" s="23"/>
      <c r="M81" s="23"/>
    </row>
    <row r="82" spans="1:13" hidden="1" outlineLevel="1" x14ac:dyDescent="0.25">
      <c r="A82" s="25" t="s">
        <v>137</v>
      </c>
      <c r="B82" s="60" t="s">
        <v>138</v>
      </c>
      <c r="C82" s="50"/>
      <c r="D82" s="50"/>
      <c r="E82" s="42"/>
      <c r="F82" s="51">
        <f t="shared" si="4"/>
        <v>0</v>
      </c>
      <c r="G82" s="51" t="str">
        <f t="shared" si="3"/>
        <v/>
      </c>
      <c r="H82" s="23"/>
      <c r="L82" s="23"/>
      <c r="M82" s="23"/>
    </row>
    <row r="83" spans="1:13" hidden="1" outlineLevel="1" x14ac:dyDescent="0.25">
      <c r="A83" s="25" t="s">
        <v>139</v>
      </c>
      <c r="B83" s="60"/>
      <c r="C83" s="50"/>
      <c r="D83" s="50"/>
      <c r="E83" s="42"/>
      <c r="F83" s="51"/>
      <c r="G83" s="51"/>
      <c r="H83" s="23"/>
      <c r="L83" s="23"/>
      <c r="M83" s="23"/>
    </row>
    <row r="84" spans="1:13" hidden="1" outlineLevel="1" x14ac:dyDescent="0.25">
      <c r="A84" s="25" t="s">
        <v>140</v>
      </c>
      <c r="B84" s="60"/>
      <c r="C84" s="50"/>
      <c r="D84" s="50"/>
      <c r="E84" s="42"/>
      <c r="F84" s="51"/>
      <c r="G84" s="51"/>
      <c r="H84" s="23"/>
      <c r="L84" s="23"/>
      <c r="M84" s="23"/>
    </row>
    <row r="85" spans="1:13" hidden="1" outlineLevel="1" x14ac:dyDescent="0.25">
      <c r="A85" s="25" t="s">
        <v>141</v>
      </c>
      <c r="B85" s="60"/>
      <c r="C85" s="50"/>
      <c r="D85" s="50"/>
      <c r="E85" s="42"/>
      <c r="F85" s="51"/>
      <c r="G85" s="51"/>
      <c r="H85" s="23"/>
      <c r="L85" s="23"/>
      <c r="M85" s="23"/>
    </row>
    <row r="86" spans="1:13" hidden="1" outlineLevel="1" x14ac:dyDescent="0.25">
      <c r="A86" s="25" t="s">
        <v>142</v>
      </c>
      <c r="B86" s="59"/>
      <c r="C86" s="50"/>
      <c r="D86" s="50"/>
      <c r="E86" s="42"/>
      <c r="F86" s="51">
        <f t="shared" si="4"/>
        <v>0</v>
      </c>
      <c r="G86" s="51" t="str">
        <f t="shared" si="3"/>
        <v/>
      </c>
      <c r="H86" s="23"/>
      <c r="L86" s="23"/>
      <c r="M86" s="23"/>
    </row>
    <row r="87" spans="1:13" hidden="1" outlineLevel="1" x14ac:dyDescent="0.25">
      <c r="A87" s="25" t="s">
        <v>143</v>
      </c>
      <c r="B87" s="60"/>
      <c r="C87" s="50"/>
      <c r="D87" s="50"/>
      <c r="E87" s="42"/>
      <c r="F87" s="51">
        <f t="shared" si="4"/>
        <v>0</v>
      </c>
      <c r="G87" s="51" t="str">
        <f t="shared" si="3"/>
        <v/>
      </c>
      <c r="H87" s="23"/>
      <c r="L87" s="23"/>
      <c r="M87" s="23"/>
    </row>
    <row r="88" spans="1:13" ht="15" customHeight="1" collapsed="1" x14ac:dyDescent="0.25">
      <c r="A88" s="44"/>
      <c r="B88" s="45" t="s">
        <v>144</v>
      </c>
      <c r="C88" s="101" t="s">
        <v>1165</v>
      </c>
      <c r="D88" s="101" t="s">
        <v>1166</v>
      </c>
      <c r="E88" s="46"/>
      <c r="F88" s="47" t="s">
        <v>145</v>
      </c>
      <c r="G88" s="44" t="s">
        <v>146</v>
      </c>
      <c r="H88" s="23"/>
      <c r="L88" s="23"/>
      <c r="M88" s="23"/>
    </row>
    <row r="89" spans="1:13" x14ac:dyDescent="0.25">
      <c r="A89" s="25" t="s">
        <v>147</v>
      </c>
      <c r="B89" s="42" t="s">
        <v>112</v>
      </c>
      <c r="C89" s="25">
        <v>5.35</v>
      </c>
      <c r="D89" s="25">
        <v>6.35</v>
      </c>
      <c r="E89" s="39"/>
      <c r="F89" s="57"/>
      <c r="G89" s="58"/>
      <c r="H89" s="23"/>
      <c r="L89" s="23"/>
      <c r="M89" s="23"/>
    </row>
    <row r="90" spans="1:13" x14ac:dyDescent="0.25">
      <c r="B90" s="42"/>
      <c r="E90" s="39"/>
      <c r="F90" s="57"/>
      <c r="G90" s="58"/>
      <c r="H90" s="23"/>
      <c r="L90" s="23"/>
      <c r="M90" s="23"/>
    </row>
    <row r="91" spans="1:13" x14ac:dyDescent="0.25">
      <c r="B91" s="42" t="s">
        <v>1158</v>
      </c>
      <c r="C91" s="39"/>
      <c r="D91" s="39"/>
      <c r="E91" s="39"/>
      <c r="F91" s="58"/>
      <c r="G91" s="58"/>
      <c r="H91" s="23"/>
      <c r="L91" s="23"/>
      <c r="M91" s="23"/>
    </row>
    <row r="92" spans="1:13" x14ac:dyDescent="0.25">
      <c r="A92" s="25" t="s">
        <v>148</v>
      </c>
      <c r="B92" s="42" t="s">
        <v>113</v>
      </c>
      <c r="E92" s="39"/>
      <c r="F92" s="58"/>
      <c r="G92" s="58"/>
      <c r="H92" s="23"/>
      <c r="L92" s="23"/>
      <c r="M92" s="23"/>
    </row>
    <row r="93" spans="1:13" x14ac:dyDescent="0.25">
      <c r="A93" s="25" t="s">
        <v>149</v>
      </c>
      <c r="B93" s="21" t="s">
        <v>115</v>
      </c>
      <c r="C93" s="110">
        <v>1000</v>
      </c>
      <c r="D93" s="110">
        <v>0</v>
      </c>
      <c r="E93" s="21"/>
      <c r="F93" s="51">
        <f>IF($C$100=0,"",IF(C93="[for completion]","",C93/$C$100))</f>
        <v>5.6154127356437759E-2</v>
      </c>
      <c r="G93" s="51">
        <f>IF($D$100=0,"",IF(D93="[Mark as ND1 if not relevant]","",D93/$D$100))</f>
        <v>0</v>
      </c>
      <c r="H93" s="23"/>
      <c r="L93" s="23"/>
      <c r="M93" s="23"/>
    </row>
    <row r="94" spans="1:13" x14ac:dyDescent="0.25">
      <c r="A94" s="25" t="s">
        <v>150</v>
      </c>
      <c r="B94" s="21" t="s">
        <v>117</v>
      </c>
      <c r="C94" s="110">
        <v>1572.2</v>
      </c>
      <c r="D94" s="110">
        <v>1000</v>
      </c>
      <c r="E94" s="21"/>
      <c r="F94" s="51">
        <f t="shared" ref="F94:F110" si="5">IF($C$100=0,"",IF(C94="[for completion]","",C94/$C$100))</f>
        <v>8.828551902979144E-2</v>
      </c>
      <c r="G94" s="51">
        <f t="shared" ref="G94:G99" si="6">IF($D$100=0,"",IF(D94="[Mark as ND1 if not relevant]","",D94/$D$100))</f>
        <v>5.6154127356437773E-2</v>
      </c>
      <c r="H94" s="23"/>
      <c r="L94" s="23"/>
      <c r="M94" s="23"/>
    </row>
    <row r="95" spans="1:13" x14ac:dyDescent="0.25">
      <c r="A95" s="25" t="s">
        <v>151</v>
      </c>
      <c r="B95" s="21" t="s">
        <v>119</v>
      </c>
      <c r="C95" s="110">
        <v>1955</v>
      </c>
      <c r="D95" s="110">
        <v>1572.2</v>
      </c>
      <c r="E95" s="21"/>
      <c r="F95" s="51">
        <f t="shared" si="5"/>
        <v>0.10978131898183582</v>
      </c>
      <c r="G95" s="51">
        <f t="shared" si="6"/>
        <v>8.8285519029791468E-2</v>
      </c>
      <c r="H95" s="23"/>
      <c r="L95" s="23"/>
      <c r="M95" s="23"/>
    </row>
    <row r="96" spans="1:13" x14ac:dyDescent="0.25">
      <c r="A96" s="25" t="s">
        <v>152</v>
      </c>
      <c r="B96" s="21" t="s">
        <v>121</v>
      </c>
      <c r="C96" s="110">
        <v>4022.99</v>
      </c>
      <c r="D96" s="110">
        <v>1955</v>
      </c>
      <c r="E96" s="21"/>
      <c r="F96" s="51">
        <f t="shared" si="5"/>
        <v>0.22590749281367553</v>
      </c>
      <c r="G96" s="51">
        <f t="shared" si="6"/>
        <v>0.10978131898183584</v>
      </c>
      <c r="H96" s="23"/>
      <c r="L96" s="23"/>
      <c r="M96" s="23"/>
    </row>
    <row r="97" spans="1:14" x14ac:dyDescent="0.25">
      <c r="A97" s="25" t="s">
        <v>153</v>
      </c>
      <c r="B97" s="21" t="s">
        <v>123</v>
      </c>
      <c r="C97" s="110">
        <v>1323.2</v>
      </c>
      <c r="D97" s="110">
        <v>4022.99</v>
      </c>
      <c r="E97" s="21"/>
      <c r="F97" s="51">
        <f t="shared" si="5"/>
        <v>7.4303141318038446E-2</v>
      </c>
      <c r="G97" s="51">
        <f t="shared" si="6"/>
        <v>0.22590749281367556</v>
      </c>
      <c r="H97" s="23"/>
      <c r="L97" s="23"/>
      <c r="M97" s="23"/>
    </row>
    <row r="98" spans="1:14" x14ac:dyDescent="0.25">
      <c r="A98" s="25" t="s">
        <v>154</v>
      </c>
      <c r="B98" s="21" t="s">
        <v>125</v>
      </c>
      <c r="C98" s="110">
        <v>6278.88</v>
      </c>
      <c r="D98" s="110">
        <v>6027.83</v>
      </c>
      <c r="E98" s="21"/>
      <c r="F98" s="51">
        <f t="shared" si="5"/>
        <v>0.35258502717578993</v>
      </c>
      <c r="G98" s="51">
        <f t="shared" si="6"/>
        <v>0.33848753350295629</v>
      </c>
      <c r="H98" s="23"/>
      <c r="L98" s="23"/>
      <c r="M98" s="23"/>
    </row>
    <row r="99" spans="1:14" x14ac:dyDescent="0.25">
      <c r="A99" s="25" t="s">
        <v>155</v>
      </c>
      <c r="B99" s="21" t="s">
        <v>127</v>
      </c>
      <c r="C99" s="110">
        <v>1655.86</v>
      </c>
      <c r="D99" s="110">
        <v>3230.11</v>
      </c>
      <c r="E99" s="21"/>
      <c r="F99" s="51">
        <f t="shared" si="5"/>
        <v>9.2983373324431018E-2</v>
      </c>
      <c r="G99" s="51">
        <f t="shared" si="6"/>
        <v>0.18138400831530321</v>
      </c>
      <c r="H99" s="23"/>
      <c r="L99" s="23"/>
      <c r="M99" s="23"/>
    </row>
    <row r="100" spans="1:14" x14ac:dyDescent="0.25">
      <c r="A100" s="25" t="s">
        <v>156</v>
      </c>
      <c r="B100" s="59" t="s">
        <v>100</v>
      </c>
      <c r="C100" s="111">
        <f>SUM(C93:C99)</f>
        <v>17808.13</v>
      </c>
      <c r="D100" s="111">
        <f>SUM(D93:D99)</f>
        <v>17808.129999999997</v>
      </c>
      <c r="E100" s="42"/>
      <c r="F100" s="53">
        <f>SUM(F93:F99)</f>
        <v>1</v>
      </c>
      <c r="G100" s="53">
        <f>SUM(G93:G99)</f>
        <v>1</v>
      </c>
      <c r="H100" s="23"/>
      <c r="L100" s="23"/>
      <c r="M100" s="23"/>
    </row>
    <row r="101" spans="1:14" hidden="1" outlineLevel="1" x14ac:dyDescent="0.25">
      <c r="A101" s="25" t="s">
        <v>157</v>
      </c>
      <c r="B101" s="60" t="s">
        <v>130</v>
      </c>
      <c r="C101" s="50"/>
      <c r="D101" s="50"/>
      <c r="E101" s="42"/>
      <c r="F101" s="51">
        <f t="shared" si="5"/>
        <v>0</v>
      </c>
      <c r="G101" s="51">
        <f t="shared" ref="G101:G110" si="7">IF($D$100=0,"",IF(D101="[for completion]","",D101/$D$100))</f>
        <v>0</v>
      </c>
      <c r="H101" s="23"/>
      <c r="L101" s="23"/>
      <c r="M101" s="23"/>
    </row>
    <row r="102" spans="1:14" hidden="1" outlineLevel="1" x14ac:dyDescent="0.25">
      <c r="A102" s="25" t="s">
        <v>158</v>
      </c>
      <c r="B102" s="60" t="s">
        <v>132</v>
      </c>
      <c r="C102" s="50"/>
      <c r="D102" s="50"/>
      <c r="E102" s="42"/>
      <c r="F102" s="51">
        <f t="shared" si="5"/>
        <v>0</v>
      </c>
      <c r="G102" s="51">
        <f t="shared" si="7"/>
        <v>0</v>
      </c>
      <c r="H102" s="23"/>
      <c r="L102" s="23"/>
      <c r="M102" s="23"/>
    </row>
    <row r="103" spans="1:14" hidden="1" outlineLevel="1" x14ac:dyDescent="0.25">
      <c r="A103" s="25" t="s">
        <v>159</v>
      </c>
      <c r="B103" s="60" t="s">
        <v>134</v>
      </c>
      <c r="C103" s="50"/>
      <c r="D103" s="50"/>
      <c r="E103" s="42"/>
      <c r="F103" s="51">
        <f t="shared" si="5"/>
        <v>0</v>
      </c>
      <c r="G103" s="51">
        <f t="shared" si="7"/>
        <v>0</v>
      </c>
      <c r="H103" s="23"/>
      <c r="L103" s="23"/>
      <c r="M103" s="23"/>
    </row>
    <row r="104" spans="1:14" hidden="1" outlineLevel="1" x14ac:dyDescent="0.25">
      <c r="A104" s="25" t="s">
        <v>160</v>
      </c>
      <c r="B104" s="60" t="s">
        <v>136</v>
      </c>
      <c r="C104" s="50"/>
      <c r="D104" s="50"/>
      <c r="E104" s="42"/>
      <c r="F104" s="51">
        <f t="shared" si="5"/>
        <v>0</v>
      </c>
      <c r="G104" s="51">
        <f t="shared" si="7"/>
        <v>0</v>
      </c>
      <c r="H104" s="23"/>
      <c r="L104" s="23"/>
      <c r="M104" s="23"/>
    </row>
    <row r="105" spans="1:14" hidden="1" outlineLevel="1" x14ac:dyDescent="0.25">
      <c r="A105" s="25" t="s">
        <v>161</v>
      </c>
      <c r="B105" s="60" t="s">
        <v>138</v>
      </c>
      <c r="C105" s="50"/>
      <c r="D105" s="50"/>
      <c r="E105" s="42"/>
      <c r="F105" s="51">
        <f t="shared" si="5"/>
        <v>0</v>
      </c>
      <c r="G105" s="51">
        <f t="shared" si="7"/>
        <v>0</v>
      </c>
      <c r="H105" s="23"/>
      <c r="L105" s="23"/>
      <c r="M105" s="23"/>
    </row>
    <row r="106" spans="1:14" hidden="1" outlineLevel="1" x14ac:dyDescent="0.25">
      <c r="A106" s="25" t="s">
        <v>162</v>
      </c>
      <c r="B106" s="60"/>
      <c r="C106" s="50"/>
      <c r="D106" s="50"/>
      <c r="E106" s="42"/>
      <c r="F106" s="51"/>
      <c r="G106" s="51"/>
      <c r="H106" s="23"/>
      <c r="L106" s="23"/>
      <c r="M106" s="23"/>
    </row>
    <row r="107" spans="1:14" hidden="1" outlineLevel="1" x14ac:dyDescent="0.25">
      <c r="A107" s="25" t="s">
        <v>163</v>
      </c>
      <c r="B107" s="60"/>
      <c r="C107" s="50"/>
      <c r="D107" s="50"/>
      <c r="E107" s="42"/>
      <c r="F107" s="51"/>
      <c r="G107" s="51"/>
      <c r="H107" s="23"/>
      <c r="L107" s="23"/>
      <c r="M107" s="23"/>
    </row>
    <row r="108" spans="1:14" hidden="1" outlineLevel="1" x14ac:dyDescent="0.25">
      <c r="A108" s="25" t="s">
        <v>164</v>
      </c>
      <c r="B108" s="59"/>
      <c r="C108" s="50"/>
      <c r="D108" s="50"/>
      <c r="E108" s="42"/>
      <c r="F108" s="51">
        <f t="shared" si="5"/>
        <v>0</v>
      </c>
      <c r="G108" s="51">
        <f t="shared" si="7"/>
        <v>0</v>
      </c>
      <c r="H108" s="23"/>
      <c r="L108" s="23"/>
      <c r="M108" s="23"/>
    </row>
    <row r="109" spans="1:14" hidden="1" outlineLevel="1" x14ac:dyDescent="0.25">
      <c r="A109" s="25" t="s">
        <v>165</v>
      </c>
      <c r="B109" s="60"/>
      <c r="C109" s="50"/>
      <c r="D109" s="50"/>
      <c r="E109" s="42"/>
      <c r="F109" s="51">
        <f t="shared" si="5"/>
        <v>0</v>
      </c>
      <c r="G109" s="51">
        <f t="shared" si="7"/>
        <v>0</v>
      </c>
      <c r="H109" s="23"/>
      <c r="L109" s="23"/>
      <c r="M109" s="23"/>
    </row>
    <row r="110" spans="1:14" hidden="1" outlineLevel="1" x14ac:dyDescent="0.25">
      <c r="A110" s="25" t="s">
        <v>166</v>
      </c>
      <c r="B110" s="60"/>
      <c r="C110" s="50"/>
      <c r="D110" s="50"/>
      <c r="E110" s="42"/>
      <c r="F110" s="51">
        <f t="shared" si="5"/>
        <v>0</v>
      </c>
      <c r="G110" s="51">
        <f t="shared" si="7"/>
        <v>0</v>
      </c>
      <c r="H110" s="23"/>
      <c r="L110" s="23"/>
      <c r="M110" s="23"/>
    </row>
    <row r="111" spans="1:14" ht="15" customHeight="1" collapsed="1" x14ac:dyDescent="0.25">
      <c r="A111" s="44"/>
      <c r="B111" s="45" t="s">
        <v>167</v>
      </c>
      <c r="C111" s="47" t="s">
        <v>168</v>
      </c>
      <c r="D111" s="47" t="s">
        <v>169</v>
      </c>
      <c r="E111" s="46"/>
      <c r="F111" s="47" t="s">
        <v>170</v>
      </c>
      <c r="G111" s="47" t="s">
        <v>171</v>
      </c>
      <c r="H111" s="23"/>
      <c r="L111" s="23"/>
      <c r="M111" s="23"/>
    </row>
    <row r="112" spans="1:14" s="61" customFormat="1" x14ac:dyDescent="0.25">
      <c r="A112" s="25" t="s">
        <v>172</v>
      </c>
      <c r="B112" s="42" t="s">
        <v>173</v>
      </c>
      <c r="C112" s="25">
        <v>0</v>
      </c>
      <c r="D112" s="25">
        <v>0</v>
      </c>
      <c r="E112" s="51"/>
      <c r="F112" s="51">
        <f t="shared" ref="F112:F123" si="8">IF($C$127=0,"",IF(C112="[for completion]","",C112/$C$127))</f>
        <v>0</v>
      </c>
      <c r="G112" s="51">
        <f t="shared" ref="G112:G123" si="9">IF($D$127=0,"",IF(D112="[for completion]","",D112/$D$127))</f>
        <v>0</v>
      </c>
      <c r="H112" s="23"/>
      <c r="I112" s="25"/>
      <c r="J112" s="25"/>
      <c r="K112" s="25"/>
      <c r="L112" s="23"/>
      <c r="M112" s="23"/>
      <c r="N112" s="23"/>
    </row>
    <row r="113" spans="1:14" s="61" customFormat="1" x14ac:dyDescent="0.25">
      <c r="A113" s="25" t="s">
        <v>174</v>
      </c>
      <c r="B113" s="42" t="s">
        <v>175</v>
      </c>
      <c r="C113" s="25">
        <v>0</v>
      </c>
      <c r="D113" s="25">
        <v>0</v>
      </c>
      <c r="E113" s="51"/>
      <c r="F113" s="51">
        <f t="shared" si="8"/>
        <v>0</v>
      </c>
      <c r="G113" s="51">
        <f t="shared" si="9"/>
        <v>0</v>
      </c>
      <c r="H113" s="23"/>
      <c r="I113" s="25"/>
      <c r="J113" s="25"/>
      <c r="K113" s="25"/>
      <c r="L113" s="23"/>
      <c r="M113" s="23"/>
      <c r="N113" s="23"/>
    </row>
    <row r="114" spans="1:14" s="61" customFormat="1" x14ac:dyDescent="0.25">
      <c r="A114" s="25" t="s">
        <v>176</v>
      </c>
      <c r="B114" s="42" t="s">
        <v>177</v>
      </c>
      <c r="C114" s="25">
        <v>23938.63</v>
      </c>
      <c r="D114" s="25">
        <v>23938.63</v>
      </c>
      <c r="E114" s="51"/>
      <c r="F114" s="51">
        <f t="shared" si="8"/>
        <v>1</v>
      </c>
      <c r="G114" s="51">
        <f t="shared" si="9"/>
        <v>1</v>
      </c>
      <c r="H114" s="23"/>
      <c r="I114" s="25"/>
      <c r="J114" s="25"/>
      <c r="K114" s="25"/>
      <c r="L114" s="23"/>
      <c r="M114" s="23"/>
      <c r="N114" s="23"/>
    </row>
    <row r="115" spans="1:14" s="61" customFormat="1" x14ac:dyDescent="0.25">
      <c r="A115" s="25" t="s">
        <v>178</v>
      </c>
      <c r="B115" s="42" t="s">
        <v>179</v>
      </c>
      <c r="C115" s="25">
        <v>0</v>
      </c>
      <c r="D115" s="25">
        <v>0</v>
      </c>
      <c r="E115" s="51"/>
      <c r="F115" s="51">
        <f t="shared" si="8"/>
        <v>0</v>
      </c>
      <c r="G115" s="51">
        <f t="shared" si="9"/>
        <v>0</v>
      </c>
      <c r="H115" s="23"/>
      <c r="I115" s="25"/>
      <c r="J115" s="25"/>
      <c r="K115" s="25"/>
      <c r="L115" s="23"/>
      <c r="M115" s="23"/>
      <c r="N115" s="23"/>
    </row>
    <row r="116" spans="1:14" s="61" customFormat="1" x14ac:dyDescent="0.25">
      <c r="A116" s="25" t="s">
        <v>180</v>
      </c>
      <c r="B116" s="42" t="s">
        <v>181</v>
      </c>
      <c r="C116" s="25">
        <v>0</v>
      </c>
      <c r="D116" s="25">
        <v>0</v>
      </c>
      <c r="E116" s="51"/>
      <c r="F116" s="51">
        <f t="shared" si="8"/>
        <v>0</v>
      </c>
      <c r="G116" s="51">
        <f t="shared" si="9"/>
        <v>0</v>
      </c>
      <c r="H116" s="23"/>
      <c r="I116" s="25"/>
      <c r="J116" s="25"/>
      <c r="K116" s="25"/>
      <c r="L116" s="23"/>
      <c r="M116" s="23"/>
      <c r="N116" s="23"/>
    </row>
    <row r="117" spans="1:14" s="61" customFormat="1" x14ac:dyDescent="0.25">
      <c r="A117" s="25" t="s">
        <v>182</v>
      </c>
      <c r="B117" s="42" t="s">
        <v>183</v>
      </c>
      <c r="C117" s="25">
        <v>0</v>
      </c>
      <c r="D117" s="25">
        <v>0</v>
      </c>
      <c r="E117" s="42"/>
      <c r="F117" s="51">
        <f t="shared" si="8"/>
        <v>0</v>
      </c>
      <c r="G117" s="51">
        <f t="shared" si="9"/>
        <v>0</v>
      </c>
      <c r="H117" s="23"/>
      <c r="I117" s="25"/>
      <c r="J117" s="25"/>
      <c r="K117" s="25"/>
      <c r="L117" s="23"/>
      <c r="M117" s="23"/>
      <c r="N117" s="23"/>
    </row>
    <row r="118" spans="1:14" x14ac:dyDescent="0.25">
      <c r="A118" s="25" t="s">
        <v>184</v>
      </c>
      <c r="B118" s="42" t="s">
        <v>185</v>
      </c>
      <c r="C118" s="25">
        <v>0</v>
      </c>
      <c r="D118" s="25">
        <v>0</v>
      </c>
      <c r="E118" s="42"/>
      <c r="F118" s="51">
        <f t="shared" si="8"/>
        <v>0</v>
      </c>
      <c r="G118" s="51">
        <f t="shared" si="9"/>
        <v>0</v>
      </c>
      <c r="H118" s="23"/>
      <c r="L118" s="23"/>
      <c r="M118" s="23"/>
    </row>
    <row r="119" spans="1:14" x14ac:dyDescent="0.25">
      <c r="A119" s="25" t="s">
        <v>186</v>
      </c>
      <c r="B119" s="42" t="s">
        <v>187</v>
      </c>
      <c r="C119" s="25">
        <v>0</v>
      </c>
      <c r="D119" s="25">
        <v>0</v>
      </c>
      <c r="E119" s="42"/>
      <c r="F119" s="51">
        <f t="shared" si="8"/>
        <v>0</v>
      </c>
      <c r="G119" s="51">
        <f t="shared" si="9"/>
        <v>0</v>
      </c>
      <c r="H119" s="23"/>
      <c r="L119" s="23"/>
      <c r="M119" s="23"/>
    </row>
    <row r="120" spans="1:14" x14ac:dyDescent="0.25">
      <c r="A120" s="25" t="s">
        <v>188</v>
      </c>
      <c r="B120" s="42" t="s">
        <v>189</v>
      </c>
      <c r="C120" s="25">
        <v>0</v>
      </c>
      <c r="D120" s="25">
        <v>0</v>
      </c>
      <c r="E120" s="42"/>
      <c r="F120" s="51">
        <f t="shared" si="8"/>
        <v>0</v>
      </c>
      <c r="G120" s="51">
        <f t="shared" si="9"/>
        <v>0</v>
      </c>
      <c r="H120" s="23"/>
      <c r="L120" s="23"/>
      <c r="M120" s="23"/>
    </row>
    <row r="121" spans="1:14" x14ac:dyDescent="0.25">
      <c r="A121" s="25" t="s">
        <v>190</v>
      </c>
      <c r="B121" s="42" t="s">
        <v>191</v>
      </c>
      <c r="C121" s="25">
        <v>0</v>
      </c>
      <c r="D121" s="25">
        <v>0</v>
      </c>
      <c r="E121" s="42"/>
      <c r="F121" s="51">
        <f t="shared" si="8"/>
        <v>0</v>
      </c>
      <c r="G121" s="51">
        <f t="shared" si="9"/>
        <v>0</v>
      </c>
      <c r="H121" s="23"/>
      <c r="L121" s="23"/>
      <c r="M121" s="23"/>
    </row>
    <row r="122" spans="1:14" x14ac:dyDescent="0.25">
      <c r="A122" s="25" t="s">
        <v>192</v>
      </c>
      <c r="B122" s="42" t="s">
        <v>193</v>
      </c>
      <c r="C122" s="25">
        <v>0</v>
      </c>
      <c r="D122" s="25">
        <v>0</v>
      </c>
      <c r="E122" s="42"/>
      <c r="F122" s="51">
        <f t="shared" si="8"/>
        <v>0</v>
      </c>
      <c r="G122" s="51">
        <f t="shared" si="9"/>
        <v>0</v>
      </c>
      <c r="H122" s="23"/>
      <c r="L122" s="23"/>
      <c r="M122" s="23"/>
    </row>
    <row r="123" spans="1:14" x14ac:dyDescent="0.25">
      <c r="A123" s="25" t="s">
        <v>194</v>
      </c>
      <c r="B123" s="42" t="s">
        <v>195</v>
      </c>
      <c r="C123" s="25">
        <v>0</v>
      </c>
      <c r="D123" s="25">
        <v>0</v>
      </c>
      <c r="E123" s="42"/>
      <c r="F123" s="51">
        <f t="shared" si="8"/>
        <v>0</v>
      </c>
      <c r="G123" s="51">
        <f t="shared" si="9"/>
        <v>0</v>
      </c>
      <c r="H123" s="23"/>
      <c r="L123" s="23"/>
      <c r="M123" s="23"/>
    </row>
    <row r="124" spans="1:14" x14ac:dyDescent="0.25">
      <c r="A124" s="25" t="s">
        <v>196</v>
      </c>
      <c r="B124" s="42" t="s">
        <v>197</v>
      </c>
      <c r="C124" s="25">
        <v>0</v>
      </c>
      <c r="D124" s="25">
        <v>0</v>
      </c>
      <c r="E124" s="42"/>
      <c r="F124" s="51"/>
      <c r="G124" s="51"/>
      <c r="H124" s="23"/>
      <c r="L124" s="23"/>
      <c r="M124" s="23"/>
    </row>
    <row r="125" spans="1:14" x14ac:dyDescent="0.25">
      <c r="A125" s="25" t="s">
        <v>198</v>
      </c>
      <c r="B125" s="42" t="s">
        <v>199</v>
      </c>
      <c r="C125" s="25">
        <v>0</v>
      </c>
      <c r="D125" s="25">
        <v>0</v>
      </c>
      <c r="E125" s="42"/>
      <c r="F125" s="51"/>
      <c r="G125" s="51"/>
      <c r="H125" s="23"/>
      <c r="L125" s="23"/>
      <c r="M125" s="23"/>
    </row>
    <row r="126" spans="1:14" x14ac:dyDescent="0.25">
      <c r="A126" s="25" t="s">
        <v>200</v>
      </c>
      <c r="B126" s="42" t="s">
        <v>98</v>
      </c>
      <c r="C126" s="25">
        <v>0</v>
      </c>
      <c r="D126" s="25">
        <v>0</v>
      </c>
      <c r="E126" s="42"/>
      <c r="F126" s="51">
        <f>IF($C$127=0,"",IF(C126="[for completion]","",C126/$C$127))</f>
        <v>0</v>
      </c>
      <c r="G126" s="51">
        <f>IF($D$127=0,"",IF(D126="[for completion]","",D126/$D$127))</f>
        <v>0</v>
      </c>
      <c r="H126" s="23"/>
      <c r="L126" s="23"/>
      <c r="M126" s="23"/>
    </row>
    <row r="127" spans="1:14" x14ac:dyDescent="0.25">
      <c r="A127" s="25" t="s">
        <v>201</v>
      </c>
      <c r="B127" s="59" t="s">
        <v>100</v>
      </c>
      <c r="C127" s="25">
        <f>SUM(C112:C126)</f>
        <v>23938.63</v>
      </c>
      <c r="D127" s="25">
        <f>SUM(D112:D126)</f>
        <v>23938.63</v>
      </c>
      <c r="E127" s="42"/>
      <c r="F127" s="62">
        <f>SUM(F112:F126)</f>
        <v>1</v>
      </c>
      <c r="G127" s="62">
        <f>SUM(G112:G126)</f>
        <v>1</v>
      </c>
      <c r="H127" s="23"/>
      <c r="L127" s="23"/>
      <c r="M127" s="23"/>
    </row>
    <row r="128" spans="1:14" hidden="1" outlineLevel="1" x14ac:dyDescent="0.25">
      <c r="A128" s="25" t="s">
        <v>202</v>
      </c>
      <c r="B128" s="54" t="s">
        <v>102</v>
      </c>
      <c r="E128" s="42"/>
      <c r="F128" s="51">
        <f t="shared" ref="F128:F136" si="10">IF($C$127=0,"",IF(C128="[for completion]","",C128/$C$127))</f>
        <v>0</v>
      </c>
      <c r="G128" s="51">
        <f t="shared" ref="G128:G136" si="11">IF($D$127=0,"",IF(D128="[for completion]","",D128/$D$127))</f>
        <v>0</v>
      </c>
      <c r="H128" s="23"/>
      <c r="L128" s="23"/>
      <c r="M128" s="23"/>
    </row>
    <row r="129" spans="1:14" hidden="1" outlineLevel="1" x14ac:dyDescent="0.25">
      <c r="A129" s="25" t="s">
        <v>203</v>
      </c>
      <c r="B129" s="54" t="s">
        <v>102</v>
      </c>
      <c r="E129" s="42"/>
      <c r="F129" s="51">
        <f t="shared" si="10"/>
        <v>0</v>
      </c>
      <c r="G129" s="51">
        <f t="shared" si="11"/>
        <v>0</v>
      </c>
      <c r="H129" s="23"/>
      <c r="L129" s="23"/>
      <c r="M129" s="23"/>
    </row>
    <row r="130" spans="1:14" hidden="1" outlineLevel="1" x14ac:dyDescent="0.25">
      <c r="A130" s="25" t="s">
        <v>204</v>
      </c>
      <c r="B130" s="54" t="s">
        <v>102</v>
      </c>
      <c r="E130" s="42"/>
      <c r="F130" s="51">
        <f t="shared" si="10"/>
        <v>0</v>
      </c>
      <c r="G130" s="51">
        <f t="shared" si="11"/>
        <v>0</v>
      </c>
      <c r="H130" s="23"/>
      <c r="L130" s="23"/>
      <c r="M130" s="23"/>
    </row>
    <row r="131" spans="1:14" hidden="1" outlineLevel="1" x14ac:dyDescent="0.25">
      <c r="A131" s="25" t="s">
        <v>205</v>
      </c>
      <c r="B131" s="54" t="s">
        <v>102</v>
      </c>
      <c r="E131" s="42"/>
      <c r="F131" s="51">
        <f t="shared" si="10"/>
        <v>0</v>
      </c>
      <c r="G131" s="51">
        <f t="shared" si="11"/>
        <v>0</v>
      </c>
      <c r="H131" s="23"/>
      <c r="L131" s="23"/>
      <c r="M131" s="23"/>
    </row>
    <row r="132" spans="1:14" hidden="1" outlineLevel="1" x14ac:dyDescent="0.25">
      <c r="A132" s="25" t="s">
        <v>206</v>
      </c>
      <c r="B132" s="54" t="s">
        <v>102</v>
      </c>
      <c r="E132" s="42"/>
      <c r="F132" s="51">
        <f t="shared" si="10"/>
        <v>0</v>
      </c>
      <c r="G132" s="51">
        <f t="shared" si="11"/>
        <v>0</v>
      </c>
      <c r="H132" s="23"/>
      <c r="L132" s="23"/>
      <c r="M132" s="23"/>
    </row>
    <row r="133" spans="1:14" hidden="1" outlineLevel="1" x14ac:dyDescent="0.25">
      <c r="A133" s="25" t="s">
        <v>207</v>
      </c>
      <c r="B133" s="54" t="s">
        <v>102</v>
      </c>
      <c r="E133" s="42"/>
      <c r="F133" s="51">
        <f t="shared" si="10"/>
        <v>0</v>
      </c>
      <c r="G133" s="51">
        <f t="shared" si="11"/>
        <v>0</v>
      </c>
      <c r="H133" s="23"/>
      <c r="L133" s="23"/>
      <c r="M133" s="23"/>
    </row>
    <row r="134" spans="1:14" hidden="1" outlineLevel="1" x14ac:dyDescent="0.25">
      <c r="A134" s="25" t="s">
        <v>208</v>
      </c>
      <c r="B134" s="54" t="s">
        <v>102</v>
      </c>
      <c r="E134" s="42"/>
      <c r="F134" s="51">
        <f t="shared" si="10"/>
        <v>0</v>
      </c>
      <c r="G134" s="51">
        <f t="shared" si="11"/>
        <v>0</v>
      </c>
      <c r="H134" s="23"/>
      <c r="L134" s="23"/>
      <c r="M134" s="23"/>
    </row>
    <row r="135" spans="1:14" hidden="1" outlineLevel="1" x14ac:dyDescent="0.25">
      <c r="A135" s="25" t="s">
        <v>209</v>
      </c>
      <c r="B135" s="54" t="s">
        <v>102</v>
      </c>
      <c r="E135" s="42"/>
      <c r="F135" s="51">
        <f t="shared" si="10"/>
        <v>0</v>
      </c>
      <c r="G135" s="51">
        <f t="shared" si="11"/>
        <v>0</v>
      </c>
      <c r="H135" s="23"/>
      <c r="L135" s="23"/>
      <c r="M135" s="23"/>
    </row>
    <row r="136" spans="1:14" hidden="1" outlineLevel="1" x14ac:dyDescent="0.25">
      <c r="A136" s="25" t="s">
        <v>210</v>
      </c>
      <c r="B136" s="54" t="s">
        <v>102</v>
      </c>
      <c r="C136" s="55"/>
      <c r="D136" s="55"/>
      <c r="E136" s="55"/>
      <c r="F136" s="51">
        <f t="shared" si="10"/>
        <v>0</v>
      </c>
      <c r="G136" s="51">
        <f t="shared" si="11"/>
        <v>0</v>
      </c>
      <c r="H136" s="23"/>
      <c r="L136" s="23"/>
      <c r="M136" s="23"/>
    </row>
    <row r="137" spans="1:14" ht="15" customHeight="1" collapsed="1" x14ac:dyDescent="0.25">
      <c r="A137" s="44"/>
      <c r="B137" s="45" t="s">
        <v>211</v>
      </c>
      <c r="C137" s="47" t="s">
        <v>168</v>
      </c>
      <c r="D137" s="47" t="s">
        <v>169</v>
      </c>
      <c r="E137" s="46"/>
      <c r="F137" s="47" t="s">
        <v>170</v>
      </c>
      <c r="G137" s="47" t="s">
        <v>171</v>
      </c>
      <c r="H137" s="23"/>
      <c r="L137" s="23"/>
      <c r="M137" s="23"/>
    </row>
    <row r="138" spans="1:14" s="61" customFormat="1" x14ac:dyDescent="0.25">
      <c r="A138" s="25" t="s">
        <v>212</v>
      </c>
      <c r="B138" s="42" t="s">
        <v>173</v>
      </c>
      <c r="C138" s="110">
        <v>10080.58</v>
      </c>
      <c r="D138" s="110">
        <v>9362.74</v>
      </c>
      <c r="E138" s="51"/>
      <c r="F138" s="51">
        <f>IF($C$153=0,"",IF(C138="[for completion]","",C138/$C$153))</f>
        <v>0.54596808436887989</v>
      </c>
      <c r="G138" s="51">
        <f>IF($D$153=0,"",IF(D138="[for completion]","",D138/$D$153))</f>
        <v>0.52575649436521421</v>
      </c>
      <c r="H138" s="23"/>
      <c r="I138" s="25"/>
      <c r="J138" s="25"/>
      <c r="K138" s="25"/>
      <c r="L138" s="23"/>
      <c r="M138" s="23"/>
      <c r="N138" s="23"/>
    </row>
    <row r="139" spans="1:14" s="61" customFormat="1" x14ac:dyDescent="0.25">
      <c r="A139" s="25" t="s">
        <v>213</v>
      </c>
      <c r="B139" s="42" t="s">
        <v>175</v>
      </c>
      <c r="C139" s="110">
        <v>0</v>
      </c>
      <c r="D139" s="110">
        <v>0</v>
      </c>
      <c r="E139" s="51"/>
      <c r="F139" s="51">
        <f t="shared" ref="F139:F152" si="12">IF($C$153=0,"",IF(C139="[for completion]","",C139/$C$153))</f>
        <v>0</v>
      </c>
      <c r="G139" s="51">
        <f t="shared" ref="G139:G152" si="13">IF($D$153=0,"",IF(D139="[for completion]","",D139/$D$153))</f>
        <v>0</v>
      </c>
      <c r="H139" s="23"/>
      <c r="I139" s="25"/>
      <c r="J139" s="25"/>
      <c r="K139" s="25"/>
      <c r="L139" s="23"/>
      <c r="M139" s="23"/>
      <c r="N139" s="23"/>
    </row>
    <row r="140" spans="1:14" s="61" customFormat="1" x14ac:dyDescent="0.25">
      <c r="A140" s="25" t="s">
        <v>214</v>
      </c>
      <c r="B140" s="42" t="s">
        <v>177</v>
      </c>
      <c r="C140" s="110">
        <v>8045</v>
      </c>
      <c r="D140" s="110">
        <v>8045</v>
      </c>
      <c r="E140" s="51"/>
      <c r="F140" s="51">
        <f t="shared" si="12"/>
        <v>0.43572028977971888</v>
      </c>
      <c r="G140" s="51">
        <f t="shared" si="13"/>
        <v>0.45175995458254187</v>
      </c>
      <c r="H140" s="23"/>
      <c r="I140" s="25"/>
      <c r="J140" s="25"/>
      <c r="K140" s="25"/>
      <c r="L140" s="23"/>
      <c r="M140" s="23"/>
      <c r="N140" s="23"/>
    </row>
    <row r="141" spans="1:14" s="61" customFormat="1" x14ac:dyDescent="0.25">
      <c r="A141" s="25" t="s">
        <v>215</v>
      </c>
      <c r="B141" s="42" t="s">
        <v>179</v>
      </c>
      <c r="C141" s="110">
        <v>338.1</v>
      </c>
      <c r="D141" s="110">
        <v>400.39</v>
      </c>
      <c r="E141" s="51"/>
      <c r="F141" s="51">
        <f t="shared" si="12"/>
        <v>1.8311625851401239E-2</v>
      </c>
      <c r="G141" s="51">
        <f t="shared" si="13"/>
        <v>2.248355105224412E-2</v>
      </c>
      <c r="H141" s="23"/>
      <c r="I141" s="25"/>
      <c r="J141" s="25"/>
      <c r="K141" s="25"/>
      <c r="L141" s="23"/>
      <c r="M141" s="23"/>
      <c r="N141" s="23"/>
    </row>
    <row r="142" spans="1:14" s="61" customFormat="1" x14ac:dyDescent="0.25">
      <c r="A142" s="25" t="s">
        <v>216</v>
      </c>
      <c r="B142" s="42" t="s">
        <v>181</v>
      </c>
      <c r="C142" s="110">
        <v>0</v>
      </c>
      <c r="D142" s="110">
        <v>0</v>
      </c>
      <c r="E142" s="51"/>
      <c r="F142" s="51">
        <f t="shared" si="12"/>
        <v>0</v>
      </c>
      <c r="G142" s="51">
        <f t="shared" si="13"/>
        <v>0</v>
      </c>
      <c r="H142" s="23"/>
      <c r="I142" s="25"/>
      <c r="J142" s="25"/>
      <c r="K142" s="25"/>
      <c r="L142" s="23"/>
      <c r="M142" s="23"/>
      <c r="N142" s="23"/>
    </row>
    <row r="143" spans="1:14" s="61" customFormat="1" x14ac:dyDescent="0.25">
      <c r="A143" s="25" t="s">
        <v>217</v>
      </c>
      <c r="B143" s="42" t="s">
        <v>183</v>
      </c>
      <c r="C143" s="110">
        <v>0</v>
      </c>
      <c r="D143" s="110">
        <v>0</v>
      </c>
      <c r="E143" s="42"/>
      <c r="F143" s="51">
        <f t="shared" si="12"/>
        <v>0</v>
      </c>
      <c r="G143" s="51">
        <f t="shared" si="13"/>
        <v>0</v>
      </c>
      <c r="H143" s="23"/>
      <c r="I143" s="25"/>
      <c r="J143" s="25"/>
      <c r="K143" s="25"/>
      <c r="L143" s="23"/>
      <c r="M143" s="23"/>
      <c r="N143" s="23"/>
    </row>
    <row r="144" spans="1:14" x14ac:dyDescent="0.25">
      <c r="A144" s="25" t="s">
        <v>218</v>
      </c>
      <c r="B144" s="42" t="s">
        <v>185</v>
      </c>
      <c r="C144" s="110">
        <v>0</v>
      </c>
      <c r="D144" s="110">
        <v>0</v>
      </c>
      <c r="E144" s="42"/>
      <c r="F144" s="51">
        <f t="shared" si="12"/>
        <v>0</v>
      </c>
      <c r="G144" s="51">
        <f t="shared" si="13"/>
        <v>0</v>
      </c>
      <c r="H144" s="23"/>
      <c r="L144" s="23"/>
      <c r="M144" s="23"/>
    </row>
    <row r="145" spans="1:13" x14ac:dyDescent="0.25">
      <c r="A145" s="25" t="s">
        <v>219</v>
      </c>
      <c r="B145" s="42" t="s">
        <v>187</v>
      </c>
      <c r="C145" s="110">
        <v>0</v>
      </c>
      <c r="D145" s="110">
        <v>0</v>
      </c>
      <c r="E145" s="42"/>
      <c r="F145" s="51">
        <f t="shared" si="12"/>
        <v>0</v>
      </c>
      <c r="G145" s="51">
        <f t="shared" si="13"/>
        <v>0</v>
      </c>
      <c r="H145" s="23"/>
      <c r="L145" s="23"/>
      <c r="M145" s="23"/>
    </row>
    <row r="146" spans="1:13" x14ac:dyDescent="0.25">
      <c r="A146" s="25" t="s">
        <v>220</v>
      </c>
      <c r="B146" s="42" t="s">
        <v>189</v>
      </c>
      <c r="C146" s="110">
        <v>0</v>
      </c>
      <c r="D146" s="110">
        <v>0</v>
      </c>
      <c r="E146" s="42"/>
      <c r="F146" s="51">
        <f t="shared" si="12"/>
        <v>0</v>
      </c>
      <c r="G146" s="51">
        <f t="shared" si="13"/>
        <v>0</v>
      </c>
      <c r="H146" s="23"/>
      <c r="L146" s="23"/>
      <c r="M146" s="23"/>
    </row>
    <row r="147" spans="1:13" x14ac:dyDescent="0.25">
      <c r="A147" s="25" t="s">
        <v>221</v>
      </c>
      <c r="B147" s="42" t="s">
        <v>191</v>
      </c>
      <c r="C147" s="110">
        <v>0</v>
      </c>
      <c r="D147" s="110">
        <v>0</v>
      </c>
      <c r="E147" s="42"/>
      <c r="F147" s="51">
        <f t="shared" si="12"/>
        <v>0</v>
      </c>
      <c r="G147" s="51">
        <f t="shared" si="13"/>
        <v>0</v>
      </c>
      <c r="H147" s="23"/>
      <c r="L147" s="23"/>
      <c r="M147" s="23"/>
    </row>
    <row r="148" spans="1:13" x14ac:dyDescent="0.25">
      <c r="A148" s="25" t="s">
        <v>222</v>
      </c>
      <c r="B148" s="42" t="s">
        <v>193</v>
      </c>
      <c r="C148" s="110">
        <v>0</v>
      </c>
      <c r="D148" s="110">
        <v>0</v>
      </c>
      <c r="E148" s="42"/>
      <c r="F148" s="51">
        <f t="shared" si="12"/>
        <v>0</v>
      </c>
      <c r="G148" s="51">
        <f t="shared" si="13"/>
        <v>0</v>
      </c>
      <c r="H148" s="23"/>
      <c r="L148" s="23"/>
      <c r="M148" s="23"/>
    </row>
    <row r="149" spans="1:13" x14ac:dyDescent="0.25">
      <c r="A149" s="25" t="s">
        <v>223</v>
      </c>
      <c r="B149" s="42" t="s">
        <v>195</v>
      </c>
      <c r="C149" s="110">
        <v>0</v>
      </c>
      <c r="D149" s="110">
        <v>0</v>
      </c>
      <c r="E149" s="42"/>
      <c r="F149" s="51">
        <f t="shared" si="12"/>
        <v>0</v>
      </c>
      <c r="G149" s="51">
        <f t="shared" si="13"/>
        <v>0</v>
      </c>
      <c r="H149" s="23"/>
      <c r="L149" s="23"/>
      <c r="M149" s="23"/>
    </row>
    <row r="150" spans="1:13" x14ac:dyDescent="0.25">
      <c r="A150" s="25" t="s">
        <v>224</v>
      </c>
      <c r="B150" s="42" t="s">
        <v>197</v>
      </c>
      <c r="C150" s="110">
        <v>0</v>
      </c>
      <c r="D150" s="110">
        <v>0</v>
      </c>
      <c r="E150" s="42"/>
      <c r="F150" s="51">
        <f t="shared" si="12"/>
        <v>0</v>
      </c>
      <c r="G150" s="51">
        <f t="shared" si="13"/>
        <v>0</v>
      </c>
      <c r="H150" s="23"/>
      <c r="L150" s="23"/>
      <c r="M150" s="23"/>
    </row>
    <row r="151" spans="1:13" x14ac:dyDescent="0.25">
      <c r="A151" s="25" t="s">
        <v>225</v>
      </c>
      <c r="B151" s="42" t="s">
        <v>199</v>
      </c>
      <c r="C151" s="110">
        <v>0</v>
      </c>
      <c r="D151" s="110">
        <v>0</v>
      </c>
      <c r="E151" s="42"/>
      <c r="F151" s="51">
        <f t="shared" si="12"/>
        <v>0</v>
      </c>
      <c r="G151" s="51">
        <f t="shared" si="13"/>
        <v>0</v>
      </c>
      <c r="H151" s="23"/>
      <c r="L151" s="23"/>
      <c r="M151" s="23"/>
    </row>
    <row r="152" spans="1:13" x14ac:dyDescent="0.25">
      <c r="A152" s="25" t="s">
        <v>226</v>
      </c>
      <c r="B152" s="42" t="s">
        <v>98</v>
      </c>
      <c r="C152" s="110">
        <v>0</v>
      </c>
      <c r="D152" s="110">
        <v>0</v>
      </c>
      <c r="E152" s="42"/>
      <c r="F152" s="51">
        <f t="shared" si="12"/>
        <v>0</v>
      </c>
      <c r="G152" s="51">
        <f t="shared" si="13"/>
        <v>0</v>
      </c>
      <c r="H152" s="23"/>
      <c r="L152" s="23"/>
      <c r="M152" s="23"/>
    </row>
    <row r="153" spans="1:13" x14ac:dyDescent="0.25">
      <c r="A153" s="25" t="s">
        <v>227</v>
      </c>
      <c r="B153" s="59" t="s">
        <v>100</v>
      </c>
      <c r="C153" s="25">
        <f>SUM(C138:C152)</f>
        <v>18463.68</v>
      </c>
      <c r="D153" s="25">
        <f>SUM(D138:D152)</f>
        <v>17808.129999999997</v>
      </c>
      <c r="E153" s="42"/>
      <c r="F153" s="62">
        <f>SUM(F138:F152)</f>
        <v>1</v>
      </c>
      <c r="G153" s="62">
        <f>SUM(G138:G152)</f>
        <v>1.0000000000000002</v>
      </c>
      <c r="H153" s="23"/>
      <c r="L153" s="23"/>
      <c r="M153" s="23"/>
    </row>
    <row r="154" spans="1:13" hidden="1" outlineLevel="1" x14ac:dyDescent="0.25">
      <c r="A154" s="25" t="s">
        <v>228</v>
      </c>
      <c r="B154" s="54" t="s">
        <v>102</v>
      </c>
      <c r="E154" s="42"/>
      <c r="F154" s="51">
        <f t="shared" ref="F154:F162" si="14">IF($C$153=0,"",IF(C154="[for completion]","",C154/$C$153))</f>
        <v>0</v>
      </c>
      <c r="G154" s="51">
        <f t="shared" ref="G154:G162" si="15">IF($D$153=0,"",IF(D154="[for completion]","",D154/$D$153))</f>
        <v>0</v>
      </c>
      <c r="H154" s="23"/>
      <c r="L154" s="23"/>
      <c r="M154" s="23"/>
    </row>
    <row r="155" spans="1:13" hidden="1" outlineLevel="1" x14ac:dyDescent="0.25">
      <c r="A155" s="25" t="s">
        <v>229</v>
      </c>
      <c r="B155" s="54" t="s">
        <v>102</v>
      </c>
      <c r="E155" s="42"/>
      <c r="F155" s="51">
        <f t="shared" si="14"/>
        <v>0</v>
      </c>
      <c r="G155" s="51">
        <f t="shared" si="15"/>
        <v>0</v>
      </c>
      <c r="H155" s="23"/>
      <c r="L155" s="23"/>
      <c r="M155" s="23"/>
    </row>
    <row r="156" spans="1:13" hidden="1" outlineLevel="1" x14ac:dyDescent="0.25">
      <c r="A156" s="25" t="s">
        <v>230</v>
      </c>
      <c r="B156" s="54" t="s">
        <v>102</v>
      </c>
      <c r="E156" s="42"/>
      <c r="F156" s="51">
        <f t="shared" si="14"/>
        <v>0</v>
      </c>
      <c r="G156" s="51">
        <f t="shared" si="15"/>
        <v>0</v>
      </c>
      <c r="H156" s="23"/>
      <c r="L156" s="23"/>
      <c r="M156" s="23"/>
    </row>
    <row r="157" spans="1:13" hidden="1" outlineLevel="1" x14ac:dyDescent="0.25">
      <c r="A157" s="25" t="s">
        <v>231</v>
      </c>
      <c r="B157" s="54" t="s">
        <v>102</v>
      </c>
      <c r="E157" s="42"/>
      <c r="F157" s="51">
        <f t="shared" si="14"/>
        <v>0</v>
      </c>
      <c r="G157" s="51">
        <f t="shared" si="15"/>
        <v>0</v>
      </c>
      <c r="H157" s="23"/>
      <c r="L157" s="23"/>
      <c r="M157" s="23"/>
    </row>
    <row r="158" spans="1:13" hidden="1" outlineLevel="1" x14ac:dyDescent="0.25">
      <c r="A158" s="25" t="s">
        <v>232</v>
      </c>
      <c r="B158" s="54" t="s">
        <v>102</v>
      </c>
      <c r="E158" s="42"/>
      <c r="F158" s="51">
        <f t="shared" si="14"/>
        <v>0</v>
      </c>
      <c r="G158" s="51">
        <f t="shared" si="15"/>
        <v>0</v>
      </c>
      <c r="H158" s="23"/>
      <c r="L158" s="23"/>
      <c r="M158" s="23"/>
    </row>
    <row r="159" spans="1:13" hidden="1" outlineLevel="1" x14ac:dyDescent="0.25">
      <c r="A159" s="25" t="s">
        <v>233</v>
      </c>
      <c r="B159" s="54" t="s">
        <v>102</v>
      </c>
      <c r="E159" s="42"/>
      <c r="F159" s="51">
        <f t="shared" si="14"/>
        <v>0</v>
      </c>
      <c r="G159" s="51">
        <f t="shared" si="15"/>
        <v>0</v>
      </c>
      <c r="H159" s="23"/>
      <c r="L159" s="23"/>
      <c r="M159" s="23"/>
    </row>
    <row r="160" spans="1:13" hidden="1" outlineLevel="1" x14ac:dyDescent="0.25">
      <c r="A160" s="25" t="s">
        <v>234</v>
      </c>
      <c r="B160" s="54" t="s">
        <v>102</v>
      </c>
      <c r="E160" s="42"/>
      <c r="F160" s="51">
        <f t="shared" si="14"/>
        <v>0</v>
      </c>
      <c r="G160" s="51">
        <f t="shared" si="15"/>
        <v>0</v>
      </c>
      <c r="H160" s="23"/>
      <c r="L160" s="23"/>
      <c r="M160" s="23"/>
    </row>
    <row r="161" spans="1:13" hidden="1" outlineLevel="1" x14ac:dyDescent="0.25">
      <c r="A161" s="25" t="s">
        <v>235</v>
      </c>
      <c r="B161" s="54" t="s">
        <v>102</v>
      </c>
      <c r="E161" s="42"/>
      <c r="F161" s="51">
        <f t="shared" si="14"/>
        <v>0</v>
      </c>
      <c r="G161" s="51">
        <f t="shared" si="15"/>
        <v>0</v>
      </c>
      <c r="H161" s="23"/>
      <c r="L161" s="23"/>
      <c r="M161" s="23"/>
    </row>
    <row r="162" spans="1:13" hidden="1" outlineLevel="1" x14ac:dyDescent="0.25">
      <c r="A162" s="25" t="s">
        <v>236</v>
      </c>
      <c r="B162" s="54" t="s">
        <v>102</v>
      </c>
      <c r="C162" s="55"/>
      <c r="D162" s="55"/>
      <c r="E162" s="55"/>
      <c r="F162" s="51">
        <f t="shared" si="14"/>
        <v>0</v>
      </c>
      <c r="G162" s="51">
        <f t="shared" si="15"/>
        <v>0</v>
      </c>
      <c r="H162" s="23"/>
      <c r="L162" s="23"/>
      <c r="M162" s="23"/>
    </row>
    <row r="163" spans="1:13" ht="15" customHeight="1" collapsed="1" x14ac:dyDescent="0.25">
      <c r="A163" s="44"/>
      <c r="B163" s="45" t="s">
        <v>237</v>
      </c>
      <c r="C163" s="101" t="s">
        <v>168</v>
      </c>
      <c r="D163" s="101" t="s">
        <v>169</v>
      </c>
      <c r="E163" s="46"/>
      <c r="F163" s="101" t="s">
        <v>170</v>
      </c>
      <c r="G163" s="101" t="s">
        <v>171</v>
      </c>
      <c r="H163" s="23"/>
      <c r="L163" s="23"/>
      <c r="M163" s="23"/>
    </row>
    <row r="164" spans="1:13" x14ac:dyDescent="0.25">
      <c r="A164" s="25" t="s">
        <v>239</v>
      </c>
      <c r="B164" s="23" t="s">
        <v>240</v>
      </c>
      <c r="C164" s="110">
        <v>14658.68</v>
      </c>
      <c r="D164" s="110">
        <v>14003.13</v>
      </c>
      <c r="E164" s="63"/>
      <c r="F164" s="63">
        <f>IF($C$167=0,"",IF(C164="[for completion]","",C164/$C$167))</f>
        <v>0.79391973864365062</v>
      </c>
      <c r="G164" s="63">
        <f>IF($D$167=0,"",IF(D164="[for completion]","",D164/$D$167))</f>
        <v>0.78633354540875444</v>
      </c>
      <c r="H164" s="23"/>
      <c r="L164" s="23"/>
      <c r="M164" s="23"/>
    </row>
    <row r="165" spans="1:13" x14ac:dyDescent="0.25">
      <c r="A165" s="25" t="s">
        <v>241</v>
      </c>
      <c r="B165" s="23" t="s">
        <v>242</v>
      </c>
      <c r="C165" s="110">
        <v>3805</v>
      </c>
      <c r="D165" s="110">
        <v>3805</v>
      </c>
      <c r="E165" s="63"/>
      <c r="F165" s="63">
        <f>IF($C$167=0,"",IF(C165="[for completion]","",C165/$C$167))</f>
        <v>0.20608026135634933</v>
      </c>
      <c r="G165" s="63">
        <f>IF($D$167=0,"",IF(D165="[for completion]","",D165/$D$167))</f>
        <v>0.21366645459124572</v>
      </c>
      <c r="H165" s="23"/>
      <c r="L165" s="23"/>
      <c r="M165" s="23"/>
    </row>
    <row r="166" spans="1:13" x14ac:dyDescent="0.25">
      <c r="A166" s="25" t="s">
        <v>243</v>
      </c>
      <c r="B166" s="23" t="s">
        <v>98</v>
      </c>
      <c r="C166" s="110">
        <v>0</v>
      </c>
      <c r="D166" s="110">
        <v>0</v>
      </c>
      <c r="E166" s="63"/>
      <c r="F166" s="63">
        <f>IF($C$167=0,"",IF(C166="[for completion]","",C166/$C$167))</f>
        <v>0</v>
      </c>
      <c r="G166" s="63">
        <f>IF($D$167=0,"",IF(D166="[for completion]","",D166/$D$167))</f>
        <v>0</v>
      </c>
      <c r="H166" s="23"/>
      <c r="L166" s="23"/>
      <c r="M166" s="23"/>
    </row>
    <row r="167" spans="1:13" x14ac:dyDescent="0.25">
      <c r="A167" s="25" t="s">
        <v>244</v>
      </c>
      <c r="B167" s="64" t="s">
        <v>100</v>
      </c>
      <c r="C167" s="23">
        <f>SUM(C164:C166)</f>
        <v>18463.68</v>
      </c>
      <c r="D167" s="23">
        <f>SUM(D164:D166)</f>
        <v>17808.129999999997</v>
      </c>
      <c r="E167" s="63"/>
      <c r="F167" s="63">
        <f>SUM(F164:F166)</f>
        <v>1</v>
      </c>
      <c r="G167" s="63">
        <f>SUM(G164:G166)</f>
        <v>1.0000000000000002</v>
      </c>
      <c r="H167" s="23"/>
      <c r="L167" s="23"/>
      <c r="M167" s="23"/>
    </row>
    <row r="168" spans="1:13" hidden="1" outlineLevel="1" x14ac:dyDescent="0.25">
      <c r="A168" s="25" t="s">
        <v>245</v>
      </c>
      <c r="B168" s="64"/>
      <c r="C168" s="23"/>
      <c r="D168" s="23"/>
      <c r="E168" s="63"/>
      <c r="F168" s="63"/>
      <c r="G168" s="21"/>
      <c r="H168" s="23"/>
      <c r="L168" s="23"/>
      <c r="M168" s="23"/>
    </row>
    <row r="169" spans="1:13" hidden="1" outlineLevel="1" x14ac:dyDescent="0.25">
      <c r="A169" s="25" t="s">
        <v>246</v>
      </c>
      <c r="B169" s="64"/>
      <c r="C169" s="23"/>
      <c r="D169" s="23"/>
      <c r="E169" s="63"/>
      <c r="F169" s="63"/>
      <c r="G169" s="21"/>
      <c r="H169" s="23"/>
      <c r="L169" s="23"/>
      <c r="M169" s="23"/>
    </row>
    <row r="170" spans="1:13" hidden="1" outlineLevel="1" x14ac:dyDescent="0.25">
      <c r="A170" s="25" t="s">
        <v>247</v>
      </c>
      <c r="B170" s="64"/>
      <c r="C170" s="23"/>
      <c r="D170" s="23"/>
      <c r="E170" s="63"/>
      <c r="F170" s="63"/>
      <c r="G170" s="21"/>
      <c r="H170" s="23"/>
      <c r="L170" s="23"/>
      <c r="M170" s="23"/>
    </row>
    <row r="171" spans="1:13" hidden="1" outlineLevel="1" x14ac:dyDescent="0.25">
      <c r="A171" s="25" t="s">
        <v>248</v>
      </c>
      <c r="B171" s="64"/>
      <c r="C171" s="23"/>
      <c r="D171" s="23"/>
      <c r="E171" s="63"/>
      <c r="F171" s="63"/>
      <c r="G171" s="21"/>
      <c r="H171" s="23"/>
      <c r="L171" s="23"/>
      <c r="M171" s="23"/>
    </row>
    <row r="172" spans="1:13" hidden="1" outlineLevel="1" x14ac:dyDescent="0.25">
      <c r="A172" s="25" t="s">
        <v>249</v>
      </c>
      <c r="B172" s="64"/>
      <c r="C172" s="23"/>
      <c r="D172" s="23"/>
      <c r="E172" s="63"/>
      <c r="F172" s="63"/>
      <c r="G172" s="21"/>
      <c r="H172" s="23"/>
      <c r="L172" s="23"/>
      <c r="M172" s="23"/>
    </row>
    <row r="173" spans="1:13" ht="15" customHeight="1" collapsed="1" x14ac:dyDescent="0.25">
      <c r="A173" s="44"/>
      <c r="B173" s="45" t="s">
        <v>250</v>
      </c>
      <c r="C173" s="44" t="s">
        <v>64</v>
      </c>
      <c r="D173" s="44"/>
      <c r="E173" s="46"/>
      <c r="F173" s="47" t="s">
        <v>251</v>
      </c>
      <c r="G173" s="47"/>
      <c r="H173" s="23"/>
      <c r="L173" s="23"/>
      <c r="M173" s="23"/>
    </row>
    <row r="174" spans="1:13" ht="15" customHeight="1" x14ac:dyDescent="0.25">
      <c r="A174" s="25" t="s">
        <v>252</v>
      </c>
      <c r="B174" s="42" t="s">
        <v>253</v>
      </c>
      <c r="C174" s="25">
        <v>0</v>
      </c>
      <c r="D174" s="39"/>
      <c r="E174" s="31"/>
      <c r="F174" s="51" t="str">
        <f>IF($C$179=0,"",IF(C174="[for completion]","",C174/$C$179))</f>
        <v/>
      </c>
      <c r="G174" s="51"/>
      <c r="H174" s="23"/>
      <c r="L174" s="23"/>
      <c r="M174" s="23"/>
    </row>
    <row r="175" spans="1:13" ht="30.75" customHeight="1" x14ac:dyDescent="0.25">
      <c r="A175" s="25" t="s">
        <v>9</v>
      </c>
      <c r="B175" s="42" t="s">
        <v>1153</v>
      </c>
      <c r="C175" s="25">
        <v>0</v>
      </c>
      <c r="E175" s="53"/>
      <c r="F175" s="51" t="str">
        <f>IF($C$179=0,"",IF(C175="[for completion]","",C175/$C$179))</f>
        <v/>
      </c>
      <c r="G175" s="51"/>
      <c r="H175" s="23"/>
      <c r="L175" s="23"/>
      <c r="M175" s="23"/>
    </row>
    <row r="176" spans="1:13" x14ac:dyDescent="0.25">
      <c r="A176" s="25" t="s">
        <v>254</v>
      </c>
      <c r="B176" s="42" t="s">
        <v>255</v>
      </c>
      <c r="C176" s="25">
        <v>0</v>
      </c>
      <c r="E176" s="53"/>
      <c r="F176" s="51"/>
      <c r="G176" s="51"/>
      <c r="H176" s="23"/>
      <c r="L176" s="23"/>
      <c r="M176" s="23"/>
    </row>
    <row r="177" spans="1:13" x14ac:dyDescent="0.25">
      <c r="A177" s="25" t="s">
        <v>256</v>
      </c>
      <c r="B177" s="42" t="s">
        <v>257</v>
      </c>
      <c r="C177" s="25">
        <v>0</v>
      </c>
      <c r="E177" s="53"/>
      <c r="F177" s="51" t="str">
        <f t="shared" ref="F177:F187" si="16">IF($C$179=0,"",IF(C177="[for completion]","",C177/$C$179))</f>
        <v/>
      </c>
      <c r="G177" s="51"/>
      <c r="H177" s="23"/>
      <c r="L177" s="23"/>
      <c r="M177" s="23"/>
    </row>
    <row r="178" spans="1:13" x14ac:dyDescent="0.25">
      <c r="A178" s="25" t="s">
        <v>258</v>
      </c>
      <c r="B178" s="42" t="s">
        <v>98</v>
      </c>
      <c r="C178" s="25">
        <v>0</v>
      </c>
      <c r="E178" s="53"/>
      <c r="F178" s="51" t="str">
        <f t="shared" si="16"/>
        <v/>
      </c>
      <c r="G178" s="51"/>
      <c r="H178" s="23"/>
      <c r="L178" s="23"/>
      <c r="M178" s="23"/>
    </row>
    <row r="179" spans="1:13" x14ac:dyDescent="0.25">
      <c r="A179" s="25" t="s">
        <v>10</v>
      </c>
      <c r="B179" s="59" t="s">
        <v>100</v>
      </c>
      <c r="C179" s="42">
        <f>SUM(C174:C178)</f>
        <v>0</v>
      </c>
      <c r="E179" s="53"/>
      <c r="F179" s="53">
        <f>SUM(F174:F178)</f>
        <v>0</v>
      </c>
      <c r="G179" s="51"/>
      <c r="H179" s="23"/>
      <c r="L179" s="23"/>
      <c r="M179" s="23"/>
    </row>
    <row r="180" spans="1:13" hidden="1" outlineLevel="1" x14ac:dyDescent="0.25">
      <c r="A180" s="25" t="s">
        <v>259</v>
      </c>
      <c r="B180" s="65" t="s">
        <v>260</v>
      </c>
      <c r="E180" s="53"/>
      <c r="F180" s="51" t="str">
        <f t="shared" si="16"/>
        <v/>
      </c>
      <c r="G180" s="51"/>
      <c r="H180" s="23"/>
      <c r="L180" s="23"/>
      <c r="M180" s="23"/>
    </row>
    <row r="181" spans="1:13" s="65" customFormat="1" ht="30" hidden="1" outlineLevel="1" x14ac:dyDescent="0.25">
      <c r="A181" s="25" t="s">
        <v>261</v>
      </c>
      <c r="B181" s="65" t="s">
        <v>262</v>
      </c>
      <c r="F181" s="51" t="str">
        <f t="shared" si="16"/>
        <v/>
      </c>
    </row>
    <row r="182" spans="1:13" ht="30" hidden="1" outlineLevel="1" x14ac:dyDescent="0.25">
      <c r="A182" s="25" t="s">
        <v>263</v>
      </c>
      <c r="B182" s="65" t="s">
        <v>264</v>
      </c>
      <c r="E182" s="53"/>
      <c r="F182" s="51" t="str">
        <f t="shared" si="16"/>
        <v/>
      </c>
      <c r="G182" s="51"/>
      <c r="H182" s="23"/>
      <c r="L182" s="23"/>
      <c r="M182" s="23"/>
    </row>
    <row r="183" spans="1:13" hidden="1" outlineLevel="1" x14ac:dyDescent="0.25">
      <c r="A183" s="25" t="s">
        <v>265</v>
      </c>
      <c r="B183" s="65" t="s">
        <v>266</v>
      </c>
      <c r="E183" s="53"/>
      <c r="F183" s="51" t="str">
        <f t="shared" si="16"/>
        <v/>
      </c>
      <c r="G183" s="51"/>
      <c r="H183" s="23"/>
      <c r="L183" s="23"/>
      <c r="M183" s="23"/>
    </row>
    <row r="184" spans="1:13" s="65" customFormat="1" ht="30" hidden="1" outlineLevel="1" x14ac:dyDescent="0.25">
      <c r="A184" s="25" t="s">
        <v>267</v>
      </c>
      <c r="B184" s="65" t="s">
        <v>268</v>
      </c>
      <c r="F184" s="51" t="str">
        <f t="shared" si="16"/>
        <v/>
      </c>
    </row>
    <row r="185" spans="1:13" ht="30" hidden="1" outlineLevel="1" x14ac:dyDescent="0.25">
      <c r="A185" s="25" t="s">
        <v>269</v>
      </c>
      <c r="B185" s="65" t="s">
        <v>270</v>
      </c>
      <c r="E185" s="53"/>
      <c r="F185" s="51" t="str">
        <f t="shared" si="16"/>
        <v/>
      </c>
      <c r="G185" s="51"/>
      <c r="H185" s="23"/>
      <c r="L185" s="23"/>
      <c r="M185" s="23"/>
    </row>
    <row r="186" spans="1:13" hidden="1" outlineLevel="1" x14ac:dyDescent="0.25">
      <c r="A186" s="25" t="s">
        <v>271</v>
      </c>
      <c r="B186" s="65" t="s">
        <v>272</v>
      </c>
      <c r="E186" s="53"/>
      <c r="F186" s="51" t="str">
        <f t="shared" si="16"/>
        <v/>
      </c>
      <c r="G186" s="51"/>
      <c r="H186" s="23"/>
      <c r="L186" s="23"/>
      <c r="M186" s="23"/>
    </row>
    <row r="187" spans="1:13" hidden="1" outlineLevel="1" x14ac:dyDescent="0.25">
      <c r="A187" s="25" t="s">
        <v>273</v>
      </c>
      <c r="B187" s="65" t="s">
        <v>274</v>
      </c>
      <c r="E187" s="53"/>
      <c r="F187" s="51" t="str">
        <f t="shared" si="16"/>
        <v/>
      </c>
      <c r="G187" s="51"/>
      <c r="H187" s="23"/>
      <c r="L187" s="23"/>
      <c r="M187" s="23"/>
    </row>
    <row r="188" spans="1:13" hidden="1" outlineLevel="1" x14ac:dyDescent="0.25">
      <c r="A188" s="25" t="s">
        <v>275</v>
      </c>
      <c r="B188" s="65"/>
      <c r="E188" s="53"/>
      <c r="F188" s="51"/>
      <c r="G188" s="51"/>
      <c r="H188" s="23"/>
      <c r="L188" s="23"/>
      <c r="M188" s="23"/>
    </row>
    <row r="189" spans="1:13" hidden="1" outlineLevel="1" x14ac:dyDescent="0.25">
      <c r="A189" s="25" t="s">
        <v>276</v>
      </c>
      <c r="B189" s="65"/>
      <c r="E189" s="53"/>
      <c r="F189" s="51"/>
      <c r="G189" s="51"/>
      <c r="H189" s="23"/>
      <c r="L189" s="23"/>
      <c r="M189" s="23"/>
    </row>
    <row r="190" spans="1:13" hidden="1" outlineLevel="1" x14ac:dyDescent="0.25">
      <c r="A190" s="25" t="s">
        <v>277</v>
      </c>
      <c r="B190" s="65"/>
      <c r="E190" s="53"/>
      <c r="F190" s="51"/>
      <c r="G190" s="51"/>
      <c r="H190" s="23"/>
      <c r="L190" s="23"/>
      <c r="M190" s="23"/>
    </row>
    <row r="191" spans="1:13" hidden="1" outlineLevel="1" x14ac:dyDescent="0.25">
      <c r="A191" s="25" t="s">
        <v>278</v>
      </c>
      <c r="B191" s="54"/>
      <c r="E191" s="53"/>
      <c r="F191" s="51" t="str">
        <f>IF($C$179=0,"",IF(C191="[for completion]","",C191/$C$179))</f>
        <v/>
      </c>
      <c r="G191" s="51"/>
      <c r="H191" s="23"/>
      <c r="L191" s="23"/>
      <c r="M191" s="23"/>
    </row>
    <row r="192" spans="1:13" ht="15" customHeight="1" collapsed="1" x14ac:dyDescent="0.25">
      <c r="A192" s="44"/>
      <c r="B192" s="45" t="s">
        <v>279</v>
      </c>
      <c r="C192" s="44" t="s">
        <v>64</v>
      </c>
      <c r="D192" s="44"/>
      <c r="E192" s="46"/>
      <c r="F192" s="47" t="s">
        <v>251</v>
      </c>
      <c r="G192" s="47"/>
      <c r="H192" s="23"/>
      <c r="L192" s="23"/>
      <c r="M192" s="23"/>
    </row>
    <row r="193" spans="1:13" x14ac:dyDescent="0.25">
      <c r="A193" s="25" t="s">
        <v>280</v>
      </c>
      <c r="B193" s="42" t="s">
        <v>281</v>
      </c>
      <c r="C193" s="25">
        <v>0</v>
      </c>
      <c r="E193" s="50"/>
      <c r="F193" s="51" t="str">
        <f t="shared" ref="F193:F206" si="17">IF($C$208=0,"",IF(C193="[for completion]","",C193/$C$208))</f>
        <v/>
      </c>
      <c r="G193" s="51"/>
      <c r="H193" s="23"/>
      <c r="L193" s="23"/>
      <c r="M193" s="23"/>
    </row>
    <row r="194" spans="1:13" x14ac:dyDescent="0.25">
      <c r="A194" s="25" t="s">
        <v>282</v>
      </c>
      <c r="B194" s="42" t="s">
        <v>283</v>
      </c>
      <c r="C194" s="25">
        <v>0</v>
      </c>
      <c r="E194" s="53"/>
      <c r="F194" s="51" t="str">
        <f t="shared" si="17"/>
        <v/>
      </c>
      <c r="G194" s="53"/>
      <c r="H194" s="23"/>
      <c r="L194" s="23"/>
      <c r="M194" s="23"/>
    </row>
    <row r="195" spans="1:13" x14ac:dyDescent="0.25">
      <c r="A195" s="25" t="s">
        <v>284</v>
      </c>
      <c r="B195" s="42" t="s">
        <v>285</v>
      </c>
      <c r="C195" s="25">
        <v>0</v>
      </c>
      <c r="E195" s="53"/>
      <c r="F195" s="51" t="str">
        <f t="shared" si="17"/>
        <v/>
      </c>
      <c r="G195" s="53"/>
      <c r="H195" s="23"/>
      <c r="L195" s="23"/>
      <c r="M195" s="23"/>
    </row>
    <row r="196" spans="1:13" x14ac:dyDescent="0.25">
      <c r="A196" s="25" t="s">
        <v>286</v>
      </c>
      <c r="B196" s="42" t="s">
        <v>287</v>
      </c>
      <c r="C196" s="25">
        <v>0</v>
      </c>
      <c r="E196" s="53"/>
      <c r="F196" s="51" t="str">
        <f t="shared" si="17"/>
        <v/>
      </c>
      <c r="G196" s="53"/>
      <c r="H196" s="23"/>
      <c r="L196" s="23"/>
      <c r="M196" s="23"/>
    </row>
    <row r="197" spans="1:13" x14ac:dyDescent="0.25">
      <c r="A197" s="25" t="s">
        <v>288</v>
      </c>
      <c r="B197" s="42" t="s">
        <v>289</v>
      </c>
      <c r="C197" s="25">
        <v>0</v>
      </c>
      <c r="E197" s="53"/>
      <c r="F197" s="51" t="str">
        <f t="shared" si="17"/>
        <v/>
      </c>
      <c r="G197" s="53"/>
      <c r="H197" s="23"/>
      <c r="L197" s="23"/>
      <c r="M197" s="23"/>
    </row>
    <row r="198" spans="1:13" x14ac:dyDescent="0.25">
      <c r="A198" s="25" t="s">
        <v>290</v>
      </c>
      <c r="B198" s="42" t="s">
        <v>291</v>
      </c>
      <c r="C198" s="25">
        <v>0</v>
      </c>
      <c r="E198" s="53"/>
      <c r="F198" s="51" t="str">
        <f t="shared" si="17"/>
        <v/>
      </c>
      <c r="G198" s="53"/>
      <c r="H198" s="23"/>
      <c r="L198" s="23"/>
      <c r="M198" s="23"/>
    </row>
    <row r="199" spans="1:13" x14ac:dyDescent="0.25">
      <c r="A199" s="25" t="s">
        <v>292</v>
      </c>
      <c r="B199" s="42" t="s">
        <v>293</v>
      </c>
      <c r="C199" s="25">
        <v>0</v>
      </c>
      <c r="E199" s="53"/>
      <c r="F199" s="51" t="str">
        <f t="shared" si="17"/>
        <v/>
      </c>
      <c r="G199" s="53"/>
      <c r="H199" s="23"/>
      <c r="L199" s="23"/>
      <c r="M199" s="23"/>
    </row>
    <row r="200" spans="1:13" x14ac:dyDescent="0.25">
      <c r="A200" s="25" t="s">
        <v>294</v>
      </c>
      <c r="B200" s="42" t="s">
        <v>12</v>
      </c>
      <c r="C200" s="25">
        <v>0</v>
      </c>
      <c r="E200" s="53"/>
      <c r="F200" s="51" t="str">
        <f t="shared" si="17"/>
        <v/>
      </c>
      <c r="G200" s="53"/>
      <c r="H200" s="23"/>
      <c r="L200" s="23"/>
      <c r="M200" s="23"/>
    </row>
    <row r="201" spans="1:13" x14ac:dyDescent="0.25">
      <c r="A201" s="25" t="s">
        <v>295</v>
      </c>
      <c r="B201" s="42" t="s">
        <v>296</v>
      </c>
      <c r="C201" s="25">
        <v>0</v>
      </c>
      <c r="E201" s="53"/>
      <c r="F201" s="51" t="str">
        <f t="shared" si="17"/>
        <v/>
      </c>
      <c r="G201" s="53"/>
      <c r="H201" s="23"/>
      <c r="L201" s="23"/>
      <c r="M201" s="23"/>
    </row>
    <row r="202" spans="1:13" x14ac:dyDescent="0.25">
      <c r="A202" s="25" t="s">
        <v>297</v>
      </c>
      <c r="B202" s="42" t="s">
        <v>298</v>
      </c>
      <c r="C202" s="25">
        <v>0</v>
      </c>
      <c r="E202" s="53"/>
      <c r="F202" s="51" t="str">
        <f t="shared" si="17"/>
        <v/>
      </c>
      <c r="G202" s="53"/>
      <c r="H202" s="23"/>
      <c r="L202" s="23"/>
      <c r="M202" s="23"/>
    </row>
    <row r="203" spans="1:13" x14ac:dyDescent="0.25">
      <c r="A203" s="25" t="s">
        <v>299</v>
      </c>
      <c r="B203" s="42" t="s">
        <v>300</v>
      </c>
      <c r="C203" s="25">
        <v>0</v>
      </c>
      <c r="E203" s="53"/>
      <c r="F203" s="51" t="str">
        <f t="shared" si="17"/>
        <v/>
      </c>
      <c r="G203" s="53"/>
      <c r="H203" s="23"/>
      <c r="L203" s="23"/>
      <c r="M203" s="23"/>
    </row>
    <row r="204" spans="1:13" x14ac:dyDescent="0.25">
      <c r="A204" s="25" t="s">
        <v>301</v>
      </c>
      <c r="B204" s="42" t="s">
        <v>302</v>
      </c>
      <c r="C204" s="25">
        <v>0</v>
      </c>
      <c r="E204" s="53"/>
      <c r="F204" s="51" t="str">
        <f t="shared" si="17"/>
        <v/>
      </c>
      <c r="G204" s="53"/>
      <c r="H204" s="23"/>
      <c r="L204" s="23"/>
      <c r="M204" s="23"/>
    </row>
    <row r="205" spans="1:13" x14ac:dyDescent="0.25">
      <c r="A205" s="25" t="s">
        <v>303</v>
      </c>
      <c r="B205" s="42" t="s">
        <v>304</v>
      </c>
      <c r="C205" s="25">
        <v>0</v>
      </c>
      <c r="E205" s="53"/>
      <c r="F205" s="51" t="str">
        <f t="shared" si="17"/>
        <v/>
      </c>
      <c r="G205" s="53"/>
      <c r="H205" s="23"/>
      <c r="L205" s="23"/>
      <c r="M205" s="23"/>
    </row>
    <row r="206" spans="1:13" x14ac:dyDescent="0.25">
      <c r="A206" s="25" t="s">
        <v>305</v>
      </c>
      <c r="B206" s="42" t="s">
        <v>98</v>
      </c>
      <c r="C206" s="25">
        <v>0</v>
      </c>
      <c r="E206" s="53"/>
      <c r="F206" s="51" t="str">
        <f t="shared" si="17"/>
        <v/>
      </c>
      <c r="G206" s="53"/>
      <c r="H206" s="23"/>
      <c r="L206" s="23"/>
      <c r="M206" s="23"/>
    </row>
    <row r="207" spans="1:13" x14ac:dyDescent="0.25">
      <c r="A207" s="25" t="s">
        <v>306</v>
      </c>
      <c r="B207" s="52" t="s">
        <v>307</v>
      </c>
      <c r="C207" s="25">
        <v>0</v>
      </c>
      <c r="E207" s="53"/>
      <c r="F207" s="51"/>
      <c r="G207" s="53"/>
      <c r="H207" s="23"/>
      <c r="L207" s="23"/>
      <c r="M207" s="23"/>
    </row>
    <row r="208" spans="1:13" x14ac:dyDescent="0.25">
      <c r="A208" s="25" t="s">
        <v>308</v>
      </c>
      <c r="B208" s="59" t="s">
        <v>100</v>
      </c>
      <c r="C208" s="42">
        <f>SUM(C193:C206)</f>
        <v>0</v>
      </c>
      <c r="D208" s="42"/>
      <c r="E208" s="53"/>
      <c r="F208" s="53">
        <f>SUM(F193:F206)</f>
        <v>0</v>
      </c>
      <c r="G208" s="53"/>
      <c r="H208" s="23"/>
      <c r="L208" s="23"/>
      <c r="M208" s="23"/>
    </row>
    <row r="209" spans="1:13" hidden="1" outlineLevel="1" x14ac:dyDescent="0.25">
      <c r="A209" s="25" t="s">
        <v>309</v>
      </c>
      <c r="B209" s="54" t="s">
        <v>102</v>
      </c>
      <c r="E209" s="53"/>
      <c r="F209" s="51" t="str">
        <f>IF($C$208=0,"",IF(C209="[for completion]","",C209/$C$208))</f>
        <v/>
      </c>
      <c r="G209" s="53"/>
      <c r="H209" s="23"/>
      <c r="L209" s="23"/>
      <c r="M209" s="23"/>
    </row>
    <row r="210" spans="1:13" hidden="1" outlineLevel="1" x14ac:dyDescent="0.25">
      <c r="A210" s="25" t="s">
        <v>310</v>
      </c>
      <c r="B210" s="54" t="s">
        <v>102</v>
      </c>
      <c r="E210" s="53"/>
      <c r="F210" s="51" t="str">
        <f t="shared" ref="F210:F215" si="18">IF($C$208=0,"",IF(C210="[for completion]","",C210/$C$208))</f>
        <v/>
      </c>
      <c r="G210" s="53"/>
      <c r="H210" s="23"/>
      <c r="L210" s="23"/>
      <c r="M210" s="23"/>
    </row>
    <row r="211" spans="1:13" hidden="1" outlineLevel="1" x14ac:dyDescent="0.25">
      <c r="A211" s="25" t="s">
        <v>311</v>
      </c>
      <c r="B211" s="54" t="s">
        <v>102</v>
      </c>
      <c r="E211" s="53"/>
      <c r="F211" s="51" t="str">
        <f t="shared" si="18"/>
        <v/>
      </c>
      <c r="G211" s="53"/>
      <c r="H211" s="23"/>
      <c r="L211" s="23"/>
      <c r="M211" s="23"/>
    </row>
    <row r="212" spans="1:13" hidden="1" outlineLevel="1" x14ac:dyDescent="0.25">
      <c r="A212" s="25" t="s">
        <v>312</v>
      </c>
      <c r="B212" s="54" t="s">
        <v>102</v>
      </c>
      <c r="E212" s="53"/>
      <c r="F212" s="51" t="str">
        <f t="shared" si="18"/>
        <v/>
      </c>
      <c r="G212" s="53"/>
      <c r="H212" s="23"/>
      <c r="L212" s="23"/>
      <c r="M212" s="23"/>
    </row>
    <row r="213" spans="1:13" hidden="1" outlineLevel="1" x14ac:dyDescent="0.25">
      <c r="A213" s="25" t="s">
        <v>313</v>
      </c>
      <c r="B213" s="54" t="s">
        <v>102</v>
      </c>
      <c r="E213" s="53"/>
      <c r="F213" s="51" t="str">
        <f t="shared" si="18"/>
        <v/>
      </c>
      <c r="G213" s="53"/>
      <c r="H213" s="23"/>
      <c r="L213" s="23"/>
      <c r="M213" s="23"/>
    </row>
    <row r="214" spans="1:13" hidden="1" outlineLevel="1" x14ac:dyDescent="0.25">
      <c r="A214" s="25" t="s">
        <v>314</v>
      </c>
      <c r="B214" s="54" t="s">
        <v>102</v>
      </c>
      <c r="E214" s="53"/>
      <c r="F214" s="51" t="str">
        <f t="shared" si="18"/>
        <v/>
      </c>
      <c r="G214" s="53"/>
      <c r="H214" s="23"/>
      <c r="L214" s="23"/>
      <c r="M214" s="23"/>
    </row>
    <row r="215" spans="1:13" hidden="1" outlineLevel="1" x14ac:dyDescent="0.25">
      <c r="A215" s="25" t="s">
        <v>315</v>
      </c>
      <c r="B215" s="54" t="s">
        <v>102</v>
      </c>
      <c r="E215" s="53"/>
      <c r="F215" s="51" t="str">
        <f t="shared" si="18"/>
        <v/>
      </c>
      <c r="G215" s="53"/>
      <c r="H215" s="23"/>
      <c r="L215" s="23"/>
      <c r="M215" s="23"/>
    </row>
    <row r="216" spans="1:13" ht="15" customHeight="1" collapsed="1" x14ac:dyDescent="0.25">
      <c r="A216" s="44"/>
      <c r="B216" s="45" t="s">
        <v>316</v>
      </c>
      <c r="C216" s="44" t="s">
        <v>64</v>
      </c>
      <c r="D216" s="44"/>
      <c r="E216" s="46"/>
      <c r="F216" s="47" t="s">
        <v>88</v>
      </c>
      <c r="G216" s="47" t="s">
        <v>238</v>
      </c>
      <c r="H216" s="23"/>
      <c r="L216" s="23"/>
      <c r="M216" s="23"/>
    </row>
    <row r="217" spans="1:13" x14ac:dyDescent="0.25">
      <c r="A217" s="25" t="s">
        <v>317</v>
      </c>
      <c r="B217" s="21" t="s">
        <v>318</v>
      </c>
      <c r="C217" s="25">
        <v>0</v>
      </c>
      <c r="E217" s="63"/>
      <c r="F217" s="51">
        <f>IF($C$38=0,"",IF(C217="[for completion]","",C217/$C$38))</f>
        <v>0</v>
      </c>
      <c r="G217" s="51">
        <f>IF($C$39=0,"",IF(C217="[for completion]","",C217/$C$39))</f>
        <v>0</v>
      </c>
      <c r="H217" s="23"/>
      <c r="L217" s="23"/>
      <c r="M217" s="23"/>
    </row>
    <row r="218" spans="1:13" x14ac:dyDescent="0.25">
      <c r="A218" s="25" t="s">
        <v>319</v>
      </c>
      <c r="B218" s="21" t="s">
        <v>320</v>
      </c>
      <c r="C218" s="25">
        <v>0</v>
      </c>
      <c r="E218" s="63"/>
      <c r="F218" s="51">
        <f>IF($C$38=0,"",IF(C218="[for completion]","",C218/$C$38))</f>
        <v>0</v>
      </c>
      <c r="G218" s="51">
        <f>IF($C$39=0,"",IF(C218="[for completion]","",C218/$C$39))</f>
        <v>0</v>
      </c>
      <c r="H218" s="23"/>
      <c r="L218" s="23"/>
      <c r="M218" s="23"/>
    </row>
    <row r="219" spans="1:13" x14ac:dyDescent="0.25">
      <c r="A219" s="25" t="s">
        <v>321</v>
      </c>
      <c r="B219" s="21" t="s">
        <v>98</v>
      </c>
      <c r="C219" s="25">
        <v>477.23</v>
      </c>
      <c r="E219" s="63"/>
      <c r="F219" s="51">
        <f>IF($C$38=0,"",IF(C219="[for completion]","",C219/$C$38))</f>
        <v>1.9935560222117975E-2</v>
      </c>
      <c r="G219" s="51">
        <f>IF($C$39=0,"",IF(C219="[for completion]","",C219/$C$39))</f>
        <v>2.6798434198312793E-2</v>
      </c>
      <c r="H219" s="23"/>
      <c r="L219" s="23"/>
      <c r="M219" s="23"/>
    </row>
    <row r="220" spans="1:13" x14ac:dyDescent="0.25">
      <c r="A220" s="25" t="s">
        <v>322</v>
      </c>
      <c r="B220" s="59" t="s">
        <v>100</v>
      </c>
      <c r="C220" s="25">
        <f>SUM(C217:C219)</f>
        <v>477.23</v>
      </c>
      <c r="E220" s="63"/>
      <c r="F220" s="62">
        <f>SUM(F217:F219)</f>
        <v>1.9935560222117975E-2</v>
      </c>
      <c r="G220" s="62">
        <f>SUM(G217:G219)</f>
        <v>2.6798434198312793E-2</v>
      </c>
      <c r="H220" s="23"/>
      <c r="L220" s="23"/>
      <c r="M220" s="23"/>
    </row>
    <row r="221" spans="1:13" hidden="1" outlineLevel="1" x14ac:dyDescent="0.25">
      <c r="A221" s="25" t="s">
        <v>323</v>
      </c>
      <c r="B221" s="54" t="s">
        <v>102</v>
      </c>
      <c r="E221" s="63"/>
      <c r="F221" s="51" t="str">
        <f>IF($C$38=0,"",IF(C221="","",C221/$C$38))</f>
        <v/>
      </c>
      <c r="G221" s="51" t="str">
        <f>IF($C$39=0,"",IF(C221="","",C221/$C$39))</f>
        <v/>
      </c>
      <c r="H221" s="23"/>
      <c r="L221" s="23"/>
      <c r="M221" s="23"/>
    </row>
    <row r="222" spans="1:13" hidden="1" outlineLevel="1" x14ac:dyDescent="0.25">
      <c r="A222" s="25" t="s">
        <v>324</v>
      </c>
      <c r="B222" s="54" t="s">
        <v>102</v>
      </c>
      <c r="E222" s="63"/>
      <c r="F222" s="51" t="str">
        <f t="shared" ref="F222:F227" si="19">IF($C$38=0,"",IF(C222="","",C222/$C$38))</f>
        <v/>
      </c>
      <c r="G222" s="51" t="str">
        <f t="shared" ref="G222:G227" si="20">IF($C$39=0,"",IF(C222="","",C222/$C$39))</f>
        <v/>
      </c>
      <c r="H222" s="23"/>
      <c r="L222" s="23"/>
      <c r="M222" s="23"/>
    </row>
    <row r="223" spans="1:13" hidden="1" outlineLevel="1" x14ac:dyDescent="0.25">
      <c r="A223" s="25" t="s">
        <v>325</v>
      </c>
      <c r="B223" s="54" t="s">
        <v>102</v>
      </c>
      <c r="E223" s="63"/>
      <c r="F223" s="51" t="str">
        <f t="shared" si="19"/>
        <v/>
      </c>
      <c r="G223" s="51" t="str">
        <f t="shared" si="20"/>
        <v/>
      </c>
      <c r="H223" s="23"/>
      <c r="L223" s="23"/>
      <c r="M223" s="23"/>
    </row>
    <row r="224" spans="1:13" hidden="1" outlineLevel="1" x14ac:dyDescent="0.25">
      <c r="A224" s="25" t="s">
        <v>326</v>
      </c>
      <c r="B224" s="54" t="s">
        <v>102</v>
      </c>
      <c r="E224" s="63"/>
      <c r="F224" s="51" t="str">
        <f t="shared" si="19"/>
        <v/>
      </c>
      <c r="G224" s="51" t="str">
        <f t="shared" si="20"/>
        <v/>
      </c>
      <c r="H224" s="23"/>
      <c r="L224" s="23"/>
      <c r="M224" s="23"/>
    </row>
    <row r="225" spans="1:14" hidden="1" outlineLevel="1" x14ac:dyDescent="0.25">
      <c r="A225" s="25" t="s">
        <v>327</v>
      </c>
      <c r="B225" s="54" t="s">
        <v>102</v>
      </c>
      <c r="E225" s="63"/>
      <c r="F225" s="51" t="str">
        <f t="shared" si="19"/>
        <v/>
      </c>
      <c r="G225" s="51" t="str">
        <f t="shared" si="20"/>
        <v/>
      </c>
      <c r="H225" s="23"/>
      <c r="L225" s="23"/>
      <c r="M225" s="23"/>
    </row>
    <row r="226" spans="1:14" hidden="1" outlineLevel="1" x14ac:dyDescent="0.25">
      <c r="A226" s="25" t="s">
        <v>328</v>
      </c>
      <c r="B226" s="54" t="s">
        <v>102</v>
      </c>
      <c r="E226" s="42"/>
      <c r="F226" s="51" t="str">
        <f t="shared" si="19"/>
        <v/>
      </c>
      <c r="G226" s="51" t="str">
        <f t="shared" si="20"/>
        <v/>
      </c>
      <c r="H226" s="23"/>
      <c r="L226" s="23"/>
      <c r="M226" s="23"/>
    </row>
    <row r="227" spans="1:14" hidden="1" outlineLevel="1" x14ac:dyDescent="0.25">
      <c r="A227" s="25" t="s">
        <v>329</v>
      </c>
      <c r="B227" s="54" t="s">
        <v>102</v>
      </c>
      <c r="E227" s="63"/>
      <c r="F227" s="51" t="str">
        <f t="shared" si="19"/>
        <v/>
      </c>
      <c r="G227" s="51" t="str">
        <f t="shared" si="20"/>
        <v/>
      </c>
      <c r="H227" s="23"/>
      <c r="L227" s="23"/>
      <c r="M227" s="23"/>
    </row>
    <row r="228" spans="1:14" ht="15" customHeight="1" collapsed="1" x14ac:dyDescent="0.25">
      <c r="A228" s="44"/>
      <c r="B228" s="45" t="s">
        <v>330</v>
      </c>
      <c r="C228" s="44"/>
      <c r="D228" s="44"/>
      <c r="E228" s="46"/>
      <c r="F228" s="47"/>
      <c r="G228" s="47"/>
      <c r="H228" s="23"/>
      <c r="L228" s="23"/>
      <c r="M228" s="23"/>
    </row>
    <row r="229" spans="1:14" x14ac:dyDescent="0.25">
      <c r="A229" s="25" t="s">
        <v>331</v>
      </c>
      <c r="B229" s="42" t="s">
        <v>332</v>
      </c>
      <c r="C229" s="25" t="s">
        <v>1178</v>
      </c>
      <c r="H229" s="23"/>
      <c r="L229" s="23"/>
      <c r="M229" s="23"/>
    </row>
    <row r="230" spans="1:14" ht="15" customHeight="1" x14ac:dyDescent="0.25">
      <c r="A230" s="44"/>
      <c r="B230" s="45" t="s">
        <v>333</v>
      </c>
      <c r="C230" s="44"/>
      <c r="D230" s="44"/>
      <c r="E230" s="46"/>
      <c r="F230" s="47"/>
      <c r="G230" s="47"/>
      <c r="H230" s="23"/>
      <c r="L230" s="23"/>
      <c r="M230" s="23"/>
    </row>
    <row r="231" spans="1:14" x14ac:dyDescent="0.25">
      <c r="A231" s="25" t="s">
        <v>11</v>
      </c>
      <c r="B231" s="25" t="s">
        <v>1156</v>
      </c>
      <c r="C231" s="25">
        <v>24154.959999999999</v>
      </c>
      <c r="E231" s="42"/>
      <c r="H231" s="23"/>
      <c r="L231" s="23"/>
      <c r="M231" s="23"/>
    </row>
    <row r="232" spans="1:14" x14ac:dyDescent="0.25">
      <c r="A232" s="25" t="s">
        <v>334</v>
      </c>
      <c r="B232" s="66" t="s">
        <v>335</v>
      </c>
      <c r="C232" s="25" t="s">
        <v>1187</v>
      </c>
      <c r="E232" s="42"/>
      <c r="H232" s="23"/>
      <c r="L232" s="23"/>
      <c r="M232" s="23"/>
    </row>
    <row r="233" spans="1:14" x14ac:dyDescent="0.25">
      <c r="A233" s="25" t="s">
        <v>336</v>
      </c>
      <c r="B233" s="66" t="s">
        <v>337</v>
      </c>
      <c r="C233" s="25" t="s">
        <v>1187</v>
      </c>
      <c r="E233" s="42"/>
      <c r="H233" s="23"/>
      <c r="L233" s="23"/>
      <c r="M233" s="23"/>
    </row>
    <row r="234" spans="1:14" hidden="1" outlineLevel="1" x14ac:dyDescent="0.25">
      <c r="A234" s="25" t="s">
        <v>338</v>
      </c>
      <c r="B234" s="40" t="s">
        <v>339</v>
      </c>
      <c r="C234" s="42"/>
      <c r="D234" s="42"/>
      <c r="E234" s="42"/>
      <c r="H234" s="23"/>
      <c r="L234" s="23"/>
      <c r="M234" s="23"/>
    </row>
    <row r="235" spans="1:14" hidden="1" outlineLevel="1" x14ac:dyDescent="0.25">
      <c r="A235" s="25" t="s">
        <v>340</v>
      </c>
      <c r="B235" s="40" t="s">
        <v>341</v>
      </c>
      <c r="C235" s="42"/>
      <c r="D235" s="42"/>
      <c r="E235" s="42"/>
      <c r="H235" s="23"/>
      <c r="L235" s="23"/>
      <c r="M235" s="23"/>
    </row>
    <row r="236" spans="1:14" hidden="1" outlineLevel="1" x14ac:dyDescent="0.25">
      <c r="A236" s="25" t="s">
        <v>342</v>
      </c>
      <c r="B236" s="40" t="s">
        <v>343</v>
      </c>
      <c r="C236" s="42"/>
      <c r="D236" s="42"/>
      <c r="E236" s="42"/>
      <c r="H236" s="23"/>
      <c r="L236" s="23"/>
      <c r="M236" s="23"/>
    </row>
    <row r="237" spans="1:14" hidden="1" outlineLevel="1" x14ac:dyDescent="0.25">
      <c r="A237" s="25" t="s">
        <v>344</v>
      </c>
      <c r="C237" s="42"/>
      <c r="D237" s="42"/>
      <c r="E237" s="42"/>
      <c r="H237" s="23"/>
      <c r="L237" s="23"/>
      <c r="M237" s="23"/>
    </row>
    <row r="238" spans="1:14" hidden="1" outlineLevel="1" x14ac:dyDescent="0.25">
      <c r="A238" s="25" t="s">
        <v>345</v>
      </c>
      <c r="C238" s="42"/>
      <c r="D238" s="42"/>
      <c r="E238" s="42"/>
      <c r="H238" s="23"/>
      <c r="L238" s="23"/>
      <c r="M238" s="23"/>
    </row>
    <row r="239" spans="1:14" hidden="1" outlineLevel="1" x14ac:dyDescent="0.25">
      <c r="A239" s="25" t="s">
        <v>346</v>
      </c>
      <c r="D239"/>
      <c r="E239"/>
      <c r="F239"/>
      <c r="G239"/>
      <c r="H239" s="23"/>
      <c r="K239" s="67"/>
      <c r="L239" s="67"/>
      <c r="M239" s="67"/>
      <c r="N239" s="67"/>
    </row>
    <row r="240" spans="1:14" hidden="1" outlineLevel="1" x14ac:dyDescent="0.25">
      <c r="A240" s="25" t="s">
        <v>347</v>
      </c>
      <c r="D240"/>
      <c r="E240"/>
      <c r="F240"/>
      <c r="G240"/>
      <c r="H240" s="23"/>
      <c r="K240" s="67"/>
      <c r="L240" s="67"/>
      <c r="M240" s="67"/>
      <c r="N240" s="67"/>
    </row>
    <row r="241" spans="1:14" hidden="1" outlineLevel="1" x14ac:dyDescent="0.25">
      <c r="A241" s="25" t="s">
        <v>348</v>
      </c>
      <c r="D241"/>
      <c r="E241"/>
      <c r="F241"/>
      <c r="G241"/>
      <c r="H241" s="23"/>
      <c r="K241" s="67"/>
      <c r="L241" s="67"/>
      <c r="M241" s="67"/>
      <c r="N241" s="67"/>
    </row>
    <row r="242" spans="1:14" hidden="1" outlineLevel="1" x14ac:dyDescent="0.25">
      <c r="A242" s="25" t="s">
        <v>349</v>
      </c>
      <c r="D242"/>
      <c r="E242"/>
      <c r="F242"/>
      <c r="G242"/>
      <c r="H242" s="23"/>
      <c r="K242" s="67"/>
      <c r="L242" s="67"/>
      <c r="M242" s="67"/>
      <c r="N242" s="67"/>
    </row>
    <row r="243" spans="1:14" hidden="1" outlineLevel="1" x14ac:dyDescent="0.25">
      <c r="A243" s="25" t="s">
        <v>350</v>
      </c>
      <c r="D243"/>
      <c r="E243"/>
      <c r="F243"/>
      <c r="G243"/>
      <c r="H243" s="23"/>
      <c r="K243" s="67"/>
      <c r="L243" s="67"/>
      <c r="M243" s="67"/>
      <c r="N243" s="67"/>
    </row>
    <row r="244" spans="1:14" hidden="1" outlineLevel="1" x14ac:dyDescent="0.25">
      <c r="A244" s="25" t="s">
        <v>351</v>
      </c>
      <c r="D244"/>
      <c r="E244"/>
      <c r="F244"/>
      <c r="G244"/>
      <c r="H244" s="23"/>
      <c r="K244" s="67"/>
      <c r="L244" s="67"/>
      <c r="M244" s="67"/>
      <c r="N244" s="67"/>
    </row>
    <row r="245" spans="1:14" hidden="1" outlineLevel="1" x14ac:dyDescent="0.25">
      <c r="A245" s="25" t="s">
        <v>352</v>
      </c>
      <c r="D245"/>
      <c r="E245"/>
      <c r="F245"/>
      <c r="G245"/>
      <c r="H245" s="23"/>
      <c r="K245" s="67"/>
      <c r="L245" s="67"/>
      <c r="M245" s="67"/>
      <c r="N245" s="67"/>
    </row>
    <row r="246" spans="1:14" hidden="1" outlineLevel="1" x14ac:dyDescent="0.25">
      <c r="A246" s="25" t="s">
        <v>353</v>
      </c>
      <c r="D246"/>
      <c r="E246"/>
      <c r="F246"/>
      <c r="G246"/>
      <c r="H246" s="23"/>
      <c r="K246" s="67"/>
      <c r="L246" s="67"/>
      <c r="M246" s="67"/>
      <c r="N246" s="67"/>
    </row>
    <row r="247" spans="1:14" hidden="1" outlineLevel="1" x14ac:dyDescent="0.25">
      <c r="A247" s="25" t="s">
        <v>354</v>
      </c>
      <c r="D247"/>
      <c r="E247"/>
      <c r="F247"/>
      <c r="G247"/>
      <c r="H247" s="23"/>
      <c r="K247" s="67"/>
      <c r="L247" s="67"/>
      <c r="M247" s="67"/>
      <c r="N247" s="67"/>
    </row>
    <row r="248" spans="1:14" hidden="1" outlineLevel="1" x14ac:dyDescent="0.25">
      <c r="A248" s="25" t="s">
        <v>355</v>
      </c>
      <c r="D248"/>
      <c r="E248"/>
      <c r="F248"/>
      <c r="G248"/>
      <c r="H248" s="23"/>
      <c r="K248" s="67"/>
      <c r="L248" s="67"/>
      <c r="M248" s="67"/>
      <c r="N248" s="67"/>
    </row>
    <row r="249" spans="1:14" hidden="1" outlineLevel="1" x14ac:dyDescent="0.25">
      <c r="A249" s="25" t="s">
        <v>356</v>
      </c>
      <c r="D249"/>
      <c r="E249"/>
      <c r="F249"/>
      <c r="G249"/>
      <c r="H249" s="23"/>
      <c r="K249" s="67"/>
      <c r="L249" s="67"/>
      <c r="M249" s="67"/>
      <c r="N249" s="67"/>
    </row>
    <row r="250" spans="1:14" hidden="1" outlineLevel="1" x14ac:dyDescent="0.25">
      <c r="A250" s="25" t="s">
        <v>357</v>
      </c>
      <c r="D250"/>
      <c r="E250"/>
      <c r="F250"/>
      <c r="G250"/>
      <c r="H250" s="23"/>
      <c r="K250" s="67"/>
      <c r="L250" s="67"/>
      <c r="M250" s="67"/>
      <c r="N250" s="67"/>
    </row>
    <row r="251" spans="1:14" hidden="1" outlineLevel="1" x14ac:dyDescent="0.25">
      <c r="A251" s="25" t="s">
        <v>358</v>
      </c>
      <c r="D251"/>
      <c r="E251"/>
      <c r="F251"/>
      <c r="G251"/>
      <c r="H251" s="23"/>
      <c r="K251" s="67"/>
      <c r="L251" s="67"/>
      <c r="M251" s="67"/>
      <c r="N251" s="67"/>
    </row>
    <row r="252" spans="1:14" hidden="1" outlineLevel="1" x14ac:dyDescent="0.25">
      <c r="A252" s="25" t="s">
        <v>359</v>
      </c>
      <c r="D252"/>
      <c r="E252"/>
      <c r="F252"/>
      <c r="G252"/>
      <c r="H252" s="23"/>
      <c r="K252" s="67"/>
      <c r="L252" s="67"/>
      <c r="M252" s="67"/>
      <c r="N252" s="67"/>
    </row>
    <row r="253" spans="1:14" hidden="1" outlineLevel="1" x14ac:dyDescent="0.25">
      <c r="A253" s="25" t="s">
        <v>360</v>
      </c>
      <c r="D253"/>
      <c r="E253"/>
      <c r="F253"/>
      <c r="G253"/>
      <c r="H253" s="23"/>
      <c r="K253" s="67"/>
      <c r="L253" s="67"/>
      <c r="M253" s="67"/>
      <c r="N253" s="67"/>
    </row>
    <row r="254" spans="1:14" hidden="1" outlineLevel="1" x14ac:dyDescent="0.25">
      <c r="A254" s="25" t="s">
        <v>361</v>
      </c>
      <c r="D254"/>
      <c r="E254"/>
      <c r="F254"/>
      <c r="G254"/>
      <c r="H254" s="23"/>
      <c r="K254" s="67"/>
      <c r="L254" s="67"/>
      <c r="M254" s="67"/>
      <c r="N254" s="67"/>
    </row>
    <row r="255" spans="1:14" hidden="1" outlineLevel="1" x14ac:dyDescent="0.25">
      <c r="A255" s="25" t="s">
        <v>362</v>
      </c>
      <c r="D255"/>
      <c r="E255"/>
      <c r="F255"/>
      <c r="G255"/>
      <c r="H255" s="23"/>
      <c r="K255" s="67"/>
      <c r="L255" s="67"/>
      <c r="M255" s="67"/>
      <c r="N255" s="67"/>
    </row>
    <row r="256" spans="1:14" hidden="1" outlineLevel="1" x14ac:dyDescent="0.25">
      <c r="A256" s="25" t="s">
        <v>363</v>
      </c>
      <c r="D256"/>
      <c r="E256"/>
      <c r="F256"/>
      <c r="G256"/>
      <c r="H256" s="23"/>
      <c r="K256" s="67"/>
      <c r="L256" s="67"/>
      <c r="M256" s="67"/>
      <c r="N256" s="67"/>
    </row>
    <row r="257" spans="1:14" hidden="1" outlineLevel="1" x14ac:dyDescent="0.25">
      <c r="A257" s="25" t="s">
        <v>364</v>
      </c>
      <c r="D257"/>
      <c r="E257"/>
      <c r="F257"/>
      <c r="G257"/>
      <c r="H257" s="23"/>
      <c r="K257" s="67"/>
      <c r="L257" s="67"/>
      <c r="M257" s="67"/>
      <c r="N257" s="67"/>
    </row>
    <row r="258" spans="1:14" hidden="1" outlineLevel="1" x14ac:dyDescent="0.25">
      <c r="A258" s="25" t="s">
        <v>365</v>
      </c>
      <c r="D258"/>
      <c r="E258"/>
      <c r="F258"/>
      <c r="G258"/>
      <c r="H258" s="23"/>
      <c r="K258" s="67"/>
      <c r="L258" s="67"/>
      <c r="M258" s="67"/>
      <c r="N258" s="67"/>
    </row>
    <row r="259" spans="1:14" hidden="1" outlineLevel="1" x14ac:dyDescent="0.25">
      <c r="A259" s="25" t="s">
        <v>366</v>
      </c>
      <c r="D259"/>
      <c r="E259"/>
      <c r="F259"/>
      <c r="G259"/>
      <c r="H259" s="23"/>
      <c r="K259" s="67"/>
      <c r="L259" s="67"/>
      <c r="M259" s="67"/>
      <c r="N259" s="67"/>
    </row>
    <row r="260" spans="1:14" hidden="1" outlineLevel="1" x14ac:dyDescent="0.25">
      <c r="A260" s="25" t="s">
        <v>367</v>
      </c>
      <c r="D260"/>
      <c r="E260"/>
      <c r="F260"/>
      <c r="G260"/>
      <c r="H260" s="23"/>
      <c r="K260" s="67"/>
      <c r="L260" s="67"/>
      <c r="M260" s="67"/>
      <c r="N260" s="67"/>
    </row>
    <row r="261" spans="1:14" hidden="1" outlineLevel="1" x14ac:dyDescent="0.25">
      <c r="A261" s="25" t="s">
        <v>368</v>
      </c>
      <c r="D261"/>
      <c r="E261"/>
      <c r="F261"/>
      <c r="G261"/>
      <c r="H261" s="23"/>
      <c r="K261" s="67"/>
      <c r="L261" s="67"/>
      <c r="M261" s="67"/>
      <c r="N261" s="67"/>
    </row>
    <row r="262" spans="1:14" hidden="1" outlineLevel="1" x14ac:dyDescent="0.25">
      <c r="A262" s="25" t="s">
        <v>369</v>
      </c>
      <c r="D262"/>
      <c r="E262"/>
      <c r="F262"/>
      <c r="G262"/>
      <c r="H262" s="23"/>
      <c r="K262" s="67"/>
      <c r="L262" s="67"/>
      <c r="M262" s="67"/>
      <c r="N262" s="67"/>
    </row>
    <row r="263" spans="1:14" hidden="1" outlineLevel="1" x14ac:dyDescent="0.25">
      <c r="A263" s="25" t="s">
        <v>370</v>
      </c>
      <c r="D263"/>
      <c r="E263"/>
      <c r="F263"/>
      <c r="G263"/>
      <c r="H263" s="23"/>
      <c r="K263" s="67"/>
      <c r="L263" s="67"/>
      <c r="M263" s="67"/>
      <c r="N263" s="67"/>
    </row>
    <row r="264" spans="1:14" hidden="1" outlineLevel="1" x14ac:dyDescent="0.25">
      <c r="A264" s="25" t="s">
        <v>371</v>
      </c>
      <c r="D264"/>
      <c r="E264"/>
      <c r="F264"/>
      <c r="G264"/>
      <c r="H264" s="23"/>
      <c r="K264" s="67"/>
      <c r="L264" s="67"/>
      <c r="M264" s="67"/>
      <c r="N264" s="67"/>
    </row>
    <row r="265" spans="1:14" hidden="1" outlineLevel="1" x14ac:dyDescent="0.25">
      <c r="A265" s="25" t="s">
        <v>372</v>
      </c>
      <c r="D265"/>
      <c r="E265"/>
      <c r="F265"/>
      <c r="G265"/>
      <c r="H265" s="23"/>
      <c r="K265" s="67"/>
      <c r="L265" s="67"/>
      <c r="M265" s="67"/>
      <c r="N265" s="67"/>
    </row>
    <row r="266" spans="1:14" hidden="1" outlineLevel="1" x14ac:dyDescent="0.25">
      <c r="A266" s="25" t="s">
        <v>373</v>
      </c>
      <c r="D266"/>
      <c r="E266"/>
      <c r="F266"/>
      <c r="G266"/>
      <c r="H266" s="23"/>
      <c r="K266" s="67"/>
      <c r="L266" s="67"/>
      <c r="M266" s="67"/>
      <c r="N266" s="67"/>
    </row>
    <row r="267" spans="1:14" hidden="1" outlineLevel="1" x14ac:dyDescent="0.25">
      <c r="A267" s="25" t="s">
        <v>374</v>
      </c>
      <c r="D267"/>
      <c r="E267"/>
      <c r="F267"/>
      <c r="G267"/>
      <c r="H267" s="23"/>
      <c r="K267" s="67"/>
      <c r="L267" s="67"/>
      <c r="M267" s="67"/>
      <c r="N267" s="67"/>
    </row>
    <row r="268" spans="1:14" hidden="1" outlineLevel="1" x14ac:dyDescent="0.25">
      <c r="A268" s="25" t="s">
        <v>375</v>
      </c>
      <c r="D268"/>
      <c r="E268"/>
      <c r="F268"/>
      <c r="G268"/>
      <c r="H268" s="23"/>
      <c r="K268" s="67"/>
      <c r="L268" s="67"/>
      <c r="M268" s="67"/>
      <c r="N268" s="67"/>
    </row>
    <row r="269" spans="1:14" hidden="1" outlineLevel="1" x14ac:dyDescent="0.25">
      <c r="A269" s="25" t="s">
        <v>376</v>
      </c>
      <c r="D269"/>
      <c r="E269"/>
      <c r="F269"/>
      <c r="G269"/>
      <c r="H269" s="23"/>
      <c r="K269" s="67"/>
      <c r="L269" s="67"/>
      <c r="M269" s="67"/>
      <c r="N269" s="67"/>
    </row>
    <row r="270" spans="1:14" hidden="1" outlineLevel="1" x14ac:dyDescent="0.25">
      <c r="A270" s="25" t="s">
        <v>377</v>
      </c>
      <c r="D270"/>
      <c r="E270"/>
      <c r="F270"/>
      <c r="G270"/>
      <c r="H270" s="23"/>
      <c r="K270" s="67"/>
      <c r="L270" s="67"/>
      <c r="M270" s="67"/>
      <c r="N270" s="67"/>
    </row>
    <row r="271" spans="1:14" hidden="1" outlineLevel="1" x14ac:dyDescent="0.25">
      <c r="A271" s="25" t="s">
        <v>378</v>
      </c>
      <c r="D271"/>
      <c r="E271"/>
      <c r="F271"/>
      <c r="G271"/>
      <c r="H271" s="23"/>
      <c r="K271" s="67"/>
      <c r="L271" s="67"/>
      <c r="M271" s="67"/>
      <c r="N271" s="67"/>
    </row>
    <row r="272" spans="1:14" hidden="1" outlineLevel="1" x14ac:dyDescent="0.25">
      <c r="A272" s="25" t="s">
        <v>379</v>
      </c>
      <c r="D272"/>
      <c r="E272"/>
      <c r="F272"/>
      <c r="G272"/>
      <c r="H272" s="23"/>
      <c r="K272" s="67"/>
      <c r="L272" s="67"/>
      <c r="M272" s="67"/>
      <c r="N272" s="67"/>
    </row>
    <row r="273" spans="1:14" hidden="1" outlineLevel="1" x14ac:dyDescent="0.25">
      <c r="A273" s="25" t="s">
        <v>380</v>
      </c>
      <c r="D273"/>
      <c r="E273"/>
      <c r="F273"/>
      <c r="G273"/>
      <c r="H273" s="23"/>
      <c r="K273" s="67"/>
      <c r="L273" s="67"/>
      <c r="M273" s="67"/>
      <c r="N273" s="67"/>
    </row>
    <row r="274" spans="1:14" hidden="1" outlineLevel="1" x14ac:dyDescent="0.25">
      <c r="A274" s="25" t="s">
        <v>381</v>
      </c>
      <c r="D274"/>
      <c r="E274"/>
      <c r="F274"/>
      <c r="G274"/>
      <c r="H274" s="23"/>
      <c r="K274" s="67"/>
      <c r="L274" s="67"/>
      <c r="M274" s="67"/>
      <c r="N274" s="67"/>
    </row>
    <row r="275" spans="1:14" hidden="1" outlineLevel="1" x14ac:dyDescent="0.25">
      <c r="A275" s="25" t="s">
        <v>382</v>
      </c>
      <c r="D275"/>
      <c r="E275"/>
      <c r="F275"/>
      <c r="G275"/>
      <c r="H275" s="23"/>
      <c r="K275" s="67"/>
      <c r="L275" s="67"/>
      <c r="M275" s="67"/>
      <c r="N275" s="67"/>
    </row>
    <row r="276" spans="1:14" hidden="1" outlineLevel="1" x14ac:dyDescent="0.25">
      <c r="A276" s="25" t="s">
        <v>383</v>
      </c>
      <c r="D276"/>
      <c r="E276"/>
      <c r="F276"/>
      <c r="G276"/>
      <c r="H276" s="23"/>
      <c r="K276" s="67"/>
      <c r="L276" s="67"/>
      <c r="M276" s="67"/>
      <c r="N276" s="67"/>
    </row>
    <row r="277" spans="1:14" hidden="1" outlineLevel="1" x14ac:dyDescent="0.25">
      <c r="A277" s="25" t="s">
        <v>384</v>
      </c>
      <c r="D277"/>
      <c r="E277"/>
      <c r="F277"/>
      <c r="G277"/>
      <c r="H277" s="23"/>
      <c r="K277" s="67"/>
      <c r="L277" s="67"/>
      <c r="M277" s="67"/>
      <c r="N277" s="67"/>
    </row>
    <row r="278" spans="1:14" hidden="1" outlineLevel="1" x14ac:dyDescent="0.25">
      <c r="A278" s="25" t="s">
        <v>385</v>
      </c>
      <c r="D278"/>
      <c r="E278"/>
      <c r="F278"/>
      <c r="G278"/>
      <c r="H278" s="23"/>
      <c r="K278" s="67"/>
      <c r="L278" s="67"/>
      <c r="M278" s="67"/>
      <c r="N278" s="67"/>
    </row>
    <row r="279" spans="1:14" hidden="1" outlineLevel="1" x14ac:dyDescent="0.25">
      <c r="A279" s="25" t="s">
        <v>386</v>
      </c>
      <c r="D279"/>
      <c r="E279"/>
      <c r="F279"/>
      <c r="G279"/>
      <c r="H279" s="23"/>
      <c r="K279" s="67"/>
      <c r="L279" s="67"/>
      <c r="M279" s="67"/>
      <c r="N279" s="67"/>
    </row>
    <row r="280" spans="1:14" hidden="1" outlineLevel="1" x14ac:dyDescent="0.25">
      <c r="A280" s="25" t="s">
        <v>387</v>
      </c>
      <c r="D280"/>
      <c r="E280"/>
      <c r="F280"/>
      <c r="G280"/>
      <c r="H280" s="23"/>
      <c r="K280" s="67"/>
      <c r="L280" s="67"/>
      <c r="M280" s="67"/>
      <c r="N280" s="67"/>
    </row>
    <row r="281" spans="1:14" hidden="1" outlineLevel="1" x14ac:dyDescent="0.25">
      <c r="A281" s="25" t="s">
        <v>388</v>
      </c>
      <c r="D281"/>
      <c r="E281"/>
      <c r="F281"/>
      <c r="G281"/>
      <c r="H281" s="23"/>
      <c r="K281" s="67"/>
      <c r="L281" s="67"/>
      <c r="M281" s="67"/>
      <c r="N281" s="67"/>
    </row>
    <row r="282" spans="1:14" hidden="1" outlineLevel="1" x14ac:dyDescent="0.25">
      <c r="A282" s="25" t="s">
        <v>389</v>
      </c>
      <c r="D282"/>
      <c r="E282"/>
      <c r="F282"/>
      <c r="G282"/>
      <c r="H282" s="23"/>
      <c r="K282" s="67"/>
      <c r="L282" s="67"/>
      <c r="M282" s="67"/>
      <c r="N282" s="67"/>
    </row>
    <row r="283" spans="1:14" hidden="1" outlineLevel="1" x14ac:dyDescent="0.25">
      <c r="A283" s="25" t="s">
        <v>390</v>
      </c>
      <c r="D283"/>
      <c r="E283"/>
      <c r="F283"/>
      <c r="G283"/>
      <c r="H283" s="23"/>
      <c r="K283" s="67"/>
      <c r="L283" s="67"/>
      <c r="M283" s="67"/>
      <c r="N283" s="67"/>
    </row>
    <row r="284" spans="1:14" hidden="1" outlineLevel="1" x14ac:dyDescent="0.25">
      <c r="A284" s="25" t="s">
        <v>391</v>
      </c>
      <c r="D284"/>
      <c r="E284"/>
      <c r="F284"/>
      <c r="G284"/>
      <c r="H284" s="23"/>
      <c r="K284" s="67"/>
      <c r="L284" s="67"/>
      <c r="M284" s="67"/>
      <c r="N284" s="67"/>
    </row>
    <row r="285" spans="1:14" ht="37.5" collapsed="1" x14ac:dyDescent="0.25">
      <c r="A285" s="36"/>
      <c r="B285" s="36" t="s">
        <v>392</v>
      </c>
      <c r="C285" s="36" t="s">
        <v>1</v>
      </c>
      <c r="D285" s="36" t="s">
        <v>1</v>
      </c>
      <c r="E285" s="36"/>
      <c r="F285" s="37"/>
      <c r="G285" s="38"/>
      <c r="H285" s="23"/>
      <c r="I285" s="29"/>
      <c r="J285" s="29"/>
      <c r="K285" s="29"/>
      <c r="L285" s="29"/>
      <c r="M285" s="31"/>
    </row>
    <row r="286" spans="1:14" ht="18.75" x14ac:dyDescent="0.25">
      <c r="A286" s="68" t="s">
        <v>393</v>
      </c>
      <c r="B286" s="69"/>
      <c r="C286" s="69"/>
      <c r="D286" s="69"/>
      <c r="E286" s="69"/>
      <c r="F286" s="70"/>
      <c r="G286" s="69"/>
      <c r="H286" s="23"/>
      <c r="I286" s="29"/>
      <c r="J286" s="29"/>
      <c r="K286" s="29"/>
      <c r="L286" s="29"/>
      <c r="M286" s="31"/>
    </row>
    <row r="287" spans="1:14" ht="18.75" x14ac:dyDescent="0.25">
      <c r="A287" s="68" t="s">
        <v>394</v>
      </c>
      <c r="B287" s="69"/>
      <c r="C287" s="69"/>
      <c r="D287" s="69"/>
      <c r="E287" s="69"/>
      <c r="F287" s="70"/>
      <c r="G287" s="69"/>
      <c r="H287" s="23"/>
      <c r="I287" s="29"/>
      <c r="J287" s="29"/>
      <c r="K287" s="29"/>
      <c r="L287" s="29"/>
      <c r="M287" s="31"/>
    </row>
    <row r="288" spans="1:14" x14ac:dyDescent="0.25">
      <c r="A288" s="25" t="s">
        <v>395</v>
      </c>
      <c r="B288" s="40" t="s">
        <v>396</v>
      </c>
      <c r="C288" s="71">
        <f>ROW(B38)</f>
        <v>38</v>
      </c>
      <c r="D288" s="62"/>
      <c r="E288" s="62"/>
      <c r="F288" s="62"/>
      <c r="G288" s="62"/>
      <c r="H288" s="23"/>
      <c r="I288" s="40"/>
      <c r="J288" s="71"/>
      <c r="L288" s="62"/>
      <c r="M288" s="62"/>
      <c r="N288" s="62"/>
    </row>
    <row r="289" spans="1:14" x14ac:dyDescent="0.25">
      <c r="A289" s="25" t="s">
        <v>397</v>
      </c>
      <c r="B289" s="40" t="s">
        <v>398</v>
      </c>
      <c r="C289" s="71">
        <f>ROW(B39)</f>
        <v>39</v>
      </c>
      <c r="E289" s="62"/>
      <c r="F289" s="62"/>
      <c r="H289" s="23"/>
      <c r="I289" s="40"/>
      <c r="J289" s="71"/>
      <c r="L289" s="62"/>
      <c r="M289" s="62"/>
    </row>
    <row r="290" spans="1:14" x14ac:dyDescent="0.25">
      <c r="A290" s="25" t="s">
        <v>399</v>
      </c>
      <c r="B290" s="40" t="s">
        <v>400</v>
      </c>
      <c r="C290" s="71" t="str">
        <f>ROW('B1. HTT Mortgage Assets'!B43)&amp; " for Mortgage Assets"</f>
        <v>43 for Mortgage Assets</v>
      </c>
      <c r="D290" s="71"/>
      <c r="E290" s="72"/>
      <c r="F290" s="62"/>
      <c r="G290" s="72"/>
      <c r="H290" s="23"/>
      <c r="I290" s="40"/>
      <c r="J290" s="71"/>
      <c r="K290" s="71"/>
      <c r="L290" s="72"/>
      <c r="M290" s="62"/>
      <c r="N290" s="72"/>
    </row>
    <row r="291" spans="1:14" x14ac:dyDescent="0.25">
      <c r="A291" s="25" t="s">
        <v>401</v>
      </c>
      <c r="B291" s="40" t="s">
        <v>402</v>
      </c>
      <c r="C291" s="71">
        <f>ROW(B52)</f>
        <v>52</v>
      </c>
      <c r="H291" s="23"/>
      <c r="I291" s="40"/>
      <c r="J291" s="71"/>
    </row>
    <row r="292" spans="1:14" x14ac:dyDescent="0.25">
      <c r="A292" s="25" t="s">
        <v>403</v>
      </c>
      <c r="B292" s="40" t="s">
        <v>404</v>
      </c>
      <c r="C292" s="73" t="str">
        <f>ROW('B1. HTT Mortgage Assets'!B166)&amp;" for Residential Mortgage Assets"</f>
        <v>166 for Residential Mortgage Assets</v>
      </c>
      <c r="D292" s="71" t="str">
        <f>ROW('B1. HTT Mortgage Assets'!B267 )&amp; " for Commercial Mortgage Assets"</f>
        <v>267 for Commercial Mortgage Assets</v>
      </c>
      <c r="E292" s="72"/>
      <c r="F292" s="71"/>
      <c r="G292" s="72"/>
      <c r="H292" s="23"/>
      <c r="I292" s="40"/>
      <c r="J292" s="67"/>
      <c r="K292" s="71"/>
      <c r="L292" s="72"/>
      <c r="N292" s="72"/>
    </row>
    <row r="293" spans="1:14" x14ac:dyDescent="0.25">
      <c r="A293" s="25" t="s">
        <v>405</v>
      </c>
      <c r="B293" s="40" t="s">
        <v>406</v>
      </c>
      <c r="C293" s="71" t="str">
        <f>ROW('B1. HTT Mortgage Assets'!B130)&amp;" for Mortgage Assets"</f>
        <v>130 for Mortgage Assets</v>
      </c>
      <c r="D293" s="71"/>
      <c r="H293" s="23"/>
      <c r="I293" s="40"/>
      <c r="M293" s="72"/>
    </row>
    <row r="294" spans="1:14" x14ac:dyDescent="0.25">
      <c r="A294" s="25" t="s">
        <v>407</v>
      </c>
      <c r="B294" s="40" t="s">
        <v>408</v>
      </c>
      <c r="C294" s="71">
        <f>ROW(B111)</f>
        <v>111</v>
      </c>
      <c r="F294" s="72"/>
      <c r="H294" s="23"/>
      <c r="I294" s="40"/>
      <c r="J294" s="71"/>
      <c r="M294" s="72"/>
    </row>
    <row r="295" spans="1:14" x14ac:dyDescent="0.25">
      <c r="A295" s="25" t="s">
        <v>409</v>
      </c>
      <c r="B295" s="40" t="s">
        <v>410</v>
      </c>
      <c r="C295" s="71">
        <f>ROW(B163)</f>
        <v>163</v>
      </c>
      <c r="E295" s="72"/>
      <c r="F295" s="72"/>
      <c r="H295" s="23"/>
      <c r="I295" s="40"/>
      <c r="J295" s="71"/>
      <c r="L295" s="72"/>
      <c r="M295" s="72"/>
    </row>
    <row r="296" spans="1:14" x14ac:dyDescent="0.25">
      <c r="A296" s="25" t="s">
        <v>411</v>
      </c>
      <c r="B296" s="40" t="s">
        <v>412</v>
      </c>
      <c r="C296" s="71">
        <f>ROW(B137)</f>
        <v>137</v>
      </c>
      <c r="E296" s="72"/>
      <c r="F296" s="72"/>
      <c r="H296" s="23"/>
      <c r="I296" s="40"/>
      <c r="J296" s="71"/>
      <c r="L296" s="72"/>
      <c r="M296" s="72"/>
    </row>
    <row r="297" spans="1:14" ht="30" x14ac:dyDescent="0.25">
      <c r="A297" s="25" t="s">
        <v>413</v>
      </c>
      <c r="B297" s="25" t="s">
        <v>414</v>
      </c>
      <c r="C297" s="71" t="str">
        <f>ROW('C. HTT Harmonised Glossary'!B17)&amp;" for Harmonised Glossary"</f>
        <v>17 for Harmonised Glossary</v>
      </c>
      <c r="E297" s="72"/>
      <c r="H297" s="23"/>
      <c r="J297" s="71"/>
      <c r="L297" s="72"/>
    </row>
    <row r="298" spans="1:14" x14ac:dyDescent="0.25">
      <c r="A298" s="25" t="s">
        <v>415</v>
      </c>
      <c r="B298" s="40" t="s">
        <v>416</v>
      </c>
      <c r="C298" s="71">
        <f>ROW(B65)</f>
        <v>65</v>
      </c>
      <c r="E298" s="72"/>
      <c r="H298" s="23"/>
      <c r="I298" s="40"/>
      <c r="J298" s="71"/>
      <c r="L298" s="72"/>
    </row>
    <row r="299" spans="1:14" x14ac:dyDescent="0.25">
      <c r="A299" s="25" t="s">
        <v>417</v>
      </c>
      <c r="B299" s="40" t="s">
        <v>418</v>
      </c>
      <c r="C299" s="71">
        <f>ROW(B88)</f>
        <v>88</v>
      </c>
      <c r="E299" s="72"/>
      <c r="H299" s="23"/>
      <c r="I299" s="40"/>
      <c r="J299" s="71"/>
      <c r="L299" s="72"/>
    </row>
    <row r="300" spans="1:14" x14ac:dyDescent="0.25">
      <c r="A300" s="25" t="s">
        <v>419</v>
      </c>
      <c r="B300" s="40" t="s">
        <v>420</v>
      </c>
      <c r="C300" s="71" t="str">
        <f>ROW('B1. HTT Mortgage Assets'!B160)&amp; " for Mortgage Assets"</f>
        <v>160 for Mortgage Assets</v>
      </c>
      <c r="D300" s="71"/>
      <c r="E300" s="72"/>
      <c r="H300" s="23"/>
      <c r="I300" s="40"/>
      <c r="J300" s="71"/>
      <c r="K300" s="71"/>
      <c r="L300" s="72"/>
    </row>
    <row r="301" spans="1:14" hidden="1" outlineLevel="1" x14ac:dyDescent="0.25">
      <c r="A301" s="25" t="s">
        <v>421</v>
      </c>
      <c r="B301" s="40"/>
      <c r="C301" s="71"/>
      <c r="D301" s="71"/>
      <c r="E301" s="72"/>
      <c r="H301" s="23"/>
      <c r="I301" s="40"/>
      <c r="J301" s="71"/>
      <c r="K301" s="71"/>
      <c r="L301" s="72"/>
    </row>
    <row r="302" spans="1:14" hidden="1" outlineLevel="1" x14ac:dyDescent="0.25">
      <c r="A302" s="25" t="s">
        <v>422</v>
      </c>
      <c r="B302" s="40"/>
      <c r="C302" s="71"/>
      <c r="D302" s="71"/>
      <c r="E302" s="72"/>
      <c r="H302" s="23"/>
      <c r="I302" s="40"/>
      <c r="J302" s="71"/>
      <c r="K302" s="71"/>
      <c r="L302" s="72"/>
    </row>
    <row r="303" spans="1:14" hidden="1" outlineLevel="1" x14ac:dyDescent="0.25">
      <c r="A303" s="25" t="s">
        <v>423</v>
      </c>
      <c r="B303" s="40"/>
      <c r="C303" s="71"/>
      <c r="D303" s="71"/>
      <c r="E303" s="72"/>
      <c r="H303" s="23"/>
      <c r="I303" s="40"/>
      <c r="J303" s="71"/>
      <c r="K303" s="71"/>
      <c r="L303" s="72"/>
    </row>
    <row r="304" spans="1:14" hidden="1" outlineLevel="1" x14ac:dyDescent="0.25">
      <c r="A304" s="25" t="s">
        <v>424</v>
      </c>
      <c r="B304" s="40"/>
      <c r="C304" s="71"/>
      <c r="D304" s="71"/>
      <c r="E304" s="72"/>
      <c r="H304" s="23"/>
      <c r="I304" s="40"/>
      <c r="J304" s="71"/>
      <c r="K304" s="71"/>
      <c r="L304" s="72"/>
    </row>
    <row r="305" spans="1:13" hidden="1" outlineLevel="1" x14ac:dyDescent="0.25">
      <c r="A305" s="25" t="s">
        <v>425</v>
      </c>
      <c r="B305" s="40"/>
      <c r="C305" s="71"/>
      <c r="D305" s="71"/>
      <c r="E305" s="72"/>
      <c r="H305" s="23"/>
      <c r="I305" s="40"/>
      <c r="J305" s="71"/>
      <c r="K305" s="71"/>
      <c r="L305" s="72"/>
    </row>
    <row r="306" spans="1:13" hidden="1" outlineLevel="1" x14ac:dyDescent="0.25">
      <c r="A306" s="25" t="s">
        <v>426</v>
      </c>
      <c r="B306" s="40"/>
      <c r="C306" s="71"/>
      <c r="D306" s="71"/>
      <c r="E306" s="72"/>
      <c r="H306" s="23"/>
      <c r="I306" s="40"/>
      <c r="J306" s="71"/>
      <c r="K306" s="71"/>
      <c r="L306" s="72"/>
    </row>
    <row r="307" spans="1:13" hidden="1" outlineLevel="1" x14ac:dyDescent="0.25">
      <c r="A307" s="25" t="s">
        <v>427</v>
      </c>
      <c r="B307" s="40"/>
      <c r="C307" s="71"/>
      <c r="D307" s="71"/>
      <c r="E307" s="72"/>
      <c r="H307" s="23"/>
      <c r="I307" s="40"/>
      <c r="J307" s="71"/>
      <c r="K307" s="71"/>
      <c r="L307" s="72"/>
    </row>
    <row r="308" spans="1:13" hidden="1" outlineLevel="1" x14ac:dyDescent="0.25">
      <c r="A308" s="25" t="s">
        <v>428</v>
      </c>
      <c r="B308" s="40"/>
      <c r="C308" s="71"/>
      <c r="D308" s="71"/>
      <c r="E308" s="72"/>
      <c r="H308" s="23"/>
      <c r="I308" s="40"/>
      <c r="J308" s="71"/>
      <c r="K308" s="71"/>
      <c r="L308" s="72"/>
    </row>
    <row r="309" spans="1:13" hidden="1" outlineLevel="1" x14ac:dyDescent="0.25">
      <c r="A309" s="25" t="s">
        <v>429</v>
      </c>
      <c r="B309" s="40"/>
      <c r="C309" s="71"/>
      <c r="D309" s="71"/>
      <c r="E309" s="72"/>
      <c r="H309" s="23"/>
      <c r="I309" s="40"/>
      <c r="J309" s="71"/>
      <c r="K309" s="71"/>
      <c r="L309" s="72"/>
    </row>
    <row r="310" spans="1:13" hidden="1" outlineLevel="1" x14ac:dyDescent="0.25">
      <c r="A310" s="25" t="s">
        <v>430</v>
      </c>
      <c r="H310" s="23"/>
    </row>
    <row r="311" spans="1:13" ht="37.5" collapsed="1" x14ac:dyDescent="0.25">
      <c r="A311" s="37"/>
      <c r="B311" s="36" t="s">
        <v>31</v>
      </c>
      <c r="C311" s="37"/>
      <c r="D311" s="37"/>
      <c r="E311" s="37"/>
      <c r="F311" s="37"/>
      <c r="G311" s="38"/>
      <c r="H311" s="23"/>
      <c r="I311" s="29"/>
      <c r="J311" s="31"/>
      <c r="K311" s="31"/>
      <c r="L311" s="31"/>
      <c r="M311" s="31"/>
    </row>
    <row r="312" spans="1:13" x14ac:dyDescent="0.25">
      <c r="A312" s="25" t="s">
        <v>5</v>
      </c>
      <c r="B312" s="48" t="s">
        <v>431</v>
      </c>
      <c r="C312" s="71">
        <f>ROW(B173)</f>
        <v>173</v>
      </c>
      <c r="H312" s="23"/>
      <c r="I312" s="48"/>
      <c r="J312" s="71"/>
    </row>
    <row r="313" spans="1:13" hidden="1" outlineLevel="1" x14ac:dyDescent="0.25">
      <c r="A313" s="25" t="s">
        <v>432</v>
      </c>
      <c r="B313" s="48"/>
      <c r="C313" s="71"/>
      <c r="H313" s="23"/>
      <c r="I313" s="48"/>
      <c r="J313" s="71"/>
    </row>
    <row r="314" spans="1:13" hidden="1" outlineLevel="1" x14ac:dyDescent="0.25">
      <c r="A314" s="25" t="s">
        <v>433</v>
      </c>
      <c r="B314" s="48"/>
      <c r="C314" s="71"/>
      <c r="H314" s="23"/>
      <c r="I314" s="48"/>
      <c r="J314" s="71"/>
    </row>
    <row r="315" spans="1:13" hidden="1" outlineLevel="1" x14ac:dyDescent="0.25">
      <c r="A315" s="25" t="s">
        <v>434</v>
      </c>
      <c r="B315" s="48"/>
      <c r="C315" s="71"/>
      <c r="H315" s="23"/>
      <c r="I315" s="48"/>
      <c r="J315" s="71"/>
    </row>
    <row r="316" spans="1:13" hidden="1" outlineLevel="1" x14ac:dyDescent="0.25">
      <c r="A316" s="25" t="s">
        <v>435</v>
      </c>
      <c r="B316" s="48"/>
      <c r="C316" s="71"/>
      <c r="H316" s="23"/>
      <c r="I316" s="48"/>
      <c r="J316" s="71"/>
    </row>
    <row r="317" spans="1:13" hidden="1" outlineLevel="1" x14ac:dyDescent="0.25">
      <c r="A317" s="25" t="s">
        <v>436</v>
      </c>
      <c r="B317" s="48"/>
      <c r="C317" s="71"/>
      <c r="H317" s="23"/>
      <c r="I317" s="48"/>
      <c r="J317" s="71"/>
    </row>
    <row r="318" spans="1:13" hidden="1" outlineLevel="1" x14ac:dyDescent="0.25">
      <c r="A318" s="25" t="s">
        <v>437</v>
      </c>
      <c r="B318" s="48"/>
      <c r="C318" s="71"/>
      <c r="H318" s="23"/>
      <c r="I318" s="48"/>
      <c r="J318" s="71"/>
    </row>
    <row r="319" spans="1:13" ht="18.75" collapsed="1" x14ac:dyDescent="0.25">
      <c r="A319" s="37"/>
      <c r="B319" s="36" t="s">
        <v>32</v>
      </c>
      <c r="C319" s="37"/>
      <c r="D319" s="37"/>
      <c r="E319" s="37"/>
      <c r="F319" s="37"/>
      <c r="G319" s="38"/>
      <c r="H319" s="23"/>
      <c r="I319" s="29"/>
      <c r="J319" s="31"/>
      <c r="K319" s="31"/>
      <c r="L319" s="31"/>
      <c r="M319" s="31"/>
    </row>
    <row r="320" spans="1:13" ht="15" hidden="1" customHeight="1" outlineLevel="1" x14ac:dyDescent="0.25">
      <c r="A320" s="44"/>
      <c r="B320" s="45" t="s">
        <v>438</v>
      </c>
      <c r="C320" s="44"/>
      <c r="D320" s="44"/>
      <c r="E320" s="46"/>
      <c r="F320" s="47"/>
      <c r="G320" s="47"/>
      <c r="H320" s="23"/>
      <c r="L320" s="23"/>
      <c r="M320" s="23"/>
    </row>
    <row r="321" spans="1:8" hidden="1" outlineLevel="1" x14ac:dyDescent="0.25">
      <c r="A321" s="25" t="s">
        <v>439</v>
      </c>
      <c r="B321" s="40" t="s">
        <v>440</v>
      </c>
      <c r="C321" s="40"/>
      <c r="H321" s="23"/>
    </row>
    <row r="322" spans="1:8" hidden="1" outlineLevel="1" x14ac:dyDescent="0.25">
      <c r="A322" s="25" t="s">
        <v>441</v>
      </c>
      <c r="B322" s="40" t="s">
        <v>442</v>
      </c>
      <c r="C322" s="40"/>
      <c r="H322" s="23"/>
    </row>
    <row r="323" spans="1:8" hidden="1" outlineLevel="1" x14ac:dyDescent="0.25">
      <c r="A323" s="25" t="s">
        <v>443</v>
      </c>
      <c r="B323" s="40" t="s">
        <v>444</v>
      </c>
      <c r="C323" s="40"/>
      <c r="H323" s="23"/>
    </row>
    <row r="324" spans="1:8" hidden="1" outlineLevel="1" x14ac:dyDescent="0.25">
      <c r="A324" s="25" t="s">
        <v>445</v>
      </c>
      <c r="B324" s="40" t="s">
        <v>446</v>
      </c>
      <c r="H324" s="23"/>
    </row>
    <row r="325" spans="1:8" hidden="1" outlineLevel="1" x14ac:dyDescent="0.25">
      <c r="A325" s="25" t="s">
        <v>447</v>
      </c>
      <c r="B325" s="40" t="s">
        <v>448</v>
      </c>
      <c r="H325" s="23"/>
    </row>
    <row r="326" spans="1:8" hidden="1" outlineLevel="1" x14ac:dyDescent="0.25">
      <c r="A326" s="25" t="s">
        <v>449</v>
      </c>
      <c r="B326" s="40" t="s">
        <v>450</v>
      </c>
      <c r="H326" s="23"/>
    </row>
    <row r="327" spans="1:8" hidden="1" outlineLevel="1" x14ac:dyDescent="0.25">
      <c r="A327" s="25" t="s">
        <v>451</v>
      </c>
      <c r="B327" s="40" t="s">
        <v>452</v>
      </c>
      <c r="H327" s="23"/>
    </row>
    <row r="328" spans="1:8" hidden="1" outlineLevel="1" x14ac:dyDescent="0.25">
      <c r="A328" s="25" t="s">
        <v>453</v>
      </c>
      <c r="B328" s="40" t="s">
        <v>454</v>
      </c>
      <c r="H328" s="23"/>
    </row>
    <row r="329" spans="1:8" hidden="1" outlineLevel="1" x14ac:dyDescent="0.25">
      <c r="A329" s="25" t="s">
        <v>455</v>
      </c>
      <c r="B329" s="40" t="s">
        <v>456</v>
      </c>
      <c r="H329" s="23"/>
    </row>
    <row r="330" spans="1:8" hidden="1" outlineLevel="1" x14ac:dyDescent="0.25">
      <c r="A330" s="25" t="s">
        <v>457</v>
      </c>
      <c r="B330" s="54" t="s">
        <v>458</v>
      </c>
      <c r="H330" s="23"/>
    </row>
    <row r="331" spans="1:8" hidden="1" outlineLevel="1" x14ac:dyDescent="0.25">
      <c r="A331" s="25" t="s">
        <v>459</v>
      </c>
      <c r="B331" s="54" t="s">
        <v>458</v>
      </c>
      <c r="H331" s="23"/>
    </row>
    <row r="332" spans="1:8" hidden="1" outlineLevel="1" x14ac:dyDescent="0.25">
      <c r="A332" s="25" t="s">
        <v>460</v>
      </c>
      <c r="B332" s="54" t="s">
        <v>458</v>
      </c>
      <c r="H332" s="23"/>
    </row>
    <row r="333" spans="1:8" hidden="1" outlineLevel="1" x14ac:dyDescent="0.25">
      <c r="A333" s="25" t="s">
        <v>461</v>
      </c>
      <c r="B333" s="54" t="s">
        <v>458</v>
      </c>
      <c r="H333" s="23"/>
    </row>
    <row r="334" spans="1:8" hidden="1" outlineLevel="1" x14ac:dyDescent="0.25">
      <c r="A334" s="25" t="s">
        <v>462</v>
      </c>
      <c r="B334" s="54" t="s">
        <v>458</v>
      </c>
      <c r="H334" s="23"/>
    </row>
    <row r="335" spans="1:8" hidden="1" outlineLevel="1" x14ac:dyDescent="0.25">
      <c r="A335" s="25" t="s">
        <v>463</v>
      </c>
      <c r="B335" s="54" t="s">
        <v>458</v>
      </c>
      <c r="H335" s="23"/>
    </row>
    <row r="336" spans="1:8" hidden="1" outlineLevel="1" x14ac:dyDescent="0.25">
      <c r="A336" s="25" t="s">
        <v>464</v>
      </c>
      <c r="B336" s="54" t="s">
        <v>458</v>
      </c>
      <c r="H336" s="23"/>
    </row>
    <row r="337" spans="1:8" hidden="1" outlineLevel="1" x14ac:dyDescent="0.25">
      <c r="A337" s="25" t="s">
        <v>465</v>
      </c>
      <c r="B337" s="54" t="s">
        <v>458</v>
      </c>
      <c r="H337" s="23"/>
    </row>
    <row r="338" spans="1:8" hidden="1" outlineLevel="1" x14ac:dyDescent="0.25">
      <c r="A338" s="25" t="s">
        <v>466</v>
      </c>
      <c r="B338" s="54" t="s">
        <v>458</v>
      </c>
      <c r="H338" s="23"/>
    </row>
    <row r="339" spans="1:8" hidden="1" outlineLevel="1" x14ac:dyDescent="0.25">
      <c r="A339" s="25" t="s">
        <v>467</v>
      </c>
      <c r="B339" s="54" t="s">
        <v>458</v>
      </c>
      <c r="H339" s="23"/>
    </row>
    <row r="340" spans="1:8" hidden="1" outlineLevel="1" x14ac:dyDescent="0.25">
      <c r="A340" s="25" t="s">
        <v>468</v>
      </c>
      <c r="B340" s="54" t="s">
        <v>458</v>
      </c>
      <c r="H340" s="23"/>
    </row>
    <row r="341" spans="1:8" hidden="1" outlineLevel="1" x14ac:dyDescent="0.25">
      <c r="A341" s="25" t="s">
        <v>469</v>
      </c>
      <c r="B341" s="54" t="s">
        <v>458</v>
      </c>
      <c r="H341" s="23"/>
    </row>
    <row r="342" spans="1:8" hidden="1" outlineLevel="1" x14ac:dyDescent="0.25">
      <c r="A342" s="25" t="s">
        <v>470</v>
      </c>
      <c r="B342" s="54" t="s">
        <v>458</v>
      </c>
      <c r="H342" s="23"/>
    </row>
    <row r="343" spans="1:8" hidden="1" outlineLevel="1" x14ac:dyDescent="0.25">
      <c r="A343" s="25" t="s">
        <v>471</v>
      </c>
      <c r="B343" s="54" t="s">
        <v>458</v>
      </c>
      <c r="H343" s="23"/>
    </row>
    <row r="344" spans="1:8" hidden="1" outlineLevel="1" x14ac:dyDescent="0.25">
      <c r="A344" s="25" t="s">
        <v>472</v>
      </c>
      <c r="B344" s="54" t="s">
        <v>458</v>
      </c>
      <c r="H344" s="23"/>
    </row>
    <row r="345" spans="1:8" hidden="1" outlineLevel="1" x14ac:dyDescent="0.25">
      <c r="A345" s="25" t="s">
        <v>473</v>
      </c>
      <c r="B345" s="54" t="s">
        <v>458</v>
      </c>
      <c r="H345" s="23"/>
    </row>
    <row r="346" spans="1:8" hidden="1" outlineLevel="1" x14ac:dyDescent="0.25">
      <c r="A346" s="25" t="s">
        <v>474</v>
      </c>
      <c r="B346" s="54" t="s">
        <v>458</v>
      </c>
      <c r="H346" s="23"/>
    </row>
    <row r="347" spans="1:8" hidden="1" outlineLevel="1" x14ac:dyDescent="0.25">
      <c r="A347" s="25" t="s">
        <v>475</v>
      </c>
      <c r="B347" s="54" t="s">
        <v>458</v>
      </c>
      <c r="H347" s="23"/>
    </row>
    <row r="348" spans="1:8" hidden="1" outlineLevel="1" x14ac:dyDescent="0.25">
      <c r="A348" s="25" t="s">
        <v>476</v>
      </c>
      <c r="B348" s="54" t="s">
        <v>458</v>
      </c>
      <c r="H348" s="23"/>
    </row>
    <row r="349" spans="1:8" hidden="1" outlineLevel="1" x14ac:dyDescent="0.25">
      <c r="A349" s="25" t="s">
        <v>477</v>
      </c>
      <c r="B349" s="54" t="s">
        <v>458</v>
      </c>
      <c r="H349" s="23"/>
    </row>
    <row r="350" spans="1:8" hidden="1" outlineLevel="1" x14ac:dyDescent="0.25">
      <c r="A350" s="25" t="s">
        <v>478</v>
      </c>
      <c r="B350" s="54" t="s">
        <v>458</v>
      </c>
      <c r="H350" s="23"/>
    </row>
    <row r="351" spans="1:8" hidden="1" outlineLevel="1" x14ac:dyDescent="0.25">
      <c r="A351" s="25" t="s">
        <v>479</v>
      </c>
      <c r="B351" s="54" t="s">
        <v>458</v>
      </c>
      <c r="H351" s="23"/>
    </row>
    <row r="352" spans="1:8" hidden="1" outlineLevel="1" x14ac:dyDescent="0.25">
      <c r="A352" s="25" t="s">
        <v>480</v>
      </c>
      <c r="B352" s="54" t="s">
        <v>458</v>
      </c>
      <c r="H352" s="23"/>
    </row>
    <row r="353" spans="1:8" hidden="1" outlineLevel="1" x14ac:dyDescent="0.25">
      <c r="A353" s="25" t="s">
        <v>481</v>
      </c>
      <c r="B353" s="54" t="s">
        <v>458</v>
      </c>
      <c r="H353" s="23"/>
    </row>
    <row r="354" spans="1:8" hidden="1" outlineLevel="1" x14ac:dyDescent="0.25">
      <c r="A354" s="25" t="s">
        <v>482</v>
      </c>
      <c r="B354" s="54" t="s">
        <v>458</v>
      </c>
      <c r="H354" s="23"/>
    </row>
    <row r="355" spans="1:8" hidden="1" outlineLevel="1" x14ac:dyDescent="0.25">
      <c r="A355" s="25" t="s">
        <v>483</v>
      </c>
      <c r="B355" s="54" t="s">
        <v>458</v>
      </c>
      <c r="H355" s="23"/>
    </row>
    <row r="356" spans="1:8" hidden="1" outlineLevel="1" x14ac:dyDescent="0.25">
      <c r="A356" s="25" t="s">
        <v>484</v>
      </c>
      <c r="B356" s="54" t="s">
        <v>458</v>
      </c>
      <c r="H356" s="23"/>
    </row>
    <row r="357" spans="1:8" hidden="1" outlineLevel="1" x14ac:dyDescent="0.25">
      <c r="A357" s="25" t="s">
        <v>485</v>
      </c>
      <c r="B357" s="54" t="s">
        <v>458</v>
      </c>
      <c r="H357" s="23"/>
    </row>
    <row r="358" spans="1:8" hidden="1" outlineLevel="1" x14ac:dyDescent="0.25">
      <c r="A358" s="25" t="s">
        <v>486</v>
      </c>
      <c r="B358" s="54" t="s">
        <v>458</v>
      </c>
      <c r="H358" s="23"/>
    </row>
    <row r="359" spans="1:8" hidden="1" outlineLevel="1" x14ac:dyDescent="0.25">
      <c r="A359" s="25" t="s">
        <v>487</v>
      </c>
      <c r="B359" s="54" t="s">
        <v>458</v>
      </c>
      <c r="H359" s="23"/>
    </row>
    <row r="360" spans="1:8" hidden="1" outlineLevel="1" x14ac:dyDescent="0.25">
      <c r="A360" s="25" t="s">
        <v>488</v>
      </c>
      <c r="B360" s="54" t="s">
        <v>458</v>
      </c>
      <c r="H360" s="23"/>
    </row>
    <row r="361" spans="1:8" hidden="1" outlineLevel="1" x14ac:dyDescent="0.25">
      <c r="A361" s="25" t="s">
        <v>489</v>
      </c>
      <c r="B361" s="54" t="s">
        <v>458</v>
      </c>
      <c r="H361" s="23"/>
    </row>
    <row r="362" spans="1:8" hidden="1" outlineLevel="1" x14ac:dyDescent="0.25">
      <c r="A362" s="25" t="s">
        <v>490</v>
      </c>
      <c r="B362" s="54" t="s">
        <v>458</v>
      </c>
      <c r="H362" s="23"/>
    </row>
    <row r="363" spans="1:8" hidden="1" outlineLevel="1" x14ac:dyDescent="0.25">
      <c r="A363" s="25" t="s">
        <v>491</v>
      </c>
      <c r="B363" s="54" t="s">
        <v>458</v>
      </c>
      <c r="H363" s="23"/>
    </row>
    <row r="364" spans="1:8" hidden="1" outlineLevel="1" x14ac:dyDescent="0.25">
      <c r="A364" s="25" t="s">
        <v>492</v>
      </c>
      <c r="B364" s="54" t="s">
        <v>458</v>
      </c>
      <c r="H364" s="23"/>
    </row>
    <row r="365" spans="1:8" hidden="1" outlineLevel="1" x14ac:dyDescent="0.25">
      <c r="A365" s="25" t="s">
        <v>493</v>
      </c>
      <c r="B365" s="54" t="s">
        <v>458</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4"/>
  <headerFooter differentOddEven="1">
    <oddHeader>&amp;R&amp;G&amp;L&amp;"Calibri"&amp;12&amp;K008000Classification: Public&amp;1#</oddHeader>
    <evenHeader>&amp;L&amp;"Calibri"&amp;12&amp;K008000Classification: Public&amp;1#</even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9"/>
  <sheetViews>
    <sheetView zoomScale="80" zoomScaleNormal="80" workbookViewId="0">
      <selection activeCell="B166" sqref="B166"/>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494</v>
      </c>
      <c r="B1" s="22"/>
      <c r="C1" s="23"/>
      <c r="D1" s="23"/>
      <c r="E1" s="23"/>
      <c r="F1" s="58"/>
    </row>
    <row r="2" spans="1:7" ht="15.75" thickBot="1" x14ac:dyDescent="0.3">
      <c r="A2" s="23"/>
      <c r="B2" s="23"/>
      <c r="C2" s="23"/>
      <c r="D2" s="23"/>
      <c r="E2" s="23"/>
      <c r="F2" s="23"/>
    </row>
    <row r="3" spans="1:7" ht="19.5" thickBot="1" x14ac:dyDescent="0.3">
      <c r="A3" s="26"/>
      <c r="B3" s="27" t="s">
        <v>24</v>
      </c>
      <c r="C3" s="28" t="s">
        <v>1174</v>
      </c>
      <c r="D3" s="26"/>
      <c r="E3" s="26"/>
      <c r="F3" s="23"/>
      <c r="G3" s="26"/>
    </row>
    <row r="4" spans="1:7" ht="15.75" thickBot="1" x14ac:dyDescent="0.3"/>
    <row r="5" spans="1:7" ht="18.75" x14ac:dyDescent="0.25">
      <c r="A5" s="29"/>
      <c r="B5" s="30" t="s">
        <v>495</v>
      </c>
      <c r="C5" s="29"/>
      <c r="E5" s="31"/>
      <c r="F5" s="31"/>
    </row>
    <row r="6" spans="1:7" x14ac:dyDescent="0.25">
      <c r="B6" s="32" t="s">
        <v>496</v>
      </c>
    </row>
    <row r="7" spans="1:7" x14ac:dyDescent="0.25">
      <c r="B7" s="74" t="s">
        <v>497</v>
      </c>
    </row>
    <row r="8" spans="1:7" ht="15.75" thickBot="1" x14ac:dyDescent="0.3">
      <c r="B8" s="75" t="s">
        <v>498</v>
      </c>
    </row>
    <row r="9" spans="1:7" x14ac:dyDescent="0.25">
      <c r="B9" s="35"/>
    </row>
    <row r="10" spans="1:7" ht="37.5" x14ac:dyDescent="0.25">
      <c r="A10" s="36" t="s">
        <v>33</v>
      </c>
      <c r="B10" s="36" t="s">
        <v>496</v>
      </c>
      <c r="C10" s="37"/>
      <c r="D10" s="37"/>
      <c r="E10" s="37"/>
      <c r="F10" s="37"/>
      <c r="G10" s="38"/>
    </row>
    <row r="11" spans="1:7" ht="15" customHeight="1" x14ac:dyDescent="0.25">
      <c r="A11" s="44"/>
      <c r="B11" s="45" t="s">
        <v>499</v>
      </c>
      <c r="C11" s="44" t="s">
        <v>64</v>
      </c>
      <c r="D11" s="44"/>
      <c r="E11" s="44"/>
      <c r="F11" s="47" t="s">
        <v>500</v>
      </c>
      <c r="G11" s="47"/>
    </row>
    <row r="12" spans="1:7" x14ac:dyDescent="0.25">
      <c r="A12" s="25" t="s">
        <v>501</v>
      </c>
      <c r="B12" s="25" t="s">
        <v>502</v>
      </c>
      <c r="C12" s="25">
        <v>23938.63</v>
      </c>
      <c r="F12" s="51">
        <f>IF($C$15=0,"",IF(C12="[for completion]","",C12/$C$15))</f>
        <v>1</v>
      </c>
    </row>
    <row r="13" spans="1:7" x14ac:dyDescent="0.25">
      <c r="A13" s="25" t="s">
        <v>503</v>
      </c>
      <c r="B13" s="25" t="s">
        <v>504</v>
      </c>
      <c r="C13" s="25">
        <v>0</v>
      </c>
      <c r="F13" s="51">
        <f>IF($C$15=0,"",IF(C13="[for completion]","",C13/$C$15))</f>
        <v>0</v>
      </c>
    </row>
    <row r="14" spans="1:7" x14ac:dyDescent="0.25">
      <c r="A14" s="25" t="s">
        <v>505</v>
      </c>
      <c r="B14" s="25" t="s">
        <v>98</v>
      </c>
      <c r="C14" s="25">
        <v>0</v>
      </c>
      <c r="F14" s="51">
        <f>IF($C$15=0,"",IF(C14="[for completion]","",C14/$C$15))</f>
        <v>0</v>
      </c>
    </row>
    <row r="15" spans="1:7" x14ac:dyDescent="0.25">
      <c r="A15" s="25" t="s">
        <v>506</v>
      </c>
      <c r="B15" s="76" t="s">
        <v>100</v>
      </c>
      <c r="C15" s="25">
        <f>SUM(C12:C14)</f>
        <v>23938.63</v>
      </c>
      <c r="F15" s="62">
        <f>SUM(F12:F14)</f>
        <v>1</v>
      </c>
    </row>
    <row r="16" spans="1:7" hidden="1" outlineLevel="1" x14ac:dyDescent="0.25">
      <c r="A16" s="25" t="s">
        <v>507</v>
      </c>
      <c r="B16" s="54" t="s">
        <v>508</v>
      </c>
      <c r="F16" s="51">
        <f t="shared" ref="F16:F26" si="0">IF($C$15=0,"",IF(C16="[for completion]","",C16/$C$15))</f>
        <v>0</v>
      </c>
    </row>
    <row r="17" spans="1:7" hidden="1" outlineLevel="1" x14ac:dyDescent="0.25">
      <c r="A17" s="25" t="s">
        <v>509</v>
      </c>
      <c r="B17" s="54" t="s">
        <v>1161</v>
      </c>
      <c r="F17" s="51">
        <f t="shared" si="0"/>
        <v>0</v>
      </c>
    </row>
    <row r="18" spans="1:7" hidden="1" outlineLevel="1" x14ac:dyDescent="0.25">
      <c r="A18" s="25" t="s">
        <v>510</v>
      </c>
      <c r="B18" s="54" t="s">
        <v>102</v>
      </c>
      <c r="F18" s="51">
        <f t="shared" si="0"/>
        <v>0</v>
      </c>
    </row>
    <row r="19" spans="1:7" hidden="1" outlineLevel="1" x14ac:dyDescent="0.25">
      <c r="A19" s="25" t="s">
        <v>511</v>
      </c>
      <c r="B19" s="54" t="s">
        <v>102</v>
      </c>
      <c r="F19" s="51">
        <f t="shared" si="0"/>
        <v>0</v>
      </c>
    </row>
    <row r="20" spans="1:7" hidden="1" outlineLevel="1" x14ac:dyDescent="0.25">
      <c r="A20" s="25" t="s">
        <v>512</v>
      </c>
      <c r="B20" s="54" t="s">
        <v>102</v>
      </c>
      <c r="F20" s="51">
        <f t="shared" si="0"/>
        <v>0</v>
      </c>
    </row>
    <row r="21" spans="1:7" hidden="1" outlineLevel="1" x14ac:dyDescent="0.25">
      <c r="A21" s="25" t="s">
        <v>513</v>
      </c>
      <c r="B21" s="54" t="s">
        <v>102</v>
      </c>
      <c r="F21" s="51">
        <f t="shared" si="0"/>
        <v>0</v>
      </c>
    </row>
    <row r="22" spans="1:7" hidden="1" outlineLevel="1" x14ac:dyDescent="0.25">
      <c r="A22" s="25" t="s">
        <v>514</v>
      </c>
      <c r="B22" s="54" t="s">
        <v>102</v>
      </c>
      <c r="F22" s="51">
        <f t="shared" si="0"/>
        <v>0</v>
      </c>
    </row>
    <row r="23" spans="1:7" hidden="1" outlineLevel="1" x14ac:dyDescent="0.25">
      <c r="A23" s="25" t="s">
        <v>515</v>
      </c>
      <c r="B23" s="54" t="s">
        <v>102</v>
      </c>
      <c r="F23" s="51">
        <f t="shared" si="0"/>
        <v>0</v>
      </c>
    </row>
    <row r="24" spans="1:7" hidden="1" outlineLevel="1" x14ac:dyDescent="0.25">
      <c r="A24" s="25" t="s">
        <v>516</v>
      </c>
      <c r="B24" s="54" t="s">
        <v>102</v>
      </c>
      <c r="F24" s="51">
        <f t="shared" si="0"/>
        <v>0</v>
      </c>
    </row>
    <row r="25" spans="1:7" hidden="1" outlineLevel="1" x14ac:dyDescent="0.25">
      <c r="A25" s="25" t="s">
        <v>517</v>
      </c>
      <c r="B25" s="54" t="s">
        <v>102</v>
      </c>
      <c r="F25" s="51">
        <f t="shared" si="0"/>
        <v>0</v>
      </c>
    </row>
    <row r="26" spans="1:7" hidden="1" outlineLevel="1" x14ac:dyDescent="0.25">
      <c r="A26" s="25" t="s">
        <v>518</v>
      </c>
      <c r="B26" s="54" t="s">
        <v>102</v>
      </c>
      <c r="C26" s="55"/>
      <c r="D26" s="55"/>
      <c r="E26" s="55"/>
      <c r="F26" s="51">
        <f t="shared" si="0"/>
        <v>0</v>
      </c>
    </row>
    <row r="27" spans="1:7" ht="15" customHeight="1" collapsed="1" x14ac:dyDescent="0.25">
      <c r="A27" s="44"/>
      <c r="B27" s="45" t="s">
        <v>519</v>
      </c>
      <c r="C27" s="44" t="s">
        <v>520</v>
      </c>
      <c r="D27" s="44" t="s">
        <v>521</v>
      </c>
      <c r="E27" s="46"/>
      <c r="F27" s="44" t="s">
        <v>522</v>
      </c>
      <c r="G27" s="47"/>
    </row>
    <row r="28" spans="1:7" x14ac:dyDescent="0.25">
      <c r="A28" s="25" t="s">
        <v>523</v>
      </c>
      <c r="B28" s="25" t="s">
        <v>524</v>
      </c>
      <c r="C28" s="112">
        <v>241777</v>
      </c>
      <c r="D28" s="25">
        <v>0</v>
      </c>
      <c r="F28" s="112">
        <v>241777</v>
      </c>
    </row>
    <row r="29" spans="1:7" hidden="1" outlineLevel="1" x14ac:dyDescent="0.25">
      <c r="A29" s="25" t="s">
        <v>525</v>
      </c>
      <c r="B29" s="40" t="s">
        <v>526</v>
      </c>
    </row>
    <row r="30" spans="1:7" hidden="1" outlineLevel="1" x14ac:dyDescent="0.25">
      <c r="A30" s="25" t="s">
        <v>527</v>
      </c>
      <c r="B30" s="40" t="s">
        <v>528</v>
      </c>
    </row>
    <row r="31" spans="1:7" hidden="1" outlineLevel="1" x14ac:dyDescent="0.25">
      <c r="A31" s="25" t="s">
        <v>529</v>
      </c>
      <c r="B31" s="40"/>
    </row>
    <row r="32" spans="1:7" hidden="1" outlineLevel="1" x14ac:dyDescent="0.25">
      <c r="A32" s="25" t="s">
        <v>530</v>
      </c>
      <c r="B32" s="40"/>
    </row>
    <row r="33" spans="1:7" hidden="1" outlineLevel="1" x14ac:dyDescent="0.25">
      <c r="A33" s="25" t="s">
        <v>531</v>
      </c>
      <c r="B33" s="40"/>
    </row>
    <row r="34" spans="1:7" hidden="1" outlineLevel="1" x14ac:dyDescent="0.25">
      <c r="A34" s="25" t="s">
        <v>532</v>
      </c>
      <c r="B34" s="40"/>
    </row>
    <row r="35" spans="1:7" ht="15" customHeight="1" collapsed="1" x14ac:dyDescent="0.25">
      <c r="A35" s="44"/>
      <c r="B35" s="45" t="s">
        <v>533</v>
      </c>
      <c r="C35" s="44" t="s">
        <v>534</v>
      </c>
      <c r="D35" s="44" t="s">
        <v>535</v>
      </c>
      <c r="E35" s="46"/>
      <c r="F35" s="47" t="s">
        <v>500</v>
      </c>
      <c r="G35" s="47"/>
    </row>
    <row r="36" spans="1:7" x14ac:dyDescent="0.25">
      <c r="A36" s="25" t="s">
        <v>536</v>
      </c>
      <c r="B36" s="25" t="s">
        <v>537</v>
      </c>
      <c r="C36" s="82">
        <v>4.0000000000000002E-4</v>
      </c>
      <c r="D36" s="25">
        <v>0</v>
      </c>
      <c r="F36" s="82">
        <v>4.0000000000000002E-4</v>
      </c>
    </row>
    <row r="37" spans="1:7" hidden="1" outlineLevel="1" x14ac:dyDescent="0.25">
      <c r="A37" s="25" t="s">
        <v>538</v>
      </c>
    </row>
    <row r="38" spans="1:7" hidden="1" outlineLevel="1" x14ac:dyDescent="0.25">
      <c r="A38" s="25" t="s">
        <v>539</v>
      </c>
    </row>
    <row r="39" spans="1:7" hidden="1" outlineLevel="1" x14ac:dyDescent="0.25">
      <c r="A39" s="25" t="s">
        <v>540</v>
      </c>
    </row>
    <row r="40" spans="1:7" hidden="1" outlineLevel="1" x14ac:dyDescent="0.25">
      <c r="A40" s="25" t="s">
        <v>541</v>
      </c>
    </row>
    <row r="41" spans="1:7" hidden="1" outlineLevel="1" x14ac:dyDescent="0.25">
      <c r="A41" s="25" t="s">
        <v>542</v>
      </c>
    </row>
    <row r="42" spans="1:7" hidden="1" outlineLevel="1" x14ac:dyDescent="0.25">
      <c r="A42" s="25" t="s">
        <v>543</v>
      </c>
    </row>
    <row r="43" spans="1:7" ht="15" customHeight="1" collapsed="1" x14ac:dyDescent="0.25">
      <c r="A43" s="44"/>
      <c r="B43" s="45" t="s">
        <v>544</v>
      </c>
      <c r="C43" s="44" t="s">
        <v>534</v>
      </c>
      <c r="D43" s="44" t="s">
        <v>535</v>
      </c>
      <c r="E43" s="46"/>
      <c r="F43" s="47" t="s">
        <v>500</v>
      </c>
      <c r="G43" s="47"/>
    </row>
    <row r="44" spans="1:7" x14ac:dyDescent="0.25">
      <c r="A44" s="25" t="s">
        <v>545</v>
      </c>
      <c r="B44" s="77" t="s">
        <v>546</v>
      </c>
      <c r="C44" s="114">
        <f>SUM(C45:C72)</f>
        <v>1</v>
      </c>
      <c r="D44" s="77">
        <f>SUM(D45:D72)</f>
        <v>0</v>
      </c>
      <c r="F44" s="114">
        <f>SUM(F45:F72)</f>
        <v>1</v>
      </c>
      <c r="G44" s="25"/>
    </row>
    <row r="45" spans="1:7" x14ac:dyDescent="0.25">
      <c r="A45" s="25" t="s">
        <v>547</v>
      </c>
      <c r="B45" s="25" t="s">
        <v>548</v>
      </c>
      <c r="C45" s="25">
        <v>0</v>
      </c>
      <c r="D45" s="25">
        <v>0</v>
      </c>
      <c r="F45" s="25">
        <v>0</v>
      </c>
      <c r="G45" s="25"/>
    </row>
    <row r="46" spans="1:7" x14ac:dyDescent="0.25">
      <c r="A46" s="25" t="s">
        <v>549</v>
      </c>
      <c r="B46" s="25" t="s">
        <v>550</v>
      </c>
      <c r="C46" s="25">
        <v>0</v>
      </c>
      <c r="D46" s="25">
        <v>0</v>
      </c>
      <c r="F46" s="25">
        <v>0</v>
      </c>
      <c r="G46" s="25"/>
    </row>
    <row r="47" spans="1:7" x14ac:dyDescent="0.25">
      <c r="A47" s="25" t="s">
        <v>551</v>
      </c>
      <c r="B47" s="25" t="s">
        <v>552</v>
      </c>
      <c r="C47" s="25">
        <v>0</v>
      </c>
      <c r="D47" s="25">
        <v>0</v>
      </c>
      <c r="F47" s="25">
        <v>0</v>
      </c>
      <c r="G47" s="25"/>
    </row>
    <row r="48" spans="1:7" x14ac:dyDescent="0.25">
      <c r="A48" s="25" t="s">
        <v>553</v>
      </c>
      <c r="B48" s="25" t="s">
        <v>554</v>
      </c>
      <c r="C48" s="25">
        <v>0</v>
      </c>
      <c r="D48" s="25">
        <v>0</v>
      </c>
      <c r="F48" s="25">
        <v>0</v>
      </c>
      <c r="G48" s="25"/>
    </row>
    <row r="49" spans="1:7" x14ac:dyDescent="0.25">
      <c r="A49" s="25" t="s">
        <v>555</v>
      </c>
      <c r="B49" s="25" t="s">
        <v>556</v>
      </c>
      <c r="C49" s="25">
        <v>0</v>
      </c>
      <c r="D49" s="25">
        <v>0</v>
      </c>
      <c r="F49" s="25">
        <v>0</v>
      </c>
      <c r="G49" s="25"/>
    </row>
    <row r="50" spans="1:7" x14ac:dyDescent="0.25">
      <c r="A50" s="25" t="s">
        <v>557</v>
      </c>
      <c r="B50" s="25" t="s">
        <v>558</v>
      </c>
      <c r="C50" s="25">
        <v>0</v>
      </c>
      <c r="D50" s="25">
        <v>0</v>
      </c>
      <c r="F50" s="25">
        <v>0</v>
      </c>
      <c r="G50" s="25"/>
    </row>
    <row r="51" spans="1:7" x14ac:dyDescent="0.25">
      <c r="A51" s="25" t="s">
        <v>559</v>
      </c>
      <c r="B51" s="25" t="s">
        <v>560</v>
      </c>
      <c r="C51" s="25">
        <v>0</v>
      </c>
      <c r="D51" s="25">
        <v>0</v>
      </c>
      <c r="F51" s="25">
        <v>0</v>
      </c>
      <c r="G51" s="25"/>
    </row>
    <row r="52" spans="1:7" x14ac:dyDescent="0.25">
      <c r="A52" s="25" t="s">
        <v>561</v>
      </c>
      <c r="B52" s="25" t="s">
        <v>562</v>
      </c>
      <c r="C52" s="25">
        <v>0</v>
      </c>
      <c r="D52" s="25">
        <v>0</v>
      </c>
      <c r="F52" s="25">
        <v>0</v>
      </c>
      <c r="G52" s="25"/>
    </row>
    <row r="53" spans="1:7" x14ac:dyDescent="0.25">
      <c r="A53" s="25" t="s">
        <v>563</v>
      </c>
      <c r="B53" s="25" t="s">
        <v>564</v>
      </c>
      <c r="C53" s="25">
        <v>0</v>
      </c>
      <c r="D53" s="25">
        <v>0</v>
      </c>
      <c r="F53" s="25">
        <v>0</v>
      </c>
      <c r="G53" s="25"/>
    </row>
    <row r="54" spans="1:7" x14ac:dyDescent="0.25">
      <c r="A54" s="25" t="s">
        <v>565</v>
      </c>
      <c r="B54" s="25" t="s">
        <v>566</v>
      </c>
      <c r="C54" s="25">
        <v>0</v>
      </c>
      <c r="D54" s="25">
        <v>0</v>
      </c>
      <c r="F54" s="25">
        <v>0</v>
      </c>
      <c r="G54" s="25"/>
    </row>
    <row r="55" spans="1:7" x14ac:dyDescent="0.25">
      <c r="A55" s="25" t="s">
        <v>567</v>
      </c>
      <c r="B55" s="25" t="s">
        <v>568</v>
      </c>
      <c r="C55" s="25">
        <v>0</v>
      </c>
      <c r="D55" s="25">
        <v>0</v>
      </c>
      <c r="F55" s="25">
        <v>0</v>
      </c>
      <c r="G55" s="25"/>
    </row>
    <row r="56" spans="1:7" x14ac:dyDescent="0.25">
      <c r="A56" s="25" t="s">
        <v>569</v>
      </c>
      <c r="B56" s="25" t="s">
        <v>570</v>
      </c>
      <c r="C56" s="25">
        <v>0</v>
      </c>
      <c r="D56" s="25">
        <v>0</v>
      </c>
      <c r="F56" s="25">
        <v>0</v>
      </c>
      <c r="G56" s="25"/>
    </row>
    <row r="57" spans="1:7" x14ac:dyDescent="0.25">
      <c r="A57" s="25" t="s">
        <v>571</v>
      </c>
      <c r="B57" s="25" t="s">
        <v>572</v>
      </c>
      <c r="C57" s="25">
        <v>0</v>
      </c>
      <c r="D57" s="25">
        <v>0</v>
      </c>
      <c r="F57" s="25">
        <v>0</v>
      </c>
      <c r="G57" s="25"/>
    </row>
    <row r="58" spans="1:7" x14ac:dyDescent="0.25">
      <c r="A58" s="25" t="s">
        <v>573</v>
      </c>
      <c r="B58" s="25" t="s">
        <v>574</v>
      </c>
      <c r="C58" s="25">
        <v>0</v>
      </c>
      <c r="D58" s="25">
        <v>0</v>
      </c>
      <c r="F58" s="25">
        <v>0</v>
      </c>
      <c r="G58" s="25"/>
    </row>
    <row r="59" spans="1:7" x14ac:dyDescent="0.25">
      <c r="A59" s="25" t="s">
        <v>575</v>
      </c>
      <c r="B59" s="25" t="s">
        <v>576</v>
      </c>
      <c r="C59" s="25">
        <v>0</v>
      </c>
      <c r="D59" s="25">
        <v>0</v>
      </c>
      <c r="F59" s="25">
        <v>0</v>
      </c>
      <c r="G59" s="25"/>
    </row>
    <row r="60" spans="1:7" x14ac:dyDescent="0.25">
      <c r="A60" s="25" t="s">
        <v>577</v>
      </c>
      <c r="B60" s="25" t="s">
        <v>3</v>
      </c>
      <c r="C60" s="25">
        <v>0</v>
      </c>
      <c r="D60" s="25">
        <v>0</v>
      </c>
      <c r="F60" s="25">
        <v>0</v>
      </c>
      <c r="G60" s="25"/>
    </row>
    <row r="61" spans="1:7" x14ac:dyDescent="0.25">
      <c r="A61" s="25" t="s">
        <v>578</v>
      </c>
      <c r="B61" s="25" t="s">
        <v>579</v>
      </c>
      <c r="C61" s="25">
        <v>0</v>
      </c>
      <c r="D61" s="25">
        <v>0</v>
      </c>
      <c r="F61" s="25">
        <v>0</v>
      </c>
      <c r="G61" s="25"/>
    </row>
    <row r="62" spans="1:7" x14ac:dyDescent="0.25">
      <c r="A62" s="25" t="s">
        <v>580</v>
      </c>
      <c r="B62" s="25" t="s">
        <v>581</v>
      </c>
      <c r="C62" s="25">
        <v>0</v>
      </c>
      <c r="D62" s="25">
        <v>0</v>
      </c>
      <c r="F62" s="25">
        <v>0</v>
      </c>
      <c r="G62" s="25"/>
    </row>
    <row r="63" spans="1:7" x14ac:dyDescent="0.25">
      <c r="A63" s="25" t="s">
        <v>582</v>
      </c>
      <c r="B63" s="25" t="s">
        <v>583</v>
      </c>
      <c r="C63" s="25">
        <v>0</v>
      </c>
      <c r="D63" s="25">
        <v>0</v>
      </c>
      <c r="F63" s="25">
        <v>0</v>
      </c>
      <c r="G63" s="25"/>
    </row>
    <row r="64" spans="1:7" x14ac:dyDescent="0.25">
      <c r="A64" s="25" t="s">
        <v>584</v>
      </c>
      <c r="B64" s="25" t="s">
        <v>585</v>
      </c>
      <c r="C64" s="25">
        <v>0</v>
      </c>
      <c r="D64" s="25">
        <v>0</v>
      </c>
      <c r="F64" s="25">
        <v>0</v>
      </c>
      <c r="G64" s="25"/>
    </row>
    <row r="65" spans="1:7" x14ac:dyDescent="0.25">
      <c r="A65" s="25" t="s">
        <v>586</v>
      </c>
      <c r="B65" s="25" t="s">
        <v>587</v>
      </c>
      <c r="C65" s="25">
        <v>0</v>
      </c>
      <c r="D65" s="25">
        <v>0</v>
      </c>
      <c r="F65" s="25">
        <v>0</v>
      </c>
      <c r="G65" s="25"/>
    </row>
    <row r="66" spans="1:7" x14ac:dyDescent="0.25">
      <c r="A66" s="25" t="s">
        <v>588</v>
      </c>
      <c r="B66" s="25" t="s">
        <v>589</v>
      </c>
      <c r="C66" s="25">
        <v>0</v>
      </c>
      <c r="D66" s="25">
        <v>0</v>
      </c>
      <c r="F66" s="25">
        <v>0</v>
      </c>
      <c r="G66" s="25"/>
    </row>
    <row r="67" spans="1:7" x14ac:dyDescent="0.25">
      <c r="A67" s="25" t="s">
        <v>590</v>
      </c>
      <c r="B67" s="25" t="s">
        <v>591</v>
      </c>
      <c r="C67" s="25">
        <v>0</v>
      </c>
      <c r="D67" s="25">
        <v>0</v>
      </c>
      <c r="F67" s="25">
        <v>0</v>
      </c>
      <c r="G67" s="25"/>
    </row>
    <row r="68" spans="1:7" x14ac:dyDescent="0.25">
      <c r="A68" s="25" t="s">
        <v>592</v>
      </c>
      <c r="B68" s="25" t="s">
        <v>593</v>
      </c>
      <c r="C68" s="25">
        <v>0</v>
      </c>
      <c r="D68" s="25">
        <v>0</v>
      </c>
      <c r="F68" s="25">
        <v>0</v>
      </c>
      <c r="G68" s="25"/>
    </row>
    <row r="69" spans="1:7" x14ac:dyDescent="0.25">
      <c r="A69" s="25" t="s">
        <v>594</v>
      </c>
      <c r="B69" s="25" t="s">
        <v>595</v>
      </c>
      <c r="C69" s="25">
        <v>0</v>
      </c>
      <c r="D69" s="25">
        <v>0</v>
      </c>
      <c r="F69" s="25">
        <v>0</v>
      </c>
      <c r="G69" s="25"/>
    </row>
    <row r="70" spans="1:7" x14ac:dyDescent="0.25">
      <c r="A70" s="25" t="s">
        <v>596</v>
      </c>
      <c r="B70" s="25" t="s">
        <v>597</v>
      </c>
      <c r="C70" s="25">
        <v>0</v>
      </c>
      <c r="D70" s="25">
        <v>0</v>
      </c>
      <c r="F70" s="25">
        <v>0</v>
      </c>
      <c r="G70" s="25"/>
    </row>
    <row r="71" spans="1:7" x14ac:dyDescent="0.25">
      <c r="A71" s="25" t="s">
        <v>598</v>
      </c>
      <c r="B71" s="25" t="s">
        <v>6</v>
      </c>
      <c r="C71" s="25">
        <v>0</v>
      </c>
      <c r="D71" s="25">
        <v>0</v>
      </c>
      <c r="F71" s="25">
        <v>0</v>
      </c>
      <c r="G71" s="25"/>
    </row>
    <row r="72" spans="1:7" x14ac:dyDescent="0.25">
      <c r="A72" s="25" t="s">
        <v>599</v>
      </c>
      <c r="B72" s="25" t="s">
        <v>600</v>
      </c>
      <c r="C72" s="113">
        <v>1</v>
      </c>
      <c r="D72" s="25">
        <v>0</v>
      </c>
      <c r="F72" s="113">
        <v>1</v>
      </c>
      <c r="G72" s="25"/>
    </row>
    <row r="73" spans="1:7" x14ac:dyDescent="0.25">
      <c r="A73" s="25" t="s">
        <v>601</v>
      </c>
      <c r="B73" s="77" t="s">
        <v>287</v>
      </c>
      <c r="C73" s="77">
        <f>SUM(C74:C76)</f>
        <v>0</v>
      </c>
      <c r="D73" s="77">
        <f>SUM(D74:D76)</f>
        <v>0</v>
      </c>
      <c r="F73" s="77">
        <f>SUM(F74:F76)</f>
        <v>0</v>
      </c>
      <c r="G73" s="25"/>
    </row>
    <row r="74" spans="1:7" x14ac:dyDescent="0.25">
      <c r="A74" s="25" t="s">
        <v>602</v>
      </c>
      <c r="B74" s="25" t="s">
        <v>603</v>
      </c>
      <c r="C74" s="25">
        <v>0</v>
      </c>
      <c r="D74" s="25">
        <v>0</v>
      </c>
      <c r="F74" s="25">
        <v>0</v>
      </c>
      <c r="G74" s="25"/>
    </row>
    <row r="75" spans="1:7" x14ac:dyDescent="0.25">
      <c r="A75" s="25" t="s">
        <v>604</v>
      </c>
      <c r="B75" s="25" t="s">
        <v>605</v>
      </c>
      <c r="C75" s="25">
        <v>0</v>
      </c>
      <c r="D75" s="25">
        <v>0</v>
      </c>
      <c r="F75" s="25">
        <v>0</v>
      </c>
      <c r="G75" s="25"/>
    </row>
    <row r="76" spans="1:7" x14ac:dyDescent="0.25">
      <c r="A76" s="25" t="s">
        <v>606</v>
      </c>
      <c r="B76" s="25" t="s">
        <v>2</v>
      </c>
      <c r="C76" s="25">
        <v>0</v>
      </c>
      <c r="D76" s="25">
        <v>0</v>
      </c>
      <c r="F76" s="25">
        <v>0</v>
      </c>
      <c r="G76" s="25"/>
    </row>
    <row r="77" spans="1:7" x14ac:dyDescent="0.25">
      <c r="A77" s="25" t="s">
        <v>607</v>
      </c>
      <c r="B77" s="77" t="s">
        <v>98</v>
      </c>
      <c r="C77" s="77">
        <f>SUM(C78:C87)</f>
        <v>0</v>
      </c>
      <c r="D77" s="77">
        <f>SUM(D78:D87)</f>
        <v>0</v>
      </c>
      <c r="F77" s="77">
        <f>SUM(F78:F87)</f>
        <v>0</v>
      </c>
      <c r="G77" s="25"/>
    </row>
    <row r="78" spans="1:7" x14ac:dyDescent="0.25">
      <c r="A78" s="25" t="s">
        <v>608</v>
      </c>
      <c r="B78" s="42" t="s">
        <v>289</v>
      </c>
      <c r="C78" s="25">
        <v>0</v>
      </c>
      <c r="D78" s="25">
        <v>0</v>
      </c>
      <c r="F78" s="25">
        <v>0</v>
      </c>
      <c r="G78" s="25"/>
    </row>
    <row r="79" spans="1:7" x14ac:dyDescent="0.25">
      <c r="A79" s="25" t="s">
        <v>609</v>
      </c>
      <c r="B79" s="42" t="s">
        <v>291</v>
      </c>
      <c r="C79" s="25">
        <v>0</v>
      </c>
      <c r="D79" s="25">
        <v>0</v>
      </c>
      <c r="F79" s="25">
        <v>0</v>
      </c>
      <c r="G79" s="25"/>
    </row>
    <row r="80" spans="1:7" x14ac:dyDescent="0.25">
      <c r="A80" s="25" t="s">
        <v>610</v>
      </c>
      <c r="B80" s="42" t="s">
        <v>293</v>
      </c>
      <c r="C80" s="25">
        <v>0</v>
      </c>
      <c r="D80" s="25">
        <v>0</v>
      </c>
      <c r="F80" s="25">
        <v>0</v>
      </c>
      <c r="G80" s="25"/>
    </row>
    <row r="81" spans="1:7" x14ac:dyDescent="0.25">
      <c r="A81" s="25" t="s">
        <v>611</v>
      </c>
      <c r="B81" s="42" t="s">
        <v>12</v>
      </c>
      <c r="C81" s="25">
        <v>0</v>
      </c>
      <c r="D81" s="25">
        <v>0</v>
      </c>
      <c r="F81" s="25">
        <v>0</v>
      </c>
      <c r="G81" s="25"/>
    </row>
    <row r="82" spans="1:7" x14ac:dyDescent="0.25">
      <c r="A82" s="25" t="s">
        <v>612</v>
      </c>
      <c r="B82" s="42" t="s">
        <v>296</v>
      </c>
      <c r="C82" s="25">
        <v>0</v>
      </c>
      <c r="D82" s="25">
        <v>0</v>
      </c>
      <c r="F82" s="25">
        <v>0</v>
      </c>
      <c r="G82" s="25"/>
    </row>
    <row r="83" spans="1:7" x14ac:dyDescent="0.25">
      <c r="A83" s="25" t="s">
        <v>613</v>
      </c>
      <c r="B83" s="42" t="s">
        <v>298</v>
      </c>
      <c r="C83" s="25">
        <v>0</v>
      </c>
      <c r="D83" s="25">
        <v>0</v>
      </c>
      <c r="F83" s="25">
        <v>0</v>
      </c>
      <c r="G83" s="25"/>
    </row>
    <row r="84" spans="1:7" x14ac:dyDescent="0.25">
      <c r="A84" s="25" t="s">
        <v>614</v>
      </c>
      <c r="B84" s="42" t="s">
        <v>300</v>
      </c>
      <c r="C84" s="25">
        <v>0</v>
      </c>
      <c r="D84" s="25">
        <v>0</v>
      </c>
      <c r="F84" s="25">
        <v>0</v>
      </c>
      <c r="G84" s="25"/>
    </row>
    <row r="85" spans="1:7" x14ac:dyDescent="0.25">
      <c r="A85" s="25" t="s">
        <v>615</v>
      </c>
      <c r="B85" s="42" t="s">
        <v>302</v>
      </c>
      <c r="C85" s="25">
        <v>0</v>
      </c>
      <c r="D85" s="25">
        <v>0</v>
      </c>
      <c r="F85" s="25">
        <v>0</v>
      </c>
      <c r="G85" s="25"/>
    </row>
    <row r="86" spans="1:7" x14ac:dyDescent="0.25">
      <c r="A86" s="25" t="s">
        <v>616</v>
      </c>
      <c r="B86" s="42" t="s">
        <v>304</v>
      </c>
      <c r="C86" s="25">
        <v>0</v>
      </c>
      <c r="D86" s="25">
        <v>0</v>
      </c>
      <c r="F86" s="25">
        <v>0</v>
      </c>
      <c r="G86" s="25"/>
    </row>
    <row r="87" spans="1:7" x14ac:dyDescent="0.25">
      <c r="A87" s="25" t="s">
        <v>617</v>
      </c>
      <c r="B87" s="42" t="s">
        <v>98</v>
      </c>
      <c r="C87" s="25">
        <v>0</v>
      </c>
      <c r="D87" s="25">
        <v>0</v>
      </c>
      <c r="F87" s="25">
        <v>0</v>
      </c>
      <c r="G87" s="25"/>
    </row>
    <row r="88" spans="1:7" hidden="1" outlineLevel="1" x14ac:dyDescent="0.25">
      <c r="A88" s="25" t="s">
        <v>618</v>
      </c>
      <c r="B88" s="54" t="s">
        <v>102</v>
      </c>
      <c r="G88" s="25"/>
    </row>
    <row r="89" spans="1:7" hidden="1" outlineLevel="1" x14ac:dyDescent="0.25">
      <c r="A89" s="25" t="s">
        <v>619</v>
      </c>
      <c r="B89" s="54" t="s">
        <v>102</v>
      </c>
      <c r="G89" s="25"/>
    </row>
    <row r="90" spans="1:7" hidden="1" outlineLevel="1" x14ac:dyDescent="0.25">
      <c r="A90" s="25" t="s">
        <v>620</v>
      </c>
      <c r="B90" s="54" t="s">
        <v>102</v>
      </c>
      <c r="G90" s="25"/>
    </row>
    <row r="91" spans="1:7" hidden="1" outlineLevel="1" x14ac:dyDescent="0.25">
      <c r="A91" s="25" t="s">
        <v>621</v>
      </c>
      <c r="B91" s="54" t="s">
        <v>102</v>
      </c>
      <c r="G91" s="25"/>
    </row>
    <row r="92" spans="1:7" hidden="1" outlineLevel="1" x14ac:dyDescent="0.25">
      <c r="A92" s="25" t="s">
        <v>622</v>
      </c>
      <c r="B92" s="54" t="s">
        <v>102</v>
      </c>
      <c r="G92" s="25"/>
    </row>
    <row r="93" spans="1:7" hidden="1" outlineLevel="1" x14ac:dyDescent="0.25">
      <c r="A93" s="25" t="s">
        <v>623</v>
      </c>
      <c r="B93" s="54" t="s">
        <v>102</v>
      </c>
      <c r="G93" s="25"/>
    </row>
    <row r="94" spans="1:7" hidden="1" outlineLevel="1" x14ac:dyDescent="0.25">
      <c r="A94" s="25" t="s">
        <v>624</v>
      </c>
      <c r="B94" s="54" t="s">
        <v>102</v>
      </c>
      <c r="G94" s="25"/>
    </row>
    <row r="95" spans="1:7" hidden="1" outlineLevel="1" x14ac:dyDescent="0.25">
      <c r="A95" s="25" t="s">
        <v>625</v>
      </c>
      <c r="B95" s="54" t="s">
        <v>102</v>
      </c>
      <c r="G95" s="25"/>
    </row>
    <row r="96" spans="1:7" hidden="1" outlineLevel="1" x14ac:dyDescent="0.25">
      <c r="A96" s="25" t="s">
        <v>626</v>
      </c>
      <c r="B96" s="54" t="s">
        <v>102</v>
      </c>
      <c r="G96" s="25"/>
    </row>
    <row r="97" spans="1:7" hidden="1" outlineLevel="1" x14ac:dyDescent="0.25">
      <c r="A97" s="25" t="s">
        <v>627</v>
      </c>
      <c r="B97" s="54" t="s">
        <v>102</v>
      </c>
      <c r="G97" s="25"/>
    </row>
    <row r="98" spans="1:7" ht="15" customHeight="1" collapsed="1" x14ac:dyDescent="0.25">
      <c r="A98" s="44"/>
      <c r="B98" s="45" t="s">
        <v>628</v>
      </c>
      <c r="C98" s="44" t="s">
        <v>534</v>
      </c>
      <c r="D98" s="44" t="s">
        <v>535</v>
      </c>
      <c r="E98" s="46"/>
      <c r="F98" s="47" t="s">
        <v>500</v>
      </c>
      <c r="G98" s="47"/>
    </row>
    <row r="99" spans="1:7" x14ac:dyDescent="0.25">
      <c r="A99" s="25" t="s">
        <v>629</v>
      </c>
      <c r="B99" s="42" t="s">
        <v>1188</v>
      </c>
      <c r="C99" s="107">
        <v>4.2999999999999997E-2</v>
      </c>
      <c r="D99" s="25">
        <v>0</v>
      </c>
      <c r="F99" s="107">
        <v>4.2999999999999997E-2</v>
      </c>
      <c r="G99" s="25"/>
    </row>
    <row r="100" spans="1:7" x14ac:dyDescent="0.25">
      <c r="A100" s="25" t="s">
        <v>631</v>
      </c>
      <c r="B100" s="42" t="s">
        <v>1189</v>
      </c>
      <c r="C100" s="107">
        <v>5.9799999999999999E-2</v>
      </c>
      <c r="D100" s="25">
        <v>0</v>
      </c>
      <c r="F100" s="107">
        <v>5.9799999999999999E-2</v>
      </c>
      <c r="G100" s="25"/>
    </row>
    <row r="101" spans="1:7" x14ac:dyDescent="0.25">
      <c r="A101" s="25" t="s">
        <v>632</v>
      </c>
      <c r="B101" s="42" t="s">
        <v>1190</v>
      </c>
      <c r="C101" s="107">
        <v>0.14019999999999999</v>
      </c>
      <c r="D101" s="25">
        <v>0</v>
      </c>
      <c r="F101" s="107">
        <v>0.14019999999999999</v>
      </c>
      <c r="G101" s="25"/>
    </row>
    <row r="102" spans="1:7" x14ac:dyDescent="0.25">
      <c r="A102" s="25" t="s">
        <v>633</v>
      </c>
      <c r="B102" s="42" t="s">
        <v>1191</v>
      </c>
      <c r="C102" s="107">
        <v>4.6100000000000002E-2</v>
      </c>
      <c r="D102" s="25">
        <v>0</v>
      </c>
      <c r="F102" s="107">
        <v>4.6100000000000002E-2</v>
      </c>
      <c r="G102" s="25"/>
    </row>
    <row r="103" spans="1:7" x14ac:dyDescent="0.25">
      <c r="A103" s="25" t="s">
        <v>634</v>
      </c>
      <c r="B103" s="42" t="s">
        <v>1192</v>
      </c>
      <c r="C103" s="107">
        <v>9.0800000000000006E-2</v>
      </c>
      <c r="D103" s="25">
        <v>0</v>
      </c>
      <c r="F103" s="107">
        <v>9.0800000000000006E-2</v>
      </c>
      <c r="G103" s="25"/>
    </row>
    <row r="104" spans="1:7" x14ac:dyDescent="0.25">
      <c r="A104" s="25" t="s">
        <v>635</v>
      </c>
      <c r="B104" s="42" t="s">
        <v>1193</v>
      </c>
      <c r="C104" s="107">
        <v>1.7600000000000001E-2</v>
      </c>
      <c r="D104" s="25">
        <v>0</v>
      </c>
      <c r="F104" s="107">
        <v>1.7600000000000001E-2</v>
      </c>
      <c r="G104" s="25"/>
    </row>
    <row r="105" spans="1:7" x14ac:dyDescent="0.25">
      <c r="A105" s="25" t="s">
        <v>636</v>
      </c>
      <c r="B105" s="42" t="s">
        <v>1194</v>
      </c>
      <c r="C105" s="107">
        <v>0.23230000000000001</v>
      </c>
      <c r="D105" s="25">
        <v>0</v>
      </c>
      <c r="F105" s="107">
        <v>0.23230000000000001</v>
      </c>
      <c r="G105" s="25"/>
    </row>
    <row r="106" spans="1:7" x14ac:dyDescent="0.25">
      <c r="A106" s="25" t="s">
        <v>637</v>
      </c>
      <c r="B106" s="42" t="s">
        <v>1195</v>
      </c>
      <c r="C106" s="107">
        <v>0.13919999999999999</v>
      </c>
      <c r="D106" s="25">
        <v>0</v>
      </c>
      <c r="F106" s="107">
        <v>0.13919999999999999</v>
      </c>
      <c r="G106" s="25"/>
    </row>
    <row r="107" spans="1:7" x14ac:dyDescent="0.25">
      <c r="A107" s="25" t="s">
        <v>638</v>
      </c>
      <c r="B107" s="42" t="s">
        <v>1196</v>
      </c>
      <c r="C107" s="107">
        <v>5.5399999999999998E-2</v>
      </c>
      <c r="D107" s="25">
        <v>0</v>
      </c>
      <c r="F107" s="107">
        <v>5.5399999999999998E-2</v>
      </c>
      <c r="G107" s="25"/>
    </row>
    <row r="108" spans="1:7" x14ac:dyDescent="0.25">
      <c r="A108" s="25" t="s">
        <v>639</v>
      </c>
      <c r="B108" s="42" t="s">
        <v>1197</v>
      </c>
      <c r="C108" s="107">
        <v>0.1133</v>
      </c>
      <c r="D108" s="25">
        <v>0</v>
      </c>
      <c r="F108" s="107">
        <v>0.1133</v>
      </c>
      <c r="G108" s="25"/>
    </row>
    <row r="109" spans="1:7" x14ac:dyDescent="0.25">
      <c r="A109" s="25" t="s">
        <v>640</v>
      </c>
      <c r="B109" s="42" t="s">
        <v>1198</v>
      </c>
      <c r="C109" s="107">
        <v>6.2300000000000001E-2</v>
      </c>
      <c r="D109" s="25">
        <v>0</v>
      </c>
      <c r="F109" s="107">
        <v>6.2300000000000001E-2</v>
      </c>
      <c r="G109" s="25"/>
    </row>
    <row r="110" spans="1:7" x14ac:dyDescent="0.25">
      <c r="A110" s="25" t="s">
        <v>641</v>
      </c>
      <c r="B110" s="42"/>
      <c r="G110" s="25"/>
    </row>
    <row r="111" spans="1:7" x14ac:dyDescent="0.25">
      <c r="A111" s="25" t="s">
        <v>642</v>
      </c>
      <c r="B111" s="42"/>
      <c r="G111" s="25"/>
    </row>
    <row r="112" spans="1:7" x14ac:dyDescent="0.25">
      <c r="A112" s="25" t="s">
        <v>643</v>
      </c>
      <c r="B112" s="42"/>
      <c r="G112" s="25"/>
    </row>
    <row r="113" spans="1:7" x14ac:dyDescent="0.25">
      <c r="A113" s="25" t="s">
        <v>644</v>
      </c>
      <c r="B113" s="42"/>
      <c r="G113" s="25"/>
    </row>
    <row r="114" spans="1:7" x14ac:dyDescent="0.25">
      <c r="A114" s="25" t="s">
        <v>645</v>
      </c>
      <c r="B114" s="42"/>
      <c r="G114" s="25"/>
    </row>
    <row r="115" spans="1:7" x14ac:dyDescent="0.25">
      <c r="A115" s="25" t="s">
        <v>646</v>
      </c>
      <c r="B115" s="42"/>
      <c r="G115" s="25"/>
    </row>
    <row r="116" spans="1:7" x14ac:dyDescent="0.25">
      <c r="A116" s="25" t="s">
        <v>647</v>
      </c>
      <c r="B116" s="42"/>
      <c r="G116" s="25"/>
    </row>
    <row r="117" spans="1:7" x14ac:dyDescent="0.25">
      <c r="A117" s="25" t="s">
        <v>648</v>
      </c>
      <c r="B117" s="42"/>
      <c r="G117" s="25"/>
    </row>
    <row r="118" spans="1:7" x14ac:dyDescent="0.25">
      <c r="A118" s="25" t="s">
        <v>649</v>
      </c>
      <c r="B118" s="42"/>
      <c r="G118" s="25"/>
    </row>
    <row r="119" spans="1:7" x14ac:dyDescent="0.25">
      <c r="A119" s="25" t="s">
        <v>650</v>
      </c>
      <c r="B119" s="42"/>
      <c r="G119" s="25"/>
    </row>
    <row r="120" spans="1:7" x14ac:dyDescent="0.25">
      <c r="A120" s="25" t="s">
        <v>651</v>
      </c>
      <c r="B120" s="42"/>
      <c r="G120" s="25"/>
    </row>
    <row r="121" spans="1:7" x14ac:dyDescent="0.25">
      <c r="A121" s="25" t="s">
        <v>652</v>
      </c>
      <c r="B121" s="42"/>
      <c r="G121" s="25"/>
    </row>
    <row r="122" spans="1:7" x14ac:dyDescent="0.25">
      <c r="A122" s="25" t="s">
        <v>653</v>
      </c>
      <c r="B122" s="42"/>
      <c r="G122" s="25"/>
    </row>
    <row r="123" spans="1:7" x14ac:dyDescent="0.25">
      <c r="A123" s="25" t="s">
        <v>654</v>
      </c>
      <c r="B123" s="42"/>
      <c r="G123" s="25"/>
    </row>
    <row r="124" spans="1:7" x14ac:dyDescent="0.25">
      <c r="A124" s="25" t="s">
        <v>655</v>
      </c>
      <c r="B124" s="42"/>
      <c r="G124" s="25"/>
    </row>
    <row r="125" spans="1:7" x14ac:dyDescent="0.25">
      <c r="A125" s="25" t="s">
        <v>656</v>
      </c>
      <c r="B125" s="42"/>
      <c r="G125" s="25"/>
    </row>
    <row r="126" spans="1:7" x14ac:dyDescent="0.25">
      <c r="A126" s="25" t="s">
        <v>657</v>
      </c>
      <c r="B126" s="42"/>
      <c r="G126" s="25"/>
    </row>
    <row r="127" spans="1:7" x14ac:dyDescent="0.25">
      <c r="A127" s="25" t="s">
        <v>658</v>
      </c>
      <c r="B127" s="42"/>
      <c r="G127" s="25"/>
    </row>
    <row r="128" spans="1:7" x14ac:dyDescent="0.25">
      <c r="A128" s="25" t="s">
        <v>659</v>
      </c>
      <c r="B128" s="42"/>
      <c r="G128" s="25"/>
    </row>
    <row r="129" spans="1:7" x14ac:dyDescent="0.25">
      <c r="A129" s="25" t="s">
        <v>660</v>
      </c>
      <c r="B129" s="42"/>
      <c r="G129" s="25"/>
    </row>
    <row r="130" spans="1:7" ht="15" customHeight="1" x14ac:dyDescent="0.25">
      <c r="A130" s="44"/>
      <c r="B130" s="45" t="s">
        <v>661</v>
      </c>
      <c r="C130" s="44" t="s">
        <v>534</v>
      </c>
      <c r="D130" s="44" t="s">
        <v>535</v>
      </c>
      <c r="E130" s="46"/>
      <c r="F130" s="47" t="s">
        <v>500</v>
      </c>
      <c r="G130" s="47"/>
    </row>
    <row r="131" spans="1:7" x14ac:dyDescent="0.25">
      <c r="A131" s="25" t="s">
        <v>662</v>
      </c>
      <c r="B131" s="25" t="s">
        <v>663</v>
      </c>
      <c r="C131" s="82">
        <v>0.25169999999999998</v>
      </c>
      <c r="D131" s="25">
        <v>0</v>
      </c>
      <c r="E131" s="23"/>
      <c r="F131" s="82">
        <v>0.25169999999999998</v>
      </c>
    </row>
    <row r="132" spans="1:7" x14ac:dyDescent="0.25">
      <c r="A132" s="25" t="s">
        <v>664</v>
      </c>
      <c r="B132" s="25" t="s">
        <v>665</v>
      </c>
      <c r="C132" s="82">
        <v>0.61</v>
      </c>
      <c r="D132" s="25">
        <v>0</v>
      </c>
      <c r="E132" s="23"/>
      <c r="F132" s="82">
        <v>0.61</v>
      </c>
    </row>
    <row r="133" spans="1:7" x14ac:dyDescent="0.25">
      <c r="A133" s="25" t="s">
        <v>666</v>
      </c>
      <c r="B133" s="25" t="s">
        <v>98</v>
      </c>
      <c r="C133" s="82">
        <v>0.1384</v>
      </c>
      <c r="D133" s="25">
        <v>0</v>
      </c>
      <c r="E133" s="23"/>
      <c r="F133" s="82">
        <v>0.1384</v>
      </c>
    </row>
    <row r="134" spans="1:7" hidden="1" outlineLevel="1" x14ac:dyDescent="0.25">
      <c r="A134" s="25" t="s">
        <v>667</v>
      </c>
      <c r="E134" s="23"/>
    </row>
    <row r="135" spans="1:7" hidden="1" outlineLevel="1" x14ac:dyDescent="0.25">
      <c r="A135" s="25" t="s">
        <v>668</v>
      </c>
      <c r="E135" s="23"/>
    </row>
    <row r="136" spans="1:7" hidden="1" outlineLevel="1" x14ac:dyDescent="0.25">
      <c r="A136" s="25" t="s">
        <v>669</v>
      </c>
      <c r="E136" s="23"/>
    </row>
    <row r="137" spans="1:7" hidden="1" outlineLevel="1" x14ac:dyDescent="0.25">
      <c r="A137" s="25" t="s">
        <v>670</v>
      </c>
      <c r="E137" s="23"/>
    </row>
    <row r="138" spans="1:7" hidden="1" outlineLevel="1" x14ac:dyDescent="0.25">
      <c r="A138" s="25" t="s">
        <v>671</v>
      </c>
      <c r="E138" s="23"/>
    </row>
    <row r="139" spans="1:7" hidden="1" outlineLevel="1" x14ac:dyDescent="0.25">
      <c r="A139" s="25" t="s">
        <v>672</v>
      </c>
      <c r="E139" s="23"/>
    </row>
    <row r="140" spans="1:7" ht="15" customHeight="1" collapsed="1" x14ac:dyDescent="0.25">
      <c r="A140" s="44"/>
      <c r="B140" s="45" t="s">
        <v>673</v>
      </c>
      <c r="C140" s="44" t="s">
        <v>534</v>
      </c>
      <c r="D140" s="44" t="s">
        <v>535</v>
      </c>
      <c r="E140" s="46"/>
      <c r="F140" s="47" t="s">
        <v>500</v>
      </c>
      <c r="G140" s="47"/>
    </row>
    <row r="141" spans="1:7" x14ac:dyDescent="0.25">
      <c r="A141" s="25" t="s">
        <v>674</v>
      </c>
      <c r="B141" s="25" t="s">
        <v>675</v>
      </c>
      <c r="C141" s="82">
        <v>0.39660000000000001</v>
      </c>
      <c r="D141" s="25">
        <v>0</v>
      </c>
      <c r="E141" s="23"/>
      <c r="F141" s="82">
        <v>0.39660000000000001</v>
      </c>
    </row>
    <row r="142" spans="1:7" x14ac:dyDescent="0.25">
      <c r="A142" s="25" t="s">
        <v>676</v>
      </c>
      <c r="B142" s="25" t="s">
        <v>677</v>
      </c>
      <c r="C142" s="82">
        <v>0.60340000000000005</v>
      </c>
      <c r="D142" s="25">
        <v>0</v>
      </c>
      <c r="E142" s="23"/>
      <c r="F142" s="82">
        <v>0.60340000000000005</v>
      </c>
    </row>
    <row r="143" spans="1:7" x14ac:dyDescent="0.25">
      <c r="A143" s="25" t="s">
        <v>678</v>
      </c>
      <c r="B143" s="25" t="s">
        <v>98</v>
      </c>
      <c r="C143" s="25">
        <v>0</v>
      </c>
      <c r="D143" s="25">
        <v>0</v>
      </c>
      <c r="E143" s="23"/>
      <c r="F143" s="25">
        <v>0</v>
      </c>
    </row>
    <row r="144" spans="1:7" hidden="1" outlineLevel="1" x14ac:dyDescent="0.25">
      <c r="A144" s="25" t="s">
        <v>679</v>
      </c>
      <c r="C144" s="25">
        <v>0</v>
      </c>
      <c r="D144" s="25">
        <v>0</v>
      </c>
      <c r="E144" s="23"/>
      <c r="F144" s="25">
        <v>0</v>
      </c>
    </row>
    <row r="145" spans="1:7" hidden="1" outlineLevel="1" x14ac:dyDescent="0.25">
      <c r="A145" s="25" t="s">
        <v>680</v>
      </c>
      <c r="E145" s="23"/>
    </row>
    <row r="146" spans="1:7" hidden="1" outlineLevel="1" x14ac:dyDescent="0.25">
      <c r="A146" s="25" t="s">
        <v>681</v>
      </c>
      <c r="E146" s="23"/>
    </row>
    <row r="147" spans="1:7" hidden="1" outlineLevel="1" x14ac:dyDescent="0.25">
      <c r="A147" s="25" t="s">
        <v>682</v>
      </c>
      <c r="E147" s="23"/>
    </row>
    <row r="148" spans="1:7" hidden="1" outlineLevel="1" x14ac:dyDescent="0.25">
      <c r="A148" s="25" t="s">
        <v>683</v>
      </c>
      <c r="E148" s="23"/>
    </row>
    <row r="149" spans="1:7" hidden="1" outlineLevel="1" x14ac:dyDescent="0.25">
      <c r="A149" s="25" t="s">
        <v>684</v>
      </c>
      <c r="E149" s="23"/>
    </row>
    <row r="150" spans="1:7" ht="15" customHeight="1" collapsed="1" x14ac:dyDescent="0.25">
      <c r="A150" s="44"/>
      <c r="B150" s="45" t="s">
        <v>685</v>
      </c>
      <c r="C150" s="44" t="s">
        <v>534</v>
      </c>
      <c r="D150" s="44" t="s">
        <v>535</v>
      </c>
      <c r="E150" s="46"/>
      <c r="F150" s="47" t="s">
        <v>500</v>
      </c>
      <c r="G150" s="47"/>
    </row>
    <row r="151" spans="1:7" x14ac:dyDescent="0.25">
      <c r="A151" s="25" t="s">
        <v>686</v>
      </c>
      <c r="B151" s="21" t="s">
        <v>687</v>
      </c>
      <c r="C151" s="82">
        <v>3.8999999999999998E-3</v>
      </c>
      <c r="D151" s="25">
        <v>0</v>
      </c>
      <c r="E151" s="23"/>
      <c r="F151" s="82">
        <v>3.8999999999999998E-3</v>
      </c>
    </row>
    <row r="152" spans="1:7" x14ac:dyDescent="0.25">
      <c r="A152" s="25" t="s">
        <v>688</v>
      </c>
      <c r="B152" s="21" t="s">
        <v>689</v>
      </c>
      <c r="C152" s="82">
        <v>6.25E-2</v>
      </c>
      <c r="D152" s="25">
        <v>0</v>
      </c>
      <c r="E152" s="23"/>
      <c r="F152" s="82">
        <v>6.25E-2</v>
      </c>
    </row>
    <row r="153" spans="1:7" x14ac:dyDescent="0.25">
      <c r="A153" s="25" t="s">
        <v>690</v>
      </c>
      <c r="B153" s="21" t="s">
        <v>691</v>
      </c>
      <c r="C153" s="82">
        <v>8.3500000000000005E-2</v>
      </c>
      <c r="D153" s="25">
        <v>0</v>
      </c>
      <c r="F153" s="82">
        <v>8.3500000000000005E-2</v>
      </c>
    </row>
    <row r="154" spans="1:7" x14ac:dyDescent="0.25">
      <c r="A154" s="25" t="s">
        <v>692</v>
      </c>
      <c r="B154" s="21" t="s">
        <v>693</v>
      </c>
      <c r="C154" s="82">
        <v>0.123</v>
      </c>
      <c r="D154" s="25">
        <v>0</v>
      </c>
      <c r="F154" s="82">
        <v>0.123</v>
      </c>
    </row>
    <row r="155" spans="1:7" x14ac:dyDescent="0.25">
      <c r="A155" s="25" t="s">
        <v>694</v>
      </c>
      <c r="B155" s="21" t="s">
        <v>695</v>
      </c>
      <c r="C155" s="82">
        <v>0.72709999999999997</v>
      </c>
      <c r="D155" s="25">
        <v>0</v>
      </c>
      <c r="F155" s="82">
        <v>0.72709999999999997</v>
      </c>
    </row>
    <row r="156" spans="1:7" hidden="1" outlineLevel="1" x14ac:dyDescent="0.25">
      <c r="A156" s="25" t="s">
        <v>696</v>
      </c>
      <c r="B156" s="40"/>
    </row>
    <row r="157" spans="1:7" hidden="1" outlineLevel="1" x14ac:dyDescent="0.25">
      <c r="A157" s="25" t="s">
        <v>697</v>
      </c>
      <c r="B157" s="40"/>
    </row>
    <row r="158" spans="1:7" hidden="1" outlineLevel="1" x14ac:dyDescent="0.25">
      <c r="A158" s="25" t="s">
        <v>698</v>
      </c>
      <c r="B158" s="21"/>
    </row>
    <row r="159" spans="1:7" hidden="1" outlineLevel="1" x14ac:dyDescent="0.25">
      <c r="A159" s="25" t="s">
        <v>699</v>
      </c>
      <c r="B159" s="21"/>
    </row>
    <row r="160" spans="1:7" ht="15" customHeight="1" collapsed="1" x14ac:dyDescent="0.25">
      <c r="A160" s="44"/>
      <c r="B160" s="45" t="s">
        <v>700</v>
      </c>
      <c r="C160" s="44" t="s">
        <v>534</v>
      </c>
      <c r="D160" s="44" t="s">
        <v>535</v>
      </c>
      <c r="E160" s="46"/>
      <c r="F160" s="47" t="s">
        <v>500</v>
      </c>
      <c r="G160" s="47"/>
    </row>
    <row r="161" spans="1:7" x14ac:dyDescent="0.25">
      <c r="A161" s="25" t="s">
        <v>701</v>
      </c>
      <c r="B161" s="25" t="s">
        <v>702</v>
      </c>
      <c r="C161" s="82">
        <v>1.0200000000000001E-2</v>
      </c>
      <c r="D161" s="25">
        <v>0</v>
      </c>
      <c r="E161" s="23"/>
      <c r="F161" s="82">
        <v>1.0200000000000001E-2</v>
      </c>
    </row>
    <row r="162" spans="1:7" hidden="1" outlineLevel="1" x14ac:dyDescent="0.25">
      <c r="A162" s="25" t="s">
        <v>703</v>
      </c>
      <c r="B162" s="102"/>
      <c r="E162" s="23"/>
    </row>
    <row r="163" spans="1:7" hidden="1" outlineLevel="1" x14ac:dyDescent="0.25">
      <c r="A163" s="25" t="s">
        <v>704</v>
      </c>
      <c r="B163" s="102"/>
      <c r="E163" s="23"/>
    </row>
    <row r="164" spans="1:7" hidden="1" outlineLevel="1" x14ac:dyDescent="0.25">
      <c r="A164" s="25" t="s">
        <v>705</v>
      </c>
      <c r="B164" s="102"/>
      <c r="E164" s="23"/>
    </row>
    <row r="165" spans="1:7" hidden="1" outlineLevel="1" x14ac:dyDescent="0.25">
      <c r="A165" s="25" t="s">
        <v>706</v>
      </c>
      <c r="B165" s="102"/>
      <c r="E165" s="23"/>
    </row>
    <row r="166" spans="1:7" ht="18.75" collapsed="1" x14ac:dyDescent="0.25">
      <c r="A166" s="78"/>
      <c r="B166" s="79" t="s">
        <v>497</v>
      </c>
      <c r="C166" s="78"/>
      <c r="D166" s="78"/>
      <c r="E166" s="78"/>
      <c r="F166" s="80"/>
      <c r="G166" s="80"/>
    </row>
    <row r="167" spans="1:7" ht="15" customHeight="1" x14ac:dyDescent="0.25">
      <c r="A167" s="44"/>
      <c r="B167" s="45" t="s">
        <v>707</v>
      </c>
      <c r="C167" s="44" t="s">
        <v>708</v>
      </c>
      <c r="D167" s="44" t="s">
        <v>709</v>
      </c>
      <c r="E167" s="46"/>
      <c r="F167" s="44" t="s">
        <v>534</v>
      </c>
      <c r="G167" s="44" t="s">
        <v>710</v>
      </c>
    </row>
    <row r="168" spans="1:7" x14ac:dyDescent="0.25">
      <c r="A168" s="25" t="s">
        <v>711</v>
      </c>
      <c r="B168" s="42" t="s">
        <v>712</v>
      </c>
      <c r="C168" s="25">
        <v>99.01</v>
      </c>
      <c r="D168" s="39"/>
      <c r="E168" s="39"/>
      <c r="F168" s="58"/>
      <c r="G168" s="58"/>
    </row>
    <row r="169" spans="1:7" x14ac:dyDescent="0.25">
      <c r="A169" s="39"/>
      <c r="B169" s="81"/>
      <c r="C169" s="39"/>
      <c r="D169" s="39"/>
      <c r="E169" s="39"/>
      <c r="F169" s="58"/>
      <c r="G169" s="58"/>
    </row>
    <row r="170" spans="1:7" x14ac:dyDescent="0.25">
      <c r="B170" s="42" t="s">
        <v>713</v>
      </c>
      <c r="C170" s="39"/>
      <c r="D170" s="39"/>
      <c r="E170" s="39"/>
      <c r="F170" s="58"/>
      <c r="G170" s="58"/>
    </row>
    <row r="171" spans="1:7" x14ac:dyDescent="0.25">
      <c r="A171" s="25" t="s">
        <v>714</v>
      </c>
      <c r="B171" s="42" t="s">
        <v>1199</v>
      </c>
      <c r="C171" s="110">
        <v>11.58</v>
      </c>
      <c r="D171" s="25">
        <v>4757</v>
      </c>
      <c r="E171" s="39"/>
      <c r="F171" s="51">
        <f t="shared" ref="F171:F194" si="1">IF($C$195=0,"",IF(C171="[for completion]","",C171/$C$195))</f>
        <v>4.8373695570715617E-4</v>
      </c>
      <c r="G171" s="51">
        <f t="shared" ref="G171:G194" si="2">IF($D$195=0,"",IF(D171="[for completion]","",D171/$D$195))</f>
        <v>1.9675155205002959E-2</v>
      </c>
    </row>
    <row r="172" spans="1:7" x14ac:dyDescent="0.25">
      <c r="A172" s="25" t="s">
        <v>715</v>
      </c>
      <c r="B172" s="42" t="s">
        <v>1200</v>
      </c>
      <c r="C172" s="110">
        <v>39.65</v>
      </c>
      <c r="D172" s="25">
        <v>5228</v>
      </c>
      <c r="E172" s="39"/>
      <c r="F172" s="51">
        <f t="shared" si="1"/>
        <v>1.6563186782200985E-3</v>
      </c>
      <c r="G172" s="51">
        <f t="shared" si="2"/>
        <v>2.1623231324733122E-2</v>
      </c>
    </row>
    <row r="173" spans="1:7" x14ac:dyDescent="0.25">
      <c r="A173" s="25" t="s">
        <v>716</v>
      </c>
      <c r="B173" s="42" t="s">
        <v>1201</v>
      </c>
      <c r="C173" s="110">
        <v>366.47</v>
      </c>
      <c r="D173" s="25">
        <v>20534</v>
      </c>
      <c r="E173" s="39"/>
      <c r="F173" s="51">
        <f t="shared" si="1"/>
        <v>1.5308729029188388E-2</v>
      </c>
      <c r="G173" s="51">
        <f t="shared" si="2"/>
        <v>8.4929501151887896E-2</v>
      </c>
    </row>
    <row r="174" spans="1:7" x14ac:dyDescent="0.25">
      <c r="A174" s="25" t="s">
        <v>717</v>
      </c>
      <c r="B174" s="42" t="s">
        <v>1202</v>
      </c>
      <c r="C174" s="110">
        <v>1617.31</v>
      </c>
      <c r="D174" s="25">
        <v>42700</v>
      </c>
      <c r="E174" s="39"/>
      <c r="F174" s="51">
        <f t="shared" si="1"/>
        <v>6.7560674942551011E-2</v>
      </c>
      <c r="G174" s="51">
        <f t="shared" si="2"/>
        <v>0.17660902401800005</v>
      </c>
    </row>
    <row r="175" spans="1:7" x14ac:dyDescent="0.25">
      <c r="A175" s="25" t="s">
        <v>718</v>
      </c>
      <c r="B175" s="42" t="s">
        <v>1203</v>
      </c>
      <c r="C175" s="110">
        <v>2731.21</v>
      </c>
      <c r="D175" s="25">
        <v>43937</v>
      </c>
      <c r="E175" s="39"/>
      <c r="F175" s="51">
        <f t="shared" si="1"/>
        <v>0.11409215982702435</v>
      </c>
      <c r="G175" s="51">
        <f t="shared" si="2"/>
        <v>0.18172530885898991</v>
      </c>
    </row>
    <row r="176" spans="1:7" x14ac:dyDescent="0.25">
      <c r="A176" s="25" t="s">
        <v>719</v>
      </c>
      <c r="B176" s="42" t="s">
        <v>1204</v>
      </c>
      <c r="C176" s="110">
        <v>3137.05</v>
      </c>
      <c r="D176" s="25">
        <v>36032</v>
      </c>
      <c r="E176" s="39"/>
      <c r="F176" s="51">
        <f t="shared" si="1"/>
        <v>0.13104551095864717</v>
      </c>
      <c r="G176" s="51">
        <f t="shared" si="2"/>
        <v>0.14902989118071611</v>
      </c>
    </row>
    <row r="177" spans="1:7" x14ac:dyDescent="0.25">
      <c r="A177" s="25" t="s">
        <v>720</v>
      </c>
      <c r="B177" s="42" t="s">
        <v>1205</v>
      </c>
      <c r="C177" s="110">
        <v>5535.61</v>
      </c>
      <c r="D177" s="25">
        <v>45369</v>
      </c>
      <c r="E177" s="39"/>
      <c r="F177" s="51">
        <f t="shared" si="1"/>
        <v>0.23124172101745169</v>
      </c>
      <c r="G177" s="51">
        <f t="shared" si="2"/>
        <v>0.18764812202980433</v>
      </c>
    </row>
    <row r="178" spans="1:7" x14ac:dyDescent="0.25">
      <c r="A178" s="25" t="s">
        <v>721</v>
      </c>
      <c r="B178" s="42" t="s">
        <v>1206</v>
      </c>
      <c r="C178" s="110">
        <v>3522.23</v>
      </c>
      <c r="D178" s="25">
        <v>20525</v>
      </c>
      <c r="E178" s="39"/>
      <c r="F178" s="51">
        <f t="shared" si="1"/>
        <v>0.14713582189122767</v>
      </c>
      <c r="G178" s="51">
        <f t="shared" si="2"/>
        <v>8.4892276767434452E-2</v>
      </c>
    </row>
    <row r="179" spans="1:7" x14ac:dyDescent="0.25">
      <c r="A179" s="25" t="s">
        <v>722</v>
      </c>
      <c r="B179" s="42" t="s">
        <v>1207</v>
      </c>
      <c r="C179" s="110">
        <v>2134.1</v>
      </c>
      <c r="D179" s="25">
        <v>9623</v>
      </c>
      <c r="E179" s="39"/>
      <c r="F179" s="51">
        <f t="shared" si="1"/>
        <v>8.9148794229243683E-2</v>
      </c>
      <c r="G179" s="51">
        <f t="shared" si="2"/>
        <v>3.9801139066164275E-2</v>
      </c>
    </row>
    <row r="180" spans="1:7" x14ac:dyDescent="0.25">
      <c r="A180" s="25" t="s">
        <v>723</v>
      </c>
      <c r="B180" s="42" t="s">
        <v>1208</v>
      </c>
      <c r="C180" s="110">
        <v>1340.94</v>
      </c>
      <c r="D180" s="25">
        <v>4925</v>
      </c>
      <c r="E180" s="42"/>
      <c r="F180" s="51">
        <f t="shared" si="1"/>
        <v>5.6015736907249911E-2</v>
      </c>
      <c r="G180" s="51">
        <f t="shared" si="2"/>
        <v>2.037001038146722E-2</v>
      </c>
    </row>
    <row r="181" spans="1:7" x14ac:dyDescent="0.25">
      <c r="A181" s="25" t="s">
        <v>724</v>
      </c>
      <c r="B181" s="42" t="s">
        <v>1209</v>
      </c>
      <c r="C181" s="110">
        <v>909.29</v>
      </c>
      <c r="D181" s="25">
        <v>2814</v>
      </c>
      <c r="E181" s="42"/>
      <c r="F181" s="51">
        <f t="shared" si="1"/>
        <v>3.7984212129098444E-2</v>
      </c>
      <c r="G181" s="51">
        <f t="shared" si="2"/>
        <v>1.1638824205776397E-2</v>
      </c>
    </row>
    <row r="182" spans="1:7" x14ac:dyDescent="0.25">
      <c r="A182" s="25" t="s">
        <v>725</v>
      </c>
      <c r="B182" s="42" t="s">
        <v>1210</v>
      </c>
      <c r="C182" s="110">
        <v>641.9</v>
      </c>
      <c r="D182" s="25">
        <v>1724</v>
      </c>
      <c r="E182" s="42"/>
      <c r="F182" s="51">
        <f t="shared" si="1"/>
        <v>2.6814399988637608E-2</v>
      </c>
      <c r="G182" s="51">
        <f t="shared" si="2"/>
        <v>7.1305376441927895E-3</v>
      </c>
    </row>
    <row r="183" spans="1:7" x14ac:dyDescent="0.25">
      <c r="A183" s="25" t="s">
        <v>726</v>
      </c>
      <c r="B183" s="42" t="s">
        <v>1211</v>
      </c>
      <c r="C183" s="110">
        <v>460.33</v>
      </c>
      <c r="D183" s="25">
        <v>1089</v>
      </c>
      <c r="E183" s="42"/>
      <c r="F183" s="51">
        <f t="shared" si="1"/>
        <v>1.9229588326483176E-2</v>
      </c>
      <c r="G183" s="51">
        <f t="shared" si="2"/>
        <v>4.5041505188665593E-3</v>
      </c>
    </row>
    <row r="184" spans="1:7" x14ac:dyDescent="0.25">
      <c r="A184" s="25" t="s">
        <v>727</v>
      </c>
      <c r="B184" s="42" t="s">
        <v>1212</v>
      </c>
      <c r="C184" s="110">
        <v>364.11</v>
      </c>
      <c r="D184" s="25">
        <v>768</v>
      </c>
      <c r="E184" s="42"/>
      <c r="F184" s="51">
        <f t="shared" si="1"/>
        <v>1.5210143604709209E-2</v>
      </c>
      <c r="G184" s="51">
        <f t="shared" si="2"/>
        <v>3.1764808066937714E-3</v>
      </c>
    </row>
    <row r="185" spans="1:7" x14ac:dyDescent="0.25">
      <c r="A185" s="25" t="s">
        <v>728</v>
      </c>
      <c r="B185" s="42" t="s">
        <v>1213</v>
      </c>
      <c r="C185" s="110">
        <v>436.12</v>
      </c>
      <c r="D185" s="25">
        <v>803</v>
      </c>
      <c r="E185" s="42"/>
      <c r="F185" s="51">
        <f t="shared" si="1"/>
        <v>1.8218252255872619E-2</v>
      </c>
      <c r="G185" s="51">
        <f t="shared" si="2"/>
        <v>3.3212423017904931E-3</v>
      </c>
    </row>
    <row r="186" spans="1:7" x14ac:dyDescent="0.25">
      <c r="A186" s="25" t="s">
        <v>729</v>
      </c>
      <c r="B186" s="42" t="s">
        <v>1214</v>
      </c>
      <c r="C186" s="110">
        <v>304.77999999999997</v>
      </c>
      <c r="D186" s="25">
        <v>472</v>
      </c>
      <c r="F186" s="51">
        <f t="shared" si="1"/>
        <v>1.2731722742696636E-2</v>
      </c>
      <c r="G186" s="51">
        <f t="shared" si="2"/>
        <v>1.9522121624472137E-3</v>
      </c>
    </row>
    <row r="187" spans="1:7" x14ac:dyDescent="0.25">
      <c r="A187" s="25" t="s">
        <v>730</v>
      </c>
      <c r="B187" s="42" t="s">
        <v>1215</v>
      </c>
      <c r="C187" s="110">
        <v>191.83</v>
      </c>
      <c r="D187" s="25">
        <v>258</v>
      </c>
      <c r="E187" s="62"/>
      <c r="F187" s="51">
        <f t="shared" si="1"/>
        <v>8.0134076177291683E-3</v>
      </c>
      <c r="G187" s="51">
        <f t="shared" si="2"/>
        <v>1.0670990209986889E-3</v>
      </c>
    </row>
    <row r="188" spans="1:7" x14ac:dyDescent="0.25">
      <c r="A188" s="25" t="s">
        <v>731</v>
      </c>
      <c r="B188" s="42" t="s">
        <v>1216</v>
      </c>
      <c r="C188" s="110">
        <v>105.3</v>
      </c>
      <c r="D188" s="25">
        <v>125</v>
      </c>
      <c r="E188" s="62"/>
      <c r="F188" s="51">
        <f t="shared" si="1"/>
        <v>4.3987479651091139E-3</v>
      </c>
      <c r="G188" s="51">
        <f t="shared" si="2"/>
        <v>5.1700533963114771E-4</v>
      </c>
    </row>
    <row r="189" spans="1:7" x14ac:dyDescent="0.25">
      <c r="A189" s="25" t="s">
        <v>732</v>
      </c>
      <c r="B189" s="42" t="s">
        <v>1217</v>
      </c>
      <c r="C189" s="110">
        <v>88.82</v>
      </c>
      <c r="D189" s="25">
        <v>94</v>
      </c>
      <c r="E189" s="62"/>
      <c r="F189" s="51">
        <f t="shared" si="1"/>
        <v>3.7103209331528159E-3</v>
      </c>
      <c r="G189" s="51">
        <f t="shared" si="2"/>
        <v>3.8878801540262307E-4</v>
      </c>
    </row>
    <row r="190" spans="1:7" x14ac:dyDescent="0.25">
      <c r="A190" s="25" t="s">
        <v>733</v>
      </c>
      <c r="B190" s="42" t="s">
        <v>1218</v>
      </c>
      <c r="C190" s="110">
        <v>0</v>
      </c>
      <c r="D190" s="25">
        <v>0</v>
      </c>
      <c r="E190" s="62"/>
      <c r="F190" s="51">
        <f t="shared" si="1"/>
        <v>0</v>
      </c>
      <c r="G190" s="51">
        <f t="shared" si="2"/>
        <v>0</v>
      </c>
    </row>
    <row r="191" spans="1:7" x14ac:dyDescent="0.25">
      <c r="A191" s="25" t="s">
        <v>734</v>
      </c>
      <c r="B191" s="42"/>
      <c r="E191" s="62"/>
      <c r="F191" s="51">
        <f t="shared" si="1"/>
        <v>0</v>
      </c>
      <c r="G191" s="51">
        <f t="shared" si="2"/>
        <v>0</v>
      </c>
    </row>
    <row r="192" spans="1:7" x14ac:dyDescent="0.25">
      <c r="A192" s="25" t="s">
        <v>735</v>
      </c>
      <c r="B192" s="42"/>
      <c r="E192" s="62"/>
      <c r="F192" s="51">
        <f t="shared" si="1"/>
        <v>0</v>
      </c>
      <c r="G192" s="51">
        <f t="shared" si="2"/>
        <v>0</v>
      </c>
    </row>
    <row r="193" spans="1:7" x14ac:dyDescent="0.25">
      <c r="A193" s="25" t="s">
        <v>736</v>
      </c>
      <c r="B193" s="42"/>
      <c r="E193" s="62"/>
      <c r="F193" s="51">
        <f t="shared" si="1"/>
        <v>0</v>
      </c>
      <c r="G193" s="51">
        <f t="shared" si="2"/>
        <v>0</v>
      </c>
    </row>
    <row r="194" spans="1:7" x14ac:dyDescent="0.25">
      <c r="A194" s="25" t="s">
        <v>737</v>
      </c>
      <c r="B194" s="42"/>
      <c r="E194" s="62"/>
      <c r="F194" s="51">
        <f t="shared" si="1"/>
        <v>0</v>
      </c>
      <c r="G194" s="51">
        <f t="shared" si="2"/>
        <v>0</v>
      </c>
    </row>
    <row r="195" spans="1:7" x14ac:dyDescent="0.25">
      <c r="A195" s="25" t="s">
        <v>738</v>
      </c>
      <c r="B195" s="52" t="s">
        <v>100</v>
      </c>
      <c r="C195" s="42">
        <f>SUM(C171:C194)</f>
        <v>23938.63</v>
      </c>
      <c r="D195" s="42">
        <f>SUM(D171:D194)</f>
        <v>241777</v>
      </c>
      <c r="E195" s="62"/>
      <c r="F195" s="53">
        <f>SUM(F171:F194)</f>
        <v>0.99999999999999978</v>
      </c>
      <c r="G195" s="53">
        <f>SUM(G171:G194)</f>
        <v>1</v>
      </c>
    </row>
    <row r="196" spans="1:7" ht="15" customHeight="1" x14ac:dyDescent="0.25">
      <c r="A196" s="44"/>
      <c r="B196" s="45" t="s">
        <v>739</v>
      </c>
      <c r="C196" s="44" t="s">
        <v>708</v>
      </c>
      <c r="D196" s="44" t="s">
        <v>709</v>
      </c>
      <c r="E196" s="46"/>
      <c r="F196" s="44" t="s">
        <v>534</v>
      </c>
      <c r="G196" s="44" t="s">
        <v>710</v>
      </c>
    </row>
    <row r="197" spans="1:7" x14ac:dyDescent="0.25">
      <c r="A197" s="25" t="s">
        <v>740</v>
      </c>
      <c r="B197" s="25" t="s">
        <v>741</v>
      </c>
      <c r="C197" s="82">
        <v>0.60860000000000003</v>
      </c>
      <c r="G197" s="25"/>
    </row>
    <row r="198" spans="1:7" x14ac:dyDescent="0.25">
      <c r="G198" s="25"/>
    </row>
    <row r="199" spans="1:7" x14ac:dyDescent="0.25">
      <c r="B199" s="42" t="s">
        <v>742</v>
      </c>
      <c r="G199" s="25"/>
    </row>
    <row r="200" spans="1:7" x14ac:dyDescent="0.25">
      <c r="A200" s="25" t="s">
        <v>743</v>
      </c>
      <c r="F200" s="51"/>
      <c r="G200" s="51"/>
    </row>
    <row r="201" spans="1:7" x14ac:dyDescent="0.25">
      <c r="A201" s="25" t="s">
        <v>745</v>
      </c>
      <c r="B201" s="25" t="s">
        <v>1219</v>
      </c>
      <c r="C201" s="25">
        <v>7368.2</v>
      </c>
      <c r="D201" s="25">
        <v>121262</v>
      </c>
      <c r="F201" s="51">
        <f t="shared" ref="F201:F214" si="3">IF($C$208=0,"",IF(C201="[for completion]","",C201/$C$208))</f>
        <v>0.30779539179978144</v>
      </c>
      <c r="G201" s="51">
        <f t="shared" ref="G201:G214" si="4">IF($D$208=0,"",IF(D201="[for completion]","",D201/$D$208))</f>
        <v>0.50154481195481782</v>
      </c>
    </row>
    <row r="202" spans="1:7" x14ac:dyDescent="0.25">
      <c r="A202" s="25" t="s">
        <v>747</v>
      </c>
      <c r="B202" s="25" t="s">
        <v>748</v>
      </c>
      <c r="C202" s="25">
        <v>3601.23</v>
      </c>
      <c r="D202" s="25">
        <v>31610</v>
      </c>
      <c r="F202" s="51">
        <f t="shared" si="3"/>
        <v>0.15043592720218329</v>
      </c>
      <c r="G202" s="51">
        <f t="shared" si="4"/>
        <v>0.13074031028592464</v>
      </c>
    </row>
    <row r="203" spans="1:7" x14ac:dyDescent="0.25">
      <c r="A203" s="25" t="s">
        <v>749</v>
      </c>
      <c r="B203" s="25" t="s">
        <v>750</v>
      </c>
      <c r="C203" s="25">
        <v>4020.55</v>
      </c>
      <c r="D203" s="25">
        <v>31037</v>
      </c>
      <c r="F203" s="51">
        <f t="shared" si="3"/>
        <v>0.16795238491091602</v>
      </c>
      <c r="G203" s="51">
        <f t="shared" si="4"/>
        <v>0.12837035780905545</v>
      </c>
    </row>
    <row r="204" spans="1:7" x14ac:dyDescent="0.25">
      <c r="A204" s="25" t="s">
        <v>751</v>
      </c>
      <c r="B204" s="25" t="s">
        <v>752</v>
      </c>
      <c r="C204" s="25">
        <v>4157.37</v>
      </c>
      <c r="D204" s="25">
        <v>28415</v>
      </c>
      <c r="F204" s="51">
        <f t="shared" si="3"/>
        <v>0.17366783312161144</v>
      </c>
      <c r="G204" s="51">
        <f t="shared" si="4"/>
        <v>0.1175256538049525</v>
      </c>
    </row>
    <row r="205" spans="1:7" x14ac:dyDescent="0.25">
      <c r="A205" s="25" t="s">
        <v>753</v>
      </c>
      <c r="B205" s="25" t="s">
        <v>754</v>
      </c>
      <c r="C205" s="25">
        <v>2987.67</v>
      </c>
      <c r="D205" s="25">
        <v>19122</v>
      </c>
      <c r="F205" s="51">
        <f t="shared" si="3"/>
        <v>0.12480538777699479</v>
      </c>
      <c r="G205" s="51">
        <f t="shared" si="4"/>
        <v>7.9089408835414446E-2</v>
      </c>
    </row>
    <row r="206" spans="1:7" x14ac:dyDescent="0.25">
      <c r="A206" s="25" t="s">
        <v>755</v>
      </c>
      <c r="B206" s="25" t="s">
        <v>756</v>
      </c>
      <c r="C206" s="25">
        <v>1300.92</v>
      </c>
      <c r="D206" s="25">
        <v>7317</v>
      </c>
      <c r="F206" s="51">
        <f t="shared" si="3"/>
        <v>5.4343962039598771E-2</v>
      </c>
      <c r="G206" s="51">
        <f t="shared" si="4"/>
        <v>3.0263424560648861E-2</v>
      </c>
    </row>
    <row r="207" spans="1:7" x14ac:dyDescent="0.25">
      <c r="A207" s="25" t="s">
        <v>757</v>
      </c>
      <c r="B207" s="25" t="s">
        <v>758</v>
      </c>
      <c r="C207" s="25">
        <v>502.69</v>
      </c>
      <c r="D207" s="25">
        <v>3014</v>
      </c>
      <c r="F207" s="51">
        <f t="shared" si="3"/>
        <v>2.0999113148914544E-2</v>
      </c>
      <c r="G207" s="51">
        <f t="shared" si="4"/>
        <v>1.2466032749186234E-2</v>
      </c>
    </row>
    <row r="208" spans="1:7" x14ac:dyDescent="0.25">
      <c r="A208" s="25" t="s">
        <v>759</v>
      </c>
      <c r="B208" s="52" t="s">
        <v>100</v>
      </c>
      <c r="C208" s="25">
        <f>SUM(C200:C207)</f>
        <v>23938.629999999994</v>
      </c>
      <c r="D208" s="25">
        <f>SUM(D200:D207)</f>
        <v>241777</v>
      </c>
      <c r="F208" s="62">
        <f>SUM(F200:F207)</f>
        <v>1.0000000000000004</v>
      </c>
      <c r="G208" s="62">
        <f>SUM(G200:G207)</f>
        <v>1</v>
      </c>
    </row>
    <row r="209" spans="1:7" hidden="1" outlineLevel="1" x14ac:dyDescent="0.25">
      <c r="A209" s="25" t="s">
        <v>760</v>
      </c>
      <c r="B209" s="54" t="s">
        <v>761</v>
      </c>
      <c r="F209" s="51">
        <f t="shared" si="3"/>
        <v>0</v>
      </c>
      <c r="G209" s="51">
        <f t="shared" si="4"/>
        <v>0</v>
      </c>
    </row>
    <row r="210" spans="1:7" hidden="1" outlineLevel="1" x14ac:dyDescent="0.25">
      <c r="A210" s="25" t="s">
        <v>762</v>
      </c>
      <c r="B210" s="54" t="s">
        <v>763</v>
      </c>
      <c r="F210" s="51">
        <f t="shared" si="3"/>
        <v>0</v>
      </c>
      <c r="G210" s="51">
        <f t="shared" si="4"/>
        <v>0</v>
      </c>
    </row>
    <row r="211" spans="1:7" hidden="1" outlineLevel="1" x14ac:dyDescent="0.25">
      <c r="A211" s="25" t="s">
        <v>764</v>
      </c>
      <c r="B211" s="54" t="s">
        <v>765</v>
      </c>
      <c r="F211" s="51">
        <f t="shared" si="3"/>
        <v>0</v>
      </c>
      <c r="G211" s="51">
        <f t="shared" si="4"/>
        <v>0</v>
      </c>
    </row>
    <row r="212" spans="1:7" hidden="1" outlineLevel="1" x14ac:dyDescent="0.25">
      <c r="A212" s="25" t="s">
        <v>766</v>
      </c>
      <c r="B212" s="54" t="s">
        <v>767</v>
      </c>
      <c r="F212" s="51">
        <f t="shared" si="3"/>
        <v>0</v>
      </c>
      <c r="G212" s="51">
        <f t="shared" si="4"/>
        <v>0</v>
      </c>
    </row>
    <row r="213" spans="1:7" hidden="1" outlineLevel="1" x14ac:dyDescent="0.25">
      <c r="A213" s="25" t="s">
        <v>768</v>
      </c>
      <c r="B213" s="54" t="s">
        <v>769</v>
      </c>
      <c r="F213" s="51">
        <f t="shared" si="3"/>
        <v>0</v>
      </c>
      <c r="G213" s="51">
        <f t="shared" si="4"/>
        <v>0</v>
      </c>
    </row>
    <row r="214" spans="1:7" hidden="1" outlineLevel="1" x14ac:dyDescent="0.25">
      <c r="A214" s="25" t="s">
        <v>770</v>
      </c>
      <c r="B214" s="54" t="s">
        <v>771</v>
      </c>
      <c r="F214" s="51">
        <f t="shared" si="3"/>
        <v>0</v>
      </c>
      <c r="G214" s="51">
        <f t="shared" si="4"/>
        <v>0</v>
      </c>
    </row>
    <row r="215" spans="1:7" hidden="1" outlineLevel="1" x14ac:dyDescent="0.25">
      <c r="A215" s="25" t="s">
        <v>772</v>
      </c>
      <c r="B215" s="54"/>
      <c r="F215" s="51"/>
      <c r="G215" s="51"/>
    </row>
    <row r="216" spans="1:7" hidden="1" outlineLevel="1" x14ac:dyDescent="0.25">
      <c r="A216" s="25" t="s">
        <v>773</v>
      </c>
      <c r="B216" s="54"/>
      <c r="F216" s="51"/>
      <c r="G216" s="51"/>
    </row>
    <row r="217" spans="1:7" hidden="1" outlineLevel="1" x14ac:dyDescent="0.25">
      <c r="A217" s="25" t="s">
        <v>774</v>
      </c>
      <c r="B217" s="54"/>
      <c r="F217" s="51"/>
      <c r="G217" s="51"/>
    </row>
    <row r="218" spans="1:7" ht="15" customHeight="1" collapsed="1" x14ac:dyDescent="0.25">
      <c r="A218" s="44"/>
      <c r="B218" s="45" t="s">
        <v>775</v>
      </c>
      <c r="C218" s="44" t="s">
        <v>708</v>
      </c>
      <c r="D218" s="44" t="s">
        <v>709</v>
      </c>
      <c r="E218" s="46"/>
      <c r="F218" s="44" t="s">
        <v>534</v>
      </c>
      <c r="G218" s="44" t="s">
        <v>710</v>
      </c>
    </row>
    <row r="219" spans="1:7" x14ac:dyDescent="0.25">
      <c r="A219" s="25" t="s">
        <v>776</v>
      </c>
      <c r="B219" s="25" t="s">
        <v>741</v>
      </c>
      <c r="C219" s="82">
        <v>0.48180000000000001</v>
      </c>
      <c r="G219" s="25"/>
    </row>
    <row r="220" spans="1:7" x14ac:dyDescent="0.25">
      <c r="G220" s="25"/>
    </row>
    <row r="221" spans="1:7" x14ac:dyDescent="0.25">
      <c r="B221" s="42" t="s">
        <v>742</v>
      </c>
      <c r="G221" s="25"/>
    </row>
    <row r="222" spans="1:7" x14ac:dyDescent="0.25">
      <c r="A222" s="25" t="s">
        <v>777</v>
      </c>
      <c r="F222" s="51">
        <f>IF($C$230=0,"",IF(C222="[Mark as ND1 if not relevant]","",C222/$C$230))</f>
        <v>0</v>
      </c>
      <c r="G222" s="51">
        <f>IF($D$230=0,"",IF(D222="[Mark as ND1 if not relevant]","",D222/$D$230))</f>
        <v>0</v>
      </c>
    </row>
    <row r="223" spans="1:7" x14ac:dyDescent="0.25">
      <c r="A223" s="25" t="s">
        <v>778</v>
      </c>
      <c r="B223" s="25" t="s">
        <v>1219</v>
      </c>
      <c r="C223" s="25">
        <v>12735.17</v>
      </c>
      <c r="D223" s="25">
        <v>162085</v>
      </c>
      <c r="F223" s="51">
        <f t="shared" ref="F223:F229" si="5">IF($C$230=0,"",IF(C223="[Mark as ND1 if not relevant]","",C223/$C$230))</f>
        <v>0.53199243231546667</v>
      </c>
      <c r="G223" s="51">
        <f t="shared" ref="G223:G229" si="6">IF($D$230=0,"",IF(D223="[Mark as ND1 if not relevant]","",D223/$D$230))</f>
        <v>0.67039048379291666</v>
      </c>
    </row>
    <row r="224" spans="1:7" x14ac:dyDescent="0.25">
      <c r="A224" s="25" t="s">
        <v>779</v>
      </c>
      <c r="B224" s="25" t="s">
        <v>748</v>
      </c>
      <c r="C224" s="25">
        <v>4468.4399999999996</v>
      </c>
      <c r="D224" s="25">
        <v>32926</v>
      </c>
      <c r="F224" s="51">
        <f t="shared" si="5"/>
        <v>0.18666231108463599</v>
      </c>
      <c r="G224" s="51">
        <f t="shared" si="6"/>
        <v>0.13618334250156136</v>
      </c>
    </row>
    <row r="225" spans="1:7" x14ac:dyDescent="0.25">
      <c r="A225" s="25" t="s">
        <v>780</v>
      </c>
      <c r="B225" s="25" t="s">
        <v>750</v>
      </c>
      <c r="C225" s="25">
        <v>3493.23</v>
      </c>
      <c r="D225" s="25">
        <v>24810</v>
      </c>
      <c r="F225" s="51">
        <f t="shared" si="5"/>
        <v>0.14592439082771236</v>
      </c>
      <c r="G225" s="51">
        <f t="shared" si="6"/>
        <v>0.10261521980999019</v>
      </c>
    </row>
    <row r="226" spans="1:7" x14ac:dyDescent="0.25">
      <c r="A226" s="25" t="s">
        <v>781</v>
      </c>
      <c r="B226" s="25" t="s">
        <v>752</v>
      </c>
      <c r="C226" s="25">
        <v>2089.34</v>
      </c>
      <c r="D226" s="25">
        <v>14212</v>
      </c>
      <c r="F226" s="51">
        <f t="shared" si="5"/>
        <v>8.7279013042935213E-2</v>
      </c>
      <c r="G226" s="51">
        <f t="shared" si="6"/>
        <v>5.8781439094702972E-2</v>
      </c>
    </row>
    <row r="227" spans="1:7" x14ac:dyDescent="0.25">
      <c r="A227" s="25" t="s">
        <v>782</v>
      </c>
      <c r="B227" s="25" t="s">
        <v>754</v>
      </c>
      <c r="C227" s="25">
        <v>911.94</v>
      </c>
      <c r="D227" s="25">
        <v>6073</v>
      </c>
      <c r="F227" s="51">
        <f t="shared" si="5"/>
        <v>3.809491186421278E-2</v>
      </c>
      <c r="G227" s="51">
        <f t="shared" si="6"/>
        <v>2.5118187420639679E-2</v>
      </c>
    </row>
    <row r="228" spans="1:7" x14ac:dyDescent="0.25">
      <c r="A228" s="25" t="s">
        <v>783</v>
      </c>
      <c r="B228" s="25" t="s">
        <v>756</v>
      </c>
      <c r="C228" s="25">
        <v>189.33</v>
      </c>
      <c r="D228" s="25">
        <v>1335</v>
      </c>
      <c r="F228" s="51">
        <f t="shared" si="5"/>
        <v>7.908973905357157E-3</v>
      </c>
      <c r="G228" s="51">
        <f t="shared" si="6"/>
        <v>5.5216170272606576E-3</v>
      </c>
    </row>
    <row r="229" spans="1:7" x14ac:dyDescent="0.25">
      <c r="A229" s="25" t="s">
        <v>784</v>
      </c>
      <c r="B229" s="25" t="s">
        <v>758</v>
      </c>
      <c r="C229" s="25">
        <v>51.18</v>
      </c>
      <c r="D229" s="25">
        <v>336</v>
      </c>
      <c r="F229" s="51">
        <f t="shared" si="5"/>
        <v>2.1379669596798146E-3</v>
      </c>
      <c r="G229" s="51">
        <f t="shared" si="6"/>
        <v>1.3897103529285251E-3</v>
      </c>
    </row>
    <row r="230" spans="1:7" x14ac:dyDescent="0.25">
      <c r="A230" s="25" t="s">
        <v>785</v>
      </c>
      <c r="B230" s="52" t="s">
        <v>100</v>
      </c>
      <c r="C230" s="25">
        <f>SUM(C222:C229)</f>
        <v>23938.63</v>
      </c>
      <c r="D230" s="25">
        <f>SUM(D222:D229)</f>
        <v>241777</v>
      </c>
      <c r="F230" s="62">
        <f>SUM(F222:F229)</f>
        <v>1</v>
      </c>
      <c r="G230" s="62">
        <f>SUM(G222:G229)</f>
        <v>1</v>
      </c>
    </row>
    <row r="231" spans="1:7" hidden="1" outlineLevel="1" x14ac:dyDescent="0.25">
      <c r="A231" s="25" t="s">
        <v>786</v>
      </c>
      <c r="B231" s="54" t="s">
        <v>761</v>
      </c>
      <c r="F231" s="51">
        <f t="shared" ref="F231:F236" si="7">IF($C$230=0,"",IF(C231="[for completion]","",C231/$C$230))</f>
        <v>0</v>
      </c>
      <c r="G231" s="51">
        <f t="shared" ref="G231:G236" si="8">IF($D$230=0,"",IF(D231="[for completion]","",D231/$D$230))</f>
        <v>0</v>
      </c>
    </row>
    <row r="232" spans="1:7" hidden="1" outlineLevel="1" x14ac:dyDescent="0.25">
      <c r="A232" s="25" t="s">
        <v>787</v>
      </c>
      <c r="B232" s="54" t="s">
        <v>763</v>
      </c>
      <c r="F232" s="51">
        <f t="shared" si="7"/>
        <v>0</v>
      </c>
      <c r="G232" s="51">
        <f t="shared" si="8"/>
        <v>0</v>
      </c>
    </row>
    <row r="233" spans="1:7" hidden="1" outlineLevel="1" x14ac:dyDescent="0.25">
      <c r="A233" s="25" t="s">
        <v>788</v>
      </c>
      <c r="B233" s="54" t="s">
        <v>765</v>
      </c>
      <c r="F233" s="51">
        <f t="shared" si="7"/>
        <v>0</v>
      </c>
      <c r="G233" s="51">
        <f t="shared" si="8"/>
        <v>0</v>
      </c>
    </row>
    <row r="234" spans="1:7" hidden="1" outlineLevel="1" x14ac:dyDescent="0.25">
      <c r="A234" s="25" t="s">
        <v>789</v>
      </c>
      <c r="B234" s="54" t="s">
        <v>767</v>
      </c>
      <c r="F234" s="51">
        <f t="shared" si="7"/>
        <v>0</v>
      </c>
      <c r="G234" s="51">
        <f t="shared" si="8"/>
        <v>0</v>
      </c>
    </row>
    <row r="235" spans="1:7" hidden="1" outlineLevel="1" x14ac:dyDescent="0.25">
      <c r="A235" s="25" t="s">
        <v>790</v>
      </c>
      <c r="B235" s="54" t="s">
        <v>769</v>
      </c>
      <c r="F235" s="51">
        <f t="shared" si="7"/>
        <v>0</v>
      </c>
      <c r="G235" s="51">
        <f t="shared" si="8"/>
        <v>0</v>
      </c>
    </row>
    <row r="236" spans="1:7" hidden="1" outlineLevel="1" x14ac:dyDescent="0.25">
      <c r="A236" s="25" t="s">
        <v>791</v>
      </c>
      <c r="B236" s="54" t="s">
        <v>771</v>
      </c>
      <c r="F236" s="51">
        <f t="shared" si="7"/>
        <v>0</v>
      </c>
      <c r="G236" s="51">
        <f t="shared" si="8"/>
        <v>0</v>
      </c>
    </row>
    <row r="237" spans="1:7" hidden="1" outlineLevel="1" x14ac:dyDescent="0.25">
      <c r="A237" s="25" t="s">
        <v>792</v>
      </c>
      <c r="B237" s="54"/>
      <c r="F237" s="51"/>
      <c r="G237" s="51"/>
    </row>
    <row r="238" spans="1:7" hidden="1" outlineLevel="1" x14ac:dyDescent="0.25">
      <c r="A238" s="25" t="s">
        <v>793</v>
      </c>
      <c r="B238" s="54"/>
      <c r="F238" s="51"/>
      <c r="G238" s="51"/>
    </row>
    <row r="239" spans="1:7" hidden="1" outlineLevel="1" x14ac:dyDescent="0.25">
      <c r="A239" s="25" t="s">
        <v>794</v>
      </c>
      <c r="B239" s="54"/>
      <c r="F239" s="51"/>
      <c r="G239" s="51"/>
    </row>
    <row r="240" spans="1:7" ht="15" customHeight="1" collapsed="1" x14ac:dyDescent="0.25">
      <c r="A240" s="44"/>
      <c r="B240" s="45" t="s">
        <v>795</v>
      </c>
      <c r="C240" s="44" t="s">
        <v>534</v>
      </c>
      <c r="D240" s="44"/>
      <c r="E240" s="46"/>
      <c r="F240" s="44"/>
      <c r="G240" s="44"/>
    </row>
    <row r="241" spans="1:14" x14ac:dyDescent="0.25">
      <c r="A241" s="25" t="s">
        <v>796</v>
      </c>
      <c r="B241" s="25" t="s">
        <v>797</v>
      </c>
      <c r="C241" s="82">
        <v>0.96540000000000004</v>
      </c>
      <c r="E241" s="62"/>
      <c r="F241" s="62"/>
      <c r="G241" s="62"/>
    </row>
    <row r="242" spans="1:14" x14ac:dyDescent="0.25">
      <c r="A242" s="25" t="s">
        <v>798</v>
      </c>
      <c r="B242" s="25" t="s">
        <v>799</v>
      </c>
      <c r="C242" s="82">
        <v>3.4599999999999999E-2</v>
      </c>
      <c r="E242" s="62"/>
      <c r="F242" s="62"/>
    </row>
    <row r="243" spans="1:14" x14ac:dyDescent="0.25">
      <c r="A243" s="25" t="s">
        <v>800</v>
      </c>
      <c r="B243" s="25" t="s">
        <v>801</v>
      </c>
      <c r="C243" s="25">
        <v>0</v>
      </c>
      <c r="E243" s="62"/>
      <c r="F243" s="62"/>
    </row>
    <row r="244" spans="1:14" x14ac:dyDescent="0.25">
      <c r="A244" s="25" t="s">
        <v>802</v>
      </c>
      <c r="B244" s="42" t="s">
        <v>1154</v>
      </c>
      <c r="C244" s="25">
        <v>0</v>
      </c>
      <c r="D244" s="39"/>
      <c r="E244" s="39"/>
      <c r="F244" s="58"/>
      <c r="G244" s="58"/>
      <c r="H244" s="23"/>
      <c r="I244" s="25"/>
      <c r="J244" s="25"/>
      <c r="K244" s="25"/>
      <c r="L244" s="23"/>
      <c r="M244" s="23"/>
      <c r="N244" s="23"/>
    </row>
    <row r="245" spans="1:14" x14ac:dyDescent="0.25">
      <c r="A245" s="25" t="s">
        <v>1162</v>
      </c>
      <c r="B245" s="25" t="s">
        <v>98</v>
      </c>
      <c r="C245" s="25">
        <v>0</v>
      </c>
      <c r="E245" s="62"/>
      <c r="F245" s="62"/>
    </row>
    <row r="246" spans="1:14" hidden="1" outlineLevel="1" x14ac:dyDescent="0.25">
      <c r="A246" s="25" t="s">
        <v>803</v>
      </c>
      <c r="B246" s="54" t="s">
        <v>804</v>
      </c>
      <c r="E246" s="62"/>
      <c r="F246" s="62"/>
    </row>
    <row r="247" spans="1:14" hidden="1" outlineLevel="1" x14ac:dyDescent="0.25">
      <c r="A247" s="25" t="s">
        <v>805</v>
      </c>
      <c r="B247" s="54" t="s">
        <v>806</v>
      </c>
      <c r="C247" s="55"/>
      <c r="E247" s="62"/>
      <c r="F247" s="62"/>
    </row>
    <row r="248" spans="1:14" hidden="1" outlineLevel="1" x14ac:dyDescent="0.25">
      <c r="A248" s="25" t="s">
        <v>807</v>
      </c>
      <c r="B248" s="54" t="s">
        <v>808</v>
      </c>
      <c r="E248" s="62"/>
      <c r="F248" s="62"/>
    </row>
    <row r="249" spans="1:14" hidden="1" outlineLevel="1" x14ac:dyDescent="0.25">
      <c r="A249" s="25" t="s">
        <v>809</v>
      </c>
      <c r="B249" s="54" t="s">
        <v>810</v>
      </c>
      <c r="E249" s="62"/>
      <c r="F249" s="62"/>
    </row>
    <row r="250" spans="1:14" hidden="1" outlineLevel="1" x14ac:dyDescent="0.25">
      <c r="A250" s="25" t="s">
        <v>811</v>
      </c>
      <c r="B250" s="54" t="s">
        <v>812</v>
      </c>
      <c r="E250" s="62"/>
      <c r="F250" s="62"/>
    </row>
    <row r="251" spans="1:14" hidden="1" outlineLevel="1" x14ac:dyDescent="0.25">
      <c r="A251" s="25" t="s">
        <v>813</v>
      </c>
      <c r="B251" s="54" t="s">
        <v>102</v>
      </c>
      <c r="E251" s="62"/>
      <c r="F251" s="62"/>
    </row>
    <row r="252" spans="1:14" hidden="1" outlineLevel="1" x14ac:dyDescent="0.25">
      <c r="A252" s="25" t="s">
        <v>814</v>
      </c>
      <c r="B252" s="54" t="s">
        <v>102</v>
      </c>
      <c r="E252" s="62"/>
      <c r="F252" s="62"/>
    </row>
    <row r="253" spans="1:14" hidden="1" outlineLevel="1" x14ac:dyDescent="0.25">
      <c r="A253" s="25" t="s">
        <v>815</v>
      </c>
      <c r="B253" s="54" t="s">
        <v>102</v>
      </c>
      <c r="E253" s="62"/>
      <c r="F253" s="62"/>
    </row>
    <row r="254" spans="1:14" hidden="1" outlineLevel="1" x14ac:dyDescent="0.25">
      <c r="A254" s="25" t="s">
        <v>816</v>
      </c>
      <c r="B254" s="54" t="s">
        <v>102</v>
      </c>
      <c r="E254" s="62"/>
      <c r="F254" s="62"/>
    </row>
    <row r="255" spans="1:14" hidden="1" outlineLevel="1" x14ac:dyDescent="0.25">
      <c r="A255" s="25" t="s">
        <v>817</v>
      </c>
      <c r="B255" s="54" t="s">
        <v>102</v>
      </c>
      <c r="E255" s="62"/>
      <c r="F255" s="62"/>
    </row>
    <row r="256" spans="1:14" hidden="1" outlineLevel="1" x14ac:dyDescent="0.25">
      <c r="A256" s="25" t="s">
        <v>818</v>
      </c>
      <c r="B256" s="54" t="s">
        <v>102</v>
      </c>
      <c r="E256" s="62"/>
      <c r="F256" s="62"/>
    </row>
    <row r="257" spans="1:7" ht="15" customHeight="1" collapsed="1" x14ac:dyDescent="0.25">
      <c r="A257" s="44"/>
      <c r="B257" s="45" t="s">
        <v>819</v>
      </c>
      <c r="C257" s="44" t="s">
        <v>534</v>
      </c>
      <c r="D257" s="44"/>
      <c r="E257" s="46"/>
      <c r="F257" s="44"/>
      <c r="G257" s="47"/>
    </row>
    <row r="258" spans="1:7" x14ac:dyDescent="0.25">
      <c r="A258" s="25" t="s">
        <v>7</v>
      </c>
      <c r="B258" s="25" t="s">
        <v>1155</v>
      </c>
      <c r="C258" s="113">
        <v>1</v>
      </c>
      <c r="E258" s="23"/>
      <c r="F258" s="23"/>
    </row>
    <row r="259" spans="1:7" x14ac:dyDescent="0.25">
      <c r="A259" s="25" t="s">
        <v>820</v>
      </c>
      <c r="B259" s="25" t="s">
        <v>821</v>
      </c>
      <c r="C259" s="25">
        <v>0</v>
      </c>
      <c r="E259" s="23"/>
      <c r="F259" s="23"/>
    </row>
    <row r="260" spans="1:7" x14ac:dyDescent="0.25">
      <c r="A260" s="25" t="s">
        <v>822</v>
      </c>
      <c r="B260" s="25" t="s">
        <v>98</v>
      </c>
      <c r="C260" s="25">
        <v>0</v>
      </c>
      <c r="E260" s="23"/>
      <c r="F260" s="23"/>
    </row>
    <row r="261" spans="1:7" hidden="1" outlineLevel="1" x14ac:dyDescent="0.25">
      <c r="A261" s="25" t="s">
        <v>823</v>
      </c>
      <c r="E261" s="23"/>
      <c r="F261" s="23"/>
    </row>
    <row r="262" spans="1:7" hidden="1" outlineLevel="1" x14ac:dyDescent="0.25">
      <c r="A262" s="25" t="s">
        <v>824</v>
      </c>
      <c r="E262" s="23"/>
      <c r="F262" s="23"/>
    </row>
    <row r="263" spans="1:7" hidden="1" outlineLevel="1" x14ac:dyDescent="0.25">
      <c r="A263" s="25" t="s">
        <v>825</v>
      </c>
      <c r="E263" s="23"/>
      <c r="F263" s="23"/>
    </row>
    <row r="264" spans="1:7" hidden="1" outlineLevel="1" x14ac:dyDescent="0.25">
      <c r="A264" s="25" t="s">
        <v>826</v>
      </c>
      <c r="E264" s="23"/>
      <c r="F264" s="23"/>
    </row>
    <row r="265" spans="1:7" hidden="1" outlineLevel="1" x14ac:dyDescent="0.25">
      <c r="A265" s="25" t="s">
        <v>827</v>
      </c>
      <c r="E265" s="23"/>
      <c r="F265" s="23"/>
    </row>
    <row r="266" spans="1:7" hidden="1" outlineLevel="1" x14ac:dyDescent="0.25">
      <c r="A266" s="25" t="s">
        <v>828</v>
      </c>
      <c r="E266" s="23"/>
      <c r="F266" s="23"/>
    </row>
    <row r="267" spans="1:7" ht="18.75" collapsed="1" x14ac:dyDescent="0.25">
      <c r="A267" s="78"/>
      <c r="B267" s="79" t="s">
        <v>829</v>
      </c>
      <c r="C267" s="78"/>
      <c r="D267" s="78"/>
      <c r="E267" s="78"/>
      <c r="F267" s="80"/>
      <c r="G267" s="80"/>
    </row>
    <row r="268" spans="1:7" ht="15" customHeight="1" x14ac:dyDescent="0.25">
      <c r="A268" s="44"/>
      <c r="B268" s="45" t="s">
        <v>830</v>
      </c>
      <c r="C268" s="44" t="s">
        <v>708</v>
      </c>
      <c r="D268" s="44" t="s">
        <v>709</v>
      </c>
      <c r="E268" s="44"/>
      <c r="F268" s="44" t="s">
        <v>535</v>
      </c>
      <c r="G268" s="44" t="s">
        <v>710</v>
      </c>
    </row>
    <row r="269" spans="1:7" x14ac:dyDescent="0.25">
      <c r="A269" s="25" t="s">
        <v>831</v>
      </c>
      <c r="B269" s="25" t="s">
        <v>712</v>
      </c>
      <c r="C269" s="25" t="s">
        <v>978</v>
      </c>
      <c r="D269" s="39"/>
      <c r="E269" s="39"/>
      <c r="F269" s="58"/>
      <c r="G269" s="58"/>
    </row>
    <row r="270" spans="1:7" x14ac:dyDescent="0.25">
      <c r="A270" s="39"/>
      <c r="D270" s="39"/>
      <c r="E270" s="39"/>
      <c r="F270" s="58"/>
      <c r="G270" s="58"/>
    </row>
    <row r="271" spans="1:7" x14ac:dyDescent="0.25">
      <c r="B271" s="25" t="s">
        <v>713</v>
      </c>
      <c r="D271" s="39"/>
      <c r="E271" s="39"/>
      <c r="F271" s="58"/>
      <c r="G271" s="58"/>
    </row>
    <row r="272" spans="1:7" x14ac:dyDescent="0.25">
      <c r="A272" s="25" t="s">
        <v>832</v>
      </c>
      <c r="B272" s="42" t="s">
        <v>630</v>
      </c>
      <c r="C272" s="25" t="s">
        <v>978</v>
      </c>
      <c r="D272" s="25" t="s">
        <v>978</v>
      </c>
      <c r="E272" s="39"/>
      <c r="F272" s="51" t="str">
        <f t="shared" ref="F272:F295" si="9">IF($C$296=0,"",IF(C272="[for completion]","",C272/$C$296))</f>
        <v/>
      </c>
      <c r="G272" s="51" t="str">
        <f t="shared" ref="G272:G295" si="10">IF($D$296=0,"",IF(D272="[for completion]","",D272/$D$296))</f>
        <v/>
      </c>
    </row>
    <row r="273" spans="1:7" x14ac:dyDescent="0.25">
      <c r="A273" s="25" t="s">
        <v>833</v>
      </c>
      <c r="B273" s="42" t="s">
        <v>630</v>
      </c>
      <c r="C273" s="25" t="s">
        <v>978</v>
      </c>
      <c r="D273" s="25" t="s">
        <v>978</v>
      </c>
      <c r="E273" s="39"/>
      <c r="F273" s="51" t="str">
        <f t="shared" si="9"/>
        <v/>
      </c>
      <c r="G273" s="51" t="str">
        <f t="shared" si="10"/>
        <v/>
      </c>
    </row>
    <row r="274" spans="1:7" x14ac:dyDescent="0.25">
      <c r="A274" s="25" t="s">
        <v>834</v>
      </c>
      <c r="B274" s="42" t="s">
        <v>630</v>
      </c>
      <c r="C274" s="25" t="s">
        <v>978</v>
      </c>
      <c r="D274" s="25" t="s">
        <v>978</v>
      </c>
      <c r="E274" s="39"/>
      <c r="F274" s="51" t="str">
        <f t="shared" si="9"/>
        <v/>
      </c>
      <c r="G274" s="51" t="str">
        <f t="shared" si="10"/>
        <v/>
      </c>
    </row>
    <row r="275" spans="1:7" x14ac:dyDescent="0.25">
      <c r="A275" s="25" t="s">
        <v>835</v>
      </c>
      <c r="B275" s="42" t="s">
        <v>630</v>
      </c>
      <c r="C275" s="25" t="s">
        <v>978</v>
      </c>
      <c r="D275" s="25" t="s">
        <v>978</v>
      </c>
      <c r="E275" s="39"/>
      <c r="F275" s="51" t="str">
        <f t="shared" si="9"/>
        <v/>
      </c>
      <c r="G275" s="51" t="str">
        <f t="shared" si="10"/>
        <v/>
      </c>
    </row>
    <row r="276" spans="1:7" x14ac:dyDescent="0.25">
      <c r="A276" s="25" t="s">
        <v>836</v>
      </c>
      <c r="B276" s="42" t="s">
        <v>630</v>
      </c>
      <c r="C276" s="25" t="s">
        <v>978</v>
      </c>
      <c r="D276" s="25" t="s">
        <v>978</v>
      </c>
      <c r="E276" s="39"/>
      <c r="F276" s="51" t="str">
        <f t="shared" si="9"/>
        <v/>
      </c>
      <c r="G276" s="51" t="str">
        <f t="shared" si="10"/>
        <v/>
      </c>
    </row>
    <row r="277" spans="1:7" x14ac:dyDescent="0.25">
      <c r="A277" s="25" t="s">
        <v>837</v>
      </c>
      <c r="B277" s="42" t="s">
        <v>630</v>
      </c>
      <c r="C277" s="25" t="s">
        <v>978</v>
      </c>
      <c r="D277" s="25" t="s">
        <v>978</v>
      </c>
      <c r="E277" s="39"/>
      <c r="F277" s="51" t="str">
        <f t="shared" si="9"/>
        <v/>
      </c>
      <c r="G277" s="51" t="str">
        <f t="shared" si="10"/>
        <v/>
      </c>
    </row>
    <row r="278" spans="1:7" x14ac:dyDescent="0.25">
      <c r="A278" s="25" t="s">
        <v>838</v>
      </c>
      <c r="B278" s="42" t="s">
        <v>630</v>
      </c>
      <c r="C278" s="25" t="s">
        <v>978</v>
      </c>
      <c r="D278" s="25" t="s">
        <v>978</v>
      </c>
      <c r="E278" s="39"/>
      <c r="F278" s="51" t="str">
        <f t="shared" si="9"/>
        <v/>
      </c>
      <c r="G278" s="51" t="str">
        <f t="shared" si="10"/>
        <v/>
      </c>
    </row>
    <row r="279" spans="1:7" x14ac:dyDescent="0.25">
      <c r="A279" s="25" t="s">
        <v>839</v>
      </c>
      <c r="B279" s="42" t="s">
        <v>630</v>
      </c>
      <c r="C279" s="25" t="s">
        <v>978</v>
      </c>
      <c r="D279" s="25" t="s">
        <v>978</v>
      </c>
      <c r="E279" s="39"/>
      <c r="F279" s="51" t="str">
        <f t="shared" si="9"/>
        <v/>
      </c>
      <c r="G279" s="51" t="str">
        <f t="shared" si="10"/>
        <v/>
      </c>
    </row>
    <row r="280" spans="1:7" x14ac:dyDescent="0.25">
      <c r="A280" s="25" t="s">
        <v>840</v>
      </c>
      <c r="B280" s="42" t="s">
        <v>630</v>
      </c>
      <c r="C280" s="25" t="s">
        <v>978</v>
      </c>
      <c r="D280" s="25" t="s">
        <v>978</v>
      </c>
      <c r="E280" s="39"/>
      <c r="F280" s="51" t="str">
        <f t="shared" si="9"/>
        <v/>
      </c>
      <c r="G280" s="51" t="str">
        <f t="shared" si="10"/>
        <v/>
      </c>
    </row>
    <row r="281" spans="1:7" x14ac:dyDescent="0.25">
      <c r="A281" s="25" t="s">
        <v>841</v>
      </c>
      <c r="B281" s="42" t="s">
        <v>630</v>
      </c>
      <c r="C281" s="25" t="s">
        <v>978</v>
      </c>
      <c r="D281" s="25" t="s">
        <v>978</v>
      </c>
      <c r="E281" s="42"/>
      <c r="F281" s="51" t="str">
        <f t="shared" si="9"/>
        <v/>
      </c>
      <c r="G281" s="51" t="str">
        <f t="shared" si="10"/>
        <v/>
      </c>
    </row>
    <row r="282" spans="1:7" x14ac:dyDescent="0.25">
      <c r="A282" s="25" t="s">
        <v>842</v>
      </c>
      <c r="B282" s="42" t="s">
        <v>630</v>
      </c>
      <c r="C282" s="25" t="s">
        <v>978</v>
      </c>
      <c r="D282" s="25" t="s">
        <v>978</v>
      </c>
      <c r="E282" s="42"/>
      <c r="F282" s="51" t="str">
        <f t="shared" si="9"/>
        <v/>
      </c>
      <c r="G282" s="51" t="str">
        <f t="shared" si="10"/>
        <v/>
      </c>
    </row>
    <row r="283" spans="1:7" x14ac:dyDescent="0.25">
      <c r="A283" s="25" t="s">
        <v>843</v>
      </c>
      <c r="B283" s="42" t="s">
        <v>630</v>
      </c>
      <c r="C283" s="25" t="s">
        <v>978</v>
      </c>
      <c r="D283" s="25" t="s">
        <v>978</v>
      </c>
      <c r="E283" s="42"/>
      <c r="F283" s="51" t="str">
        <f t="shared" si="9"/>
        <v/>
      </c>
      <c r="G283" s="51" t="str">
        <f t="shared" si="10"/>
        <v/>
      </c>
    </row>
    <row r="284" spans="1:7" x14ac:dyDescent="0.25">
      <c r="A284" s="25" t="s">
        <v>844</v>
      </c>
      <c r="B284" s="42" t="s">
        <v>630</v>
      </c>
      <c r="C284" s="25" t="s">
        <v>978</v>
      </c>
      <c r="D284" s="25" t="s">
        <v>978</v>
      </c>
      <c r="E284" s="42"/>
      <c r="F284" s="51" t="str">
        <f t="shared" si="9"/>
        <v/>
      </c>
      <c r="G284" s="51" t="str">
        <f t="shared" si="10"/>
        <v/>
      </c>
    </row>
    <row r="285" spans="1:7" x14ac:dyDescent="0.25">
      <c r="A285" s="25" t="s">
        <v>845</v>
      </c>
      <c r="B285" s="42" t="s">
        <v>630</v>
      </c>
      <c r="C285" s="25" t="s">
        <v>978</v>
      </c>
      <c r="D285" s="25" t="s">
        <v>978</v>
      </c>
      <c r="E285" s="42"/>
      <c r="F285" s="51" t="str">
        <f t="shared" si="9"/>
        <v/>
      </c>
      <c r="G285" s="51" t="str">
        <f t="shared" si="10"/>
        <v/>
      </c>
    </row>
    <row r="286" spans="1:7" x14ac:dyDescent="0.25">
      <c r="A286" s="25" t="s">
        <v>846</v>
      </c>
      <c r="B286" s="42" t="s">
        <v>630</v>
      </c>
      <c r="C286" s="25" t="s">
        <v>978</v>
      </c>
      <c r="D286" s="25" t="s">
        <v>978</v>
      </c>
      <c r="E286" s="42"/>
      <c r="F286" s="51" t="str">
        <f t="shared" si="9"/>
        <v/>
      </c>
      <c r="G286" s="51" t="str">
        <f t="shared" si="10"/>
        <v/>
      </c>
    </row>
    <row r="287" spans="1:7" x14ac:dyDescent="0.25">
      <c r="A287" s="25" t="s">
        <v>847</v>
      </c>
      <c r="B287" s="42" t="s">
        <v>630</v>
      </c>
      <c r="C287" s="25" t="s">
        <v>978</v>
      </c>
      <c r="D287" s="25" t="s">
        <v>978</v>
      </c>
      <c r="F287" s="51" t="str">
        <f t="shared" si="9"/>
        <v/>
      </c>
      <c r="G287" s="51" t="str">
        <f t="shared" si="10"/>
        <v/>
      </c>
    </row>
    <row r="288" spans="1:7" x14ac:dyDescent="0.25">
      <c r="A288" s="25" t="s">
        <v>848</v>
      </c>
      <c r="B288" s="42" t="s">
        <v>630</v>
      </c>
      <c r="C288" s="25" t="s">
        <v>978</v>
      </c>
      <c r="D288" s="25" t="s">
        <v>978</v>
      </c>
      <c r="E288" s="62"/>
      <c r="F288" s="51" t="str">
        <f t="shared" si="9"/>
        <v/>
      </c>
      <c r="G288" s="51" t="str">
        <f t="shared" si="10"/>
        <v/>
      </c>
    </row>
    <row r="289" spans="1:7" x14ac:dyDescent="0.25">
      <c r="A289" s="25" t="s">
        <v>849</v>
      </c>
      <c r="B289" s="42" t="s">
        <v>630</v>
      </c>
      <c r="C289" s="25" t="s">
        <v>978</v>
      </c>
      <c r="D289" s="25" t="s">
        <v>978</v>
      </c>
      <c r="E289" s="62"/>
      <c r="F289" s="51" t="str">
        <f t="shared" si="9"/>
        <v/>
      </c>
      <c r="G289" s="51" t="str">
        <f t="shared" si="10"/>
        <v/>
      </c>
    </row>
    <row r="290" spans="1:7" x14ac:dyDescent="0.25">
      <c r="A290" s="25" t="s">
        <v>850</v>
      </c>
      <c r="B290" s="42" t="s">
        <v>630</v>
      </c>
      <c r="C290" s="25" t="s">
        <v>978</v>
      </c>
      <c r="D290" s="25" t="s">
        <v>978</v>
      </c>
      <c r="E290" s="62"/>
      <c r="F290" s="51" t="str">
        <f t="shared" si="9"/>
        <v/>
      </c>
      <c r="G290" s="51" t="str">
        <f t="shared" si="10"/>
        <v/>
      </c>
    </row>
    <row r="291" spans="1:7" x14ac:dyDescent="0.25">
      <c r="A291" s="25" t="s">
        <v>851</v>
      </c>
      <c r="B291" s="42" t="s">
        <v>630</v>
      </c>
      <c r="C291" s="25" t="s">
        <v>978</v>
      </c>
      <c r="D291" s="25" t="s">
        <v>978</v>
      </c>
      <c r="E291" s="62"/>
      <c r="F291" s="51" t="str">
        <f t="shared" si="9"/>
        <v/>
      </c>
      <c r="G291" s="51" t="str">
        <f t="shared" si="10"/>
        <v/>
      </c>
    </row>
    <row r="292" spans="1:7" x14ac:dyDescent="0.25">
      <c r="A292" s="25" t="s">
        <v>852</v>
      </c>
      <c r="B292" s="42" t="s">
        <v>630</v>
      </c>
      <c r="C292" s="25" t="s">
        <v>978</v>
      </c>
      <c r="D292" s="25" t="s">
        <v>978</v>
      </c>
      <c r="E292" s="62"/>
      <c r="F292" s="51" t="str">
        <f t="shared" si="9"/>
        <v/>
      </c>
      <c r="G292" s="51" t="str">
        <f t="shared" si="10"/>
        <v/>
      </c>
    </row>
    <row r="293" spans="1:7" x14ac:dyDescent="0.25">
      <c r="A293" s="25" t="s">
        <v>853</v>
      </c>
      <c r="B293" s="42" t="s">
        <v>630</v>
      </c>
      <c r="C293" s="25" t="s">
        <v>978</v>
      </c>
      <c r="D293" s="25" t="s">
        <v>978</v>
      </c>
      <c r="E293" s="62"/>
      <c r="F293" s="51" t="str">
        <f t="shared" si="9"/>
        <v/>
      </c>
      <c r="G293" s="51" t="str">
        <f t="shared" si="10"/>
        <v/>
      </c>
    </row>
    <row r="294" spans="1:7" x14ac:dyDescent="0.25">
      <c r="A294" s="25" t="s">
        <v>854</v>
      </c>
      <c r="B294" s="42" t="s">
        <v>630</v>
      </c>
      <c r="C294" s="25" t="s">
        <v>978</v>
      </c>
      <c r="D294" s="25" t="s">
        <v>978</v>
      </c>
      <c r="E294" s="62"/>
      <c r="F294" s="51" t="str">
        <f t="shared" si="9"/>
        <v/>
      </c>
      <c r="G294" s="51" t="str">
        <f t="shared" si="10"/>
        <v/>
      </c>
    </row>
    <row r="295" spans="1:7" x14ac:dyDescent="0.25">
      <c r="A295" s="25" t="s">
        <v>855</v>
      </c>
      <c r="B295" s="42" t="s">
        <v>630</v>
      </c>
      <c r="C295" s="25" t="s">
        <v>978</v>
      </c>
      <c r="D295" s="25" t="s">
        <v>978</v>
      </c>
      <c r="E295" s="62"/>
      <c r="F295" s="51" t="str">
        <f t="shared" si="9"/>
        <v/>
      </c>
      <c r="G295" s="51" t="str">
        <f t="shared" si="10"/>
        <v/>
      </c>
    </row>
    <row r="296" spans="1:7" x14ac:dyDescent="0.25">
      <c r="A296" s="25" t="s">
        <v>856</v>
      </c>
      <c r="B296" s="52" t="s">
        <v>100</v>
      </c>
      <c r="C296" s="42">
        <f>SUM(C272:C295)</f>
        <v>0</v>
      </c>
      <c r="D296" s="42">
        <f>SUM(D272:D295)</f>
        <v>0</v>
      </c>
      <c r="E296" s="62"/>
      <c r="F296" s="53">
        <f>SUM(F272:F295)</f>
        <v>0</v>
      </c>
      <c r="G296" s="53">
        <f>SUM(G272:G295)</f>
        <v>0</v>
      </c>
    </row>
    <row r="297" spans="1:7" ht="15" customHeight="1" x14ac:dyDescent="0.25">
      <c r="A297" s="44"/>
      <c r="B297" s="45" t="s">
        <v>857</v>
      </c>
      <c r="C297" s="44" t="s">
        <v>708</v>
      </c>
      <c r="D297" s="44" t="s">
        <v>709</v>
      </c>
      <c r="E297" s="44"/>
      <c r="F297" s="44" t="s">
        <v>535</v>
      </c>
      <c r="G297" s="44" t="s">
        <v>710</v>
      </c>
    </row>
    <row r="298" spans="1:7" x14ac:dyDescent="0.25">
      <c r="A298" s="25" t="s">
        <v>858</v>
      </c>
      <c r="B298" s="25" t="s">
        <v>741</v>
      </c>
      <c r="C298" s="82" t="s">
        <v>978</v>
      </c>
      <c r="G298" s="25"/>
    </row>
    <row r="299" spans="1:7" x14ac:dyDescent="0.25">
      <c r="G299" s="25"/>
    </row>
    <row r="300" spans="1:7" x14ac:dyDescent="0.25">
      <c r="B300" s="42" t="s">
        <v>742</v>
      </c>
      <c r="G300" s="25"/>
    </row>
    <row r="301" spans="1:7" x14ac:dyDescent="0.25">
      <c r="A301" s="25" t="s">
        <v>859</v>
      </c>
      <c r="B301" s="25" t="s">
        <v>744</v>
      </c>
      <c r="C301" s="25" t="s">
        <v>978</v>
      </c>
      <c r="D301" s="25" t="s">
        <v>978</v>
      </c>
      <c r="F301" s="51" t="str">
        <f>IF($C$309=0,"",IF(C301="[for completion]","",C301/$C$309))</f>
        <v/>
      </c>
      <c r="G301" s="51" t="str">
        <f>IF($D$309=0,"",IF(D301="[for completion]","",D301/$D$309))</f>
        <v/>
      </c>
    </row>
    <row r="302" spans="1:7" x14ac:dyDescent="0.25">
      <c r="A302" s="25" t="s">
        <v>860</v>
      </c>
      <c r="B302" s="25" t="s">
        <v>746</v>
      </c>
      <c r="C302" s="25" t="s">
        <v>978</v>
      </c>
      <c r="D302" s="25" t="s">
        <v>978</v>
      </c>
      <c r="F302" s="51" t="str">
        <f t="shared" ref="F302:F315" si="11">IF($C$309=0,"",IF(C302="[for completion]","",C302/$C$309))</f>
        <v/>
      </c>
      <c r="G302" s="51" t="str">
        <f t="shared" ref="G302:G315" si="12">IF($D$309=0,"",IF(D302="[for completion]","",D302/$D$309))</f>
        <v/>
      </c>
    </row>
    <row r="303" spans="1:7" x14ac:dyDescent="0.25">
      <c r="A303" s="25" t="s">
        <v>861</v>
      </c>
      <c r="B303" s="25" t="s">
        <v>748</v>
      </c>
      <c r="C303" s="25" t="s">
        <v>978</v>
      </c>
      <c r="D303" s="25" t="s">
        <v>978</v>
      </c>
      <c r="F303" s="51" t="str">
        <f t="shared" si="11"/>
        <v/>
      </c>
      <c r="G303" s="51" t="str">
        <f t="shared" si="12"/>
        <v/>
      </c>
    </row>
    <row r="304" spans="1:7" x14ac:dyDescent="0.25">
      <c r="A304" s="25" t="s">
        <v>862</v>
      </c>
      <c r="B304" s="25" t="s">
        <v>750</v>
      </c>
      <c r="C304" s="25" t="s">
        <v>978</v>
      </c>
      <c r="D304" s="25" t="s">
        <v>978</v>
      </c>
      <c r="F304" s="51" t="str">
        <f t="shared" si="11"/>
        <v/>
      </c>
      <c r="G304" s="51" t="str">
        <f t="shared" si="12"/>
        <v/>
      </c>
    </row>
    <row r="305" spans="1:7" x14ac:dyDescent="0.25">
      <c r="A305" s="25" t="s">
        <v>863</v>
      </c>
      <c r="B305" s="25" t="s">
        <v>752</v>
      </c>
      <c r="C305" s="25" t="s">
        <v>978</v>
      </c>
      <c r="D305" s="25" t="s">
        <v>978</v>
      </c>
      <c r="F305" s="51" t="str">
        <f t="shared" si="11"/>
        <v/>
      </c>
      <c r="G305" s="51" t="str">
        <f t="shared" si="12"/>
        <v/>
      </c>
    </row>
    <row r="306" spans="1:7" x14ac:dyDescent="0.25">
      <c r="A306" s="25" t="s">
        <v>864</v>
      </c>
      <c r="B306" s="25" t="s">
        <v>754</v>
      </c>
      <c r="C306" s="25" t="s">
        <v>978</v>
      </c>
      <c r="D306" s="25" t="s">
        <v>978</v>
      </c>
      <c r="F306" s="51" t="str">
        <f t="shared" si="11"/>
        <v/>
      </c>
      <c r="G306" s="51" t="str">
        <f t="shared" si="12"/>
        <v/>
      </c>
    </row>
    <row r="307" spans="1:7" x14ac:dyDescent="0.25">
      <c r="A307" s="25" t="s">
        <v>865</v>
      </c>
      <c r="B307" s="25" t="s">
        <v>756</v>
      </c>
      <c r="C307" s="25" t="s">
        <v>978</v>
      </c>
      <c r="D307" s="25" t="s">
        <v>978</v>
      </c>
      <c r="F307" s="51" t="str">
        <f t="shared" si="11"/>
        <v/>
      </c>
      <c r="G307" s="51" t="str">
        <f t="shared" si="12"/>
        <v/>
      </c>
    </row>
    <row r="308" spans="1:7" x14ac:dyDescent="0.25">
      <c r="A308" s="25" t="s">
        <v>866</v>
      </c>
      <c r="B308" s="25" t="s">
        <v>758</v>
      </c>
      <c r="C308" s="25" t="s">
        <v>978</v>
      </c>
      <c r="D308" s="25" t="s">
        <v>978</v>
      </c>
      <c r="F308" s="51" t="str">
        <f t="shared" si="11"/>
        <v/>
      </c>
      <c r="G308" s="51" t="str">
        <f t="shared" si="12"/>
        <v/>
      </c>
    </row>
    <row r="309" spans="1:7" x14ac:dyDescent="0.25">
      <c r="A309" s="25" t="s">
        <v>867</v>
      </c>
      <c r="B309" s="52" t="s">
        <v>100</v>
      </c>
      <c r="C309" s="25">
        <f>SUM(C301:C308)</f>
        <v>0</v>
      </c>
      <c r="D309" s="25">
        <f>SUM(D301:D308)</f>
        <v>0</v>
      </c>
      <c r="F309" s="62">
        <f>SUM(F301:F308)</f>
        <v>0</v>
      </c>
      <c r="G309" s="62">
        <f>SUM(G301:G308)</f>
        <v>0</v>
      </c>
    </row>
    <row r="310" spans="1:7" hidden="1" outlineLevel="1" x14ac:dyDescent="0.25">
      <c r="A310" s="25" t="s">
        <v>868</v>
      </c>
      <c r="B310" s="54" t="s">
        <v>761</v>
      </c>
      <c r="F310" s="51" t="str">
        <f t="shared" si="11"/>
        <v/>
      </c>
      <c r="G310" s="51" t="str">
        <f t="shared" si="12"/>
        <v/>
      </c>
    </row>
    <row r="311" spans="1:7" hidden="1" outlineLevel="1" x14ac:dyDescent="0.25">
      <c r="A311" s="25" t="s">
        <v>869</v>
      </c>
      <c r="B311" s="54" t="s">
        <v>763</v>
      </c>
      <c r="F311" s="51" t="str">
        <f t="shared" si="11"/>
        <v/>
      </c>
      <c r="G311" s="51" t="str">
        <f t="shared" si="12"/>
        <v/>
      </c>
    </row>
    <row r="312" spans="1:7" hidden="1" outlineLevel="1" x14ac:dyDescent="0.25">
      <c r="A312" s="25" t="s">
        <v>870</v>
      </c>
      <c r="B312" s="54" t="s">
        <v>765</v>
      </c>
      <c r="F312" s="51" t="str">
        <f t="shared" si="11"/>
        <v/>
      </c>
      <c r="G312" s="51" t="str">
        <f t="shared" si="12"/>
        <v/>
      </c>
    </row>
    <row r="313" spans="1:7" hidden="1" outlineLevel="1" x14ac:dyDescent="0.25">
      <c r="A313" s="25" t="s">
        <v>871</v>
      </c>
      <c r="B313" s="54" t="s">
        <v>767</v>
      </c>
      <c r="F313" s="51" t="str">
        <f t="shared" si="11"/>
        <v/>
      </c>
      <c r="G313" s="51" t="str">
        <f t="shared" si="12"/>
        <v/>
      </c>
    </row>
    <row r="314" spans="1:7" hidden="1" outlineLevel="1" x14ac:dyDescent="0.25">
      <c r="A314" s="25" t="s">
        <v>872</v>
      </c>
      <c r="B314" s="54" t="s">
        <v>769</v>
      </c>
      <c r="F314" s="51" t="str">
        <f t="shared" si="11"/>
        <v/>
      </c>
      <c r="G314" s="51" t="str">
        <f t="shared" si="12"/>
        <v/>
      </c>
    </row>
    <row r="315" spans="1:7" hidden="1" outlineLevel="1" x14ac:dyDescent="0.25">
      <c r="A315" s="25" t="s">
        <v>873</v>
      </c>
      <c r="B315" s="54" t="s">
        <v>771</v>
      </c>
      <c r="F315" s="51" t="str">
        <f t="shared" si="11"/>
        <v/>
      </c>
      <c r="G315" s="51" t="str">
        <f t="shared" si="12"/>
        <v/>
      </c>
    </row>
    <row r="316" spans="1:7" hidden="1" outlineLevel="1" x14ac:dyDescent="0.25">
      <c r="A316" s="25" t="s">
        <v>874</v>
      </c>
      <c r="B316" s="54"/>
      <c r="F316" s="51"/>
      <c r="G316" s="51"/>
    </row>
    <row r="317" spans="1:7" hidden="1" outlineLevel="1" x14ac:dyDescent="0.25">
      <c r="A317" s="25" t="s">
        <v>875</v>
      </c>
      <c r="B317" s="54"/>
      <c r="F317" s="51"/>
      <c r="G317" s="51"/>
    </row>
    <row r="318" spans="1:7" hidden="1" outlineLevel="1" x14ac:dyDescent="0.25">
      <c r="A318" s="25" t="s">
        <v>876</v>
      </c>
      <c r="B318" s="54"/>
      <c r="F318" s="62"/>
      <c r="G318" s="62"/>
    </row>
    <row r="319" spans="1:7" ht="15" customHeight="1" collapsed="1" x14ac:dyDescent="0.25">
      <c r="A319" s="44"/>
      <c r="B319" s="45" t="s">
        <v>877</v>
      </c>
      <c r="C319" s="44" t="s">
        <v>708</v>
      </c>
      <c r="D319" s="44" t="s">
        <v>709</v>
      </c>
      <c r="E319" s="44"/>
      <c r="F319" s="44" t="s">
        <v>535</v>
      </c>
      <c r="G319" s="44" t="s">
        <v>710</v>
      </c>
    </row>
    <row r="320" spans="1:7" x14ac:dyDescent="0.25">
      <c r="A320" s="25" t="s">
        <v>878</v>
      </c>
      <c r="B320" s="25" t="s">
        <v>741</v>
      </c>
      <c r="C320" s="82" t="s">
        <v>978</v>
      </c>
      <c r="G320" s="25"/>
    </row>
    <row r="321" spans="1:7" x14ac:dyDescent="0.25">
      <c r="G321" s="25"/>
    </row>
    <row r="322" spans="1:7" x14ac:dyDescent="0.25">
      <c r="B322" s="42" t="s">
        <v>742</v>
      </c>
      <c r="G322" s="25"/>
    </row>
    <row r="323" spans="1:7" x14ac:dyDescent="0.25">
      <c r="A323" s="25" t="s">
        <v>879</v>
      </c>
      <c r="B323" s="25" t="s">
        <v>744</v>
      </c>
      <c r="C323" s="25" t="s">
        <v>978</v>
      </c>
      <c r="D323" s="25" t="s">
        <v>978</v>
      </c>
      <c r="F323" s="51" t="str">
        <f>IF($C$331=0,"",IF(C323="[Mark as ND1 if not relevant]","",C323/$C$331))</f>
        <v/>
      </c>
      <c r="G323" s="51" t="str">
        <f>IF($D$331=0,"",IF(D323="[Mark as ND1 if not relevant]","",D323/$D$331))</f>
        <v/>
      </c>
    </row>
    <row r="324" spans="1:7" x14ac:dyDescent="0.25">
      <c r="A324" s="25" t="s">
        <v>880</v>
      </c>
      <c r="B324" s="25" t="s">
        <v>746</v>
      </c>
      <c r="C324" s="25" t="s">
        <v>978</v>
      </c>
      <c r="D324" s="25" t="s">
        <v>978</v>
      </c>
      <c r="F324" s="51" t="str">
        <f t="shared" ref="F324:F330" si="13">IF($C$331=0,"",IF(C324="[Mark as ND1 if not relevant]","",C324/$C$331))</f>
        <v/>
      </c>
      <c r="G324" s="51" t="str">
        <f t="shared" ref="G324:G330" si="14">IF($D$331=0,"",IF(D324="[Mark as ND1 if not relevant]","",D324/$D$331))</f>
        <v/>
      </c>
    </row>
    <row r="325" spans="1:7" x14ac:dyDescent="0.25">
      <c r="A325" s="25" t="s">
        <v>881</v>
      </c>
      <c r="B325" s="25" t="s">
        <v>748</v>
      </c>
      <c r="C325" s="25" t="s">
        <v>978</v>
      </c>
      <c r="D325" s="25" t="s">
        <v>978</v>
      </c>
      <c r="F325" s="51" t="str">
        <f t="shared" si="13"/>
        <v/>
      </c>
      <c r="G325" s="51" t="str">
        <f t="shared" si="14"/>
        <v/>
      </c>
    </row>
    <row r="326" spans="1:7" x14ac:dyDescent="0.25">
      <c r="A326" s="25" t="s">
        <v>882</v>
      </c>
      <c r="B326" s="25" t="s">
        <v>750</v>
      </c>
      <c r="C326" s="25" t="s">
        <v>978</v>
      </c>
      <c r="D326" s="25" t="s">
        <v>978</v>
      </c>
      <c r="F326" s="51" t="str">
        <f t="shared" si="13"/>
        <v/>
      </c>
      <c r="G326" s="51" t="str">
        <f t="shared" si="14"/>
        <v/>
      </c>
    </row>
    <row r="327" spans="1:7" x14ac:dyDescent="0.25">
      <c r="A327" s="25" t="s">
        <v>883</v>
      </c>
      <c r="B327" s="25" t="s">
        <v>752</v>
      </c>
      <c r="C327" s="25" t="s">
        <v>978</v>
      </c>
      <c r="D327" s="25" t="s">
        <v>978</v>
      </c>
      <c r="F327" s="51" t="str">
        <f t="shared" si="13"/>
        <v/>
      </c>
      <c r="G327" s="51" t="str">
        <f t="shared" si="14"/>
        <v/>
      </c>
    </row>
    <row r="328" spans="1:7" x14ac:dyDescent="0.25">
      <c r="A328" s="25" t="s">
        <v>884</v>
      </c>
      <c r="B328" s="25" t="s">
        <v>754</v>
      </c>
      <c r="C328" s="25" t="s">
        <v>978</v>
      </c>
      <c r="D328" s="25" t="s">
        <v>978</v>
      </c>
      <c r="F328" s="51" t="str">
        <f t="shared" si="13"/>
        <v/>
      </c>
      <c r="G328" s="51" t="str">
        <f t="shared" si="14"/>
        <v/>
      </c>
    </row>
    <row r="329" spans="1:7" x14ac:dyDescent="0.25">
      <c r="A329" s="25" t="s">
        <v>885</v>
      </c>
      <c r="B329" s="25" t="s">
        <v>756</v>
      </c>
      <c r="C329" s="25" t="s">
        <v>978</v>
      </c>
      <c r="D329" s="25" t="s">
        <v>978</v>
      </c>
      <c r="F329" s="51" t="str">
        <f t="shared" si="13"/>
        <v/>
      </c>
      <c r="G329" s="51" t="str">
        <f t="shared" si="14"/>
        <v/>
      </c>
    </row>
    <row r="330" spans="1:7" x14ac:dyDescent="0.25">
      <c r="A330" s="25" t="s">
        <v>886</v>
      </c>
      <c r="B330" s="25" t="s">
        <v>758</v>
      </c>
      <c r="C330" s="25" t="s">
        <v>978</v>
      </c>
      <c r="D330" s="25" t="s">
        <v>978</v>
      </c>
      <c r="F330" s="51" t="str">
        <f t="shared" si="13"/>
        <v/>
      </c>
      <c r="G330" s="51" t="str">
        <f t="shared" si="14"/>
        <v/>
      </c>
    </row>
    <row r="331" spans="1:7" x14ac:dyDescent="0.25">
      <c r="A331" s="25" t="s">
        <v>887</v>
      </c>
      <c r="B331" s="52" t="s">
        <v>100</v>
      </c>
      <c r="C331" s="25">
        <f>SUM(C323:C330)</f>
        <v>0</v>
      </c>
      <c r="D331" s="25">
        <f>SUM(D323:D330)</f>
        <v>0</v>
      </c>
      <c r="F331" s="62">
        <f>SUM(F323:F330)</f>
        <v>0</v>
      </c>
      <c r="G331" s="62">
        <f>SUM(G323:G330)</f>
        <v>0</v>
      </c>
    </row>
    <row r="332" spans="1:7" hidden="1" outlineLevel="1" x14ac:dyDescent="0.25">
      <c r="A332" s="25" t="s">
        <v>888</v>
      </c>
      <c r="B332" s="54" t="s">
        <v>761</v>
      </c>
      <c r="F332" s="51" t="str">
        <f t="shared" ref="F332:F337" si="15">IF($C$331=0,"",IF(C332="[for completion]","",C332/$C$331))</f>
        <v/>
      </c>
      <c r="G332" s="51" t="str">
        <f t="shared" ref="G332:G337" si="16">IF($D$331=0,"",IF(D332="[for completion]","",D332/$D$331))</f>
        <v/>
      </c>
    </row>
    <row r="333" spans="1:7" hidden="1" outlineLevel="1" x14ac:dyDescent="0.25">
      <c r="A333" s="25" t="s">
        <v>889</v>
      </c>
      <c r="B333" s="54" t="s">
        <v>763</v>
      </c>
      <c r="F333" s="51" t="str">
        <f t="shared" si="15"/>
        <v/>
      </c>
      <c r="G333" s="51" t="str">
        <f t="shared" si="16"/>
        <v/>
      </c>
    </row>
    <row r="334" spans="1:7" hidden="1" outlineLevel="1" x14ac:dyDescent="0.25">
      <c r="A334" s="25" t="s">
        <v>890</v>
      </c>
      <c r="B334" s="54" t="s">
        <v>765</v>
      </c>
      <c r="F334" s="51" t="str">
        <f t="shared" si="15"/>
        <v/>
      </c>
      <c r="G334" s="51" t="str">
        <f t="shared" si="16"/>
        <v/>
      </c>
    </row>
    <row r="335" spans="1:7" hidden="1" outlineLevel="1" x14ac:dyDescent="0.25">
      <c r="A335" s="25" t="s">
        <v>891</v>
      </c>
      <c r="B335" s="54" t="s">
        <v>767</v>
      </c>
      <c r="F335" s="51" t="str">
        <f t="shared" si="15"/>
        <v/>
      </c>
      <c r="G335" s="51" t="str">
        <f t="shared" si="16"/>
        <v/>
      </c>
    </row>
    <row r="336" spans="1:7" hidden="1" outlineLevel="1" x14ac:dyDescent="0.25">
      <c r="A336" s="25" t="s">
        <v>892</v>
      </c>
      <c r="B336" s="54" t="s">
        <v>769</v>
      </c>
      <c r="F336" s="51" t="str">
        <f t="shared" si="15"/>
        <v/>
      </c>
      <c r="G336" s="51" t="str">
        <f t="shared" si="16"/>
        <v/>
      </c>
    </row>
    <row r="337" spans="1:7" hidden="1" outlineLevel="1" x14ac:dyDescent="0.25">
      <c r="A337" s="25" t="s">
        <v>893</v>
      </c>
      <c r="B337" s="54" t="s">
        <v>771</v>
      </c>
      <c r="F337" s="51" t="str">
        <f t="shared" si="15"/>
        <v/>
      </c>
      <c r="G337" s="51" t="str">
        <f t="shared" si="16"/>
        <v/>
      </c>
    </row>
    <row r="338" spans="1:7" hidden="1" outlineLevel="1" x14ac:dyDescent="0.25">
      <c r="A338" s="25" t="s">
        <v>894</v>
      </c>
      <c r="B338" s="54"/>
      <c r="F338" s="51"/>
      <c r="G338" s="51"/>
    </row>
    <row r="339" spans="1:7" hidden="1" outlineLevel="1" x14ac:dyDescent="0.25">
      <c r="A339" s="25" t="s">
        <v>895</v>
      </c>
      <c r="B339" s="54"/>
      <c r="F339" s="51"/>
      <c r="G339" s="51"/>
    </row>
    <row r="340" spans="1:7" hidden="1" outlineLevel="1" x14ac:dyDescent="0.25">
      <c r="A340" s="25" t="s">
        <v>896</v>
      </c>
      <c r="B340" s="54"/>
      <c r="F340" s="51"/>
      <c r="G340" s="62"/>
    </row>
    <row r="341" spans="1:7" ht="15" customHeight="1" collapsed="1" x14ac:dyDescent="0.25">
      <c r="A341" s="44"/>
      <c r="B341" s="45" t="s">
        <v>897</v>
      </c>
      <c r="C341" s="44" t="s">
        <v>898</v>
      </c>
      <c r="D341" s="44"/>
      <c r="E341" s="44"/>
      <c r="F341" s="44"/>
      <c r="G341" s="47"/>
    </row>
    <row r="342" spans="1:7" x14ac:dyDescent="0.25">
      <c r="A342" s="25" t="s">
        <v>899</v>
      </c>
      <c r="B342" s="42" t="s">
        <v>900</v>
      </c>
      <c r="C342" s="25" t="s">
        <v>978</v>
      </c>
      <c r="G342" s="25"/>
    </row>
    <row r="343" spans="1:7" x14ac:dyDescent="0.25">
      <c r="A343" s="25" t="s">
        <v>901</v>
      </c>
      <c r="B343" s="42" t="s">
        <v>902</v>
      </c>
      <c r="C343" s="25" t="s">
        <v>978</v>
      </c>
      <c r="G343" s="25"/>
    </row>
    <row r="344" spans="1:7" x14ac:dyDescent="0.25">
      <c r="A344" s="25" t="s">
        <v>903</v>
      </c>
      <c r="B344" s="42" t="s">
        <v>904</v>
      </c>
      <c r="C344" s="25" t="s">
        <v>978</v>
      </c>
      <c r="G344" s="25"/>
    </row>
    <row r="345" spans="1:7" x14ac:dyDescent="0.25">
      <c r="A345" s="25" t="s">
        <v>905</v>
      </c>
      <c r="B345" s="42" t="s">
        <v>906</v>
      </c>
      <c r="C345" s="25" t="s">
        <v>978</v>
      </c>
      <c r="G345" s="25"/>
    </row>
    <row r="346" spans="1:7" x14ac:dyDescent="0.25">
      <c r="A346" s="25" t="s">
        <v>907</v>
      </c>
      <c r="B346" s="42" t="s">
        <v>908</v>
      </c>
      <c r="C346" s="25" t="s">
        <v>978</v>
      </c>
      <c r="G346" s="25"/>
    </row>
    <row r="347" spans="1:7" x14ac:dyDescent="0.25">
      <c r="A347" s="25" t="s">
        <v>909</v>
      </c>
      <c r="B347" s="42" t="s">
        <v>910</v>
      </c>
      <c r="C347" s="25" t="s">
        <v>978</v>
      </c>
      <c r="G347" s="25"/>
    </row>
    <row r="348" spans="1:7" x14ac:dyDescent="0.25">
      <c r="A348" s="25" t="s">
        <v>911</v>
      </c>
      <c r="B348" s="42" t="s">
        <v>912</v>
      </c>
      <c r="C348" s="25" t="s">
        <v>978</v>
      </c>
      <c r="G348" s="25"/>
    </row>
    <row r="349" spans="1:7" x14ac:dyDescent="0.25">
      <c r="A349" s="25" t="s">
        <v>913</v>
      </c>
      <c r="B349" s="42" t="s">
        <v>914</v>
      </c>
      <c r="C349" s="25" t="s">
        <v>978</v>
      </c>
      <c r="G349" s="25"/>
    </row>
    <row r="350" spans="1:7" x14ac:dyDescent="0.25">
      <c r="A350" s="25" t="s">
        <v>915</v>
      </c>
      <c r="B350" s="42" t="s">
        <v>916</v>
      </c>
      <c r="C350" s="25" t="s">
        <v>978</v>
      </c>
      <c r="G350" s="25"/>
    </row>
    <row r="351" spans="1:7" x14ac:dyDescent="0.25">
      <c r="A351" s="25" t="s">
        <v>917</v>
      </c>
      <c r="B351" s="42" t="s">
        <v>98</v>
      </c>
      <c r="C351" s="25" t="s">
        <v>978</v>
      </c>
      <c r="G351" s="25"/>
    </row>
    <row r="352" spans="1:7" hidden="1" outlineLevel="1" x14ac:dyDescent="0.25">
      <c r="A352" s="25" t="s">
        <v>918</v>
      </c>
      <c r="B352" s="54" t="s">
        <v>919</v>
      </c>
      <c r="G352" s="25"/>
    </row>
    <row r="353" spans="1:7" hidden="1" outlineLevel="1" x14ac:dyDescent="0.25">
      <c r="A353" s="25" t="s">
        <v>920</v>
      </c>
      <c r="B353" s="54" t="s">
        <v>102</v>
      </c>
      <c r="G353" s="25"/>
    </row>
    <row r="354" spans="1:7" hidden="1" outlineLevel="1" x14ac:dyDescent="0.25">
      <c r="A354" s="25" t="s">
        <v>921</v>
      </c>
      <c r="B354" s="54" t="s">
        <v>102</v>
      </c>
      <c r="G354" s="25"/>
    </row>
    <row r="355" spans="1:7" hidden="1" outlineLevel="1" x14ac:dyDescent="0.25">
      <c r="A355" s="25" t="s">
        <v>922</v>
      </c>
      <c r="B355" s="54" t="s">
        <v>102</v>
      </c>
      <c r="G355" s="25"/>
    </row>
    <row r="356" spans="1:7" hidden="1" outlineLevel="1" x14ac:dyDescent="0.25">
      <c r="A356" s="25" t="s">
        <v>923</v>
      </c>
      <c r="B356" s="54" t="s">
        <v>102</v>
      </c>
      <c r="G356" s="25"/>
    </row>
    <row r="357" spans="1:7" hidden="1" outlineLevel="1" x14ac:dyDescent="0.25">
      <c r="A357" s="25" t="s">
        <v>924</v>
      </c>
      <c r="B357" s="54" t="s">
        <v>102</v>
      </c>
      <c r="G357" s="25"/>
    </row>
    <row r="358" spans="1:7" hidden="1" outlineLevel="1" x14ac:dyDescent="0.25">
      <c r="A358" s="25" t="s">
        <v>925</v>
      </c>
      <c r="B358" s="54" t="s">
        <v>102</v>
      </c>
      <c r="G358" s="25"/>
    </row>
    <row r="359" spans="1:7" hidden="1" outlineLevel="1" x14ac:dyDescent="0.25">
      <c r="A359" s="25" t="s">
        <v>926</v>
      </c>
      <c r="B359" s="54" t="s">
        <v>102</v>
      </c>
      <c r="G359" s="25"/>
    </row>
    <row r="360" spans="1:7" hidden="1" outlineLevel="1" x14ac:dyDescent="0.25">
      <c r="A360" s="25" t="s">
        <v>927</v>
      </c>
      <c r="B360" s="54" t="s">
        <v>102</v>
      </c>
      <c r="G360" s="25"/>
    </row>
    <row r="361" spans="1:7" hidden="1" outlineLevel="1" x14ac:dyDescent="0.25">
      <c r="A361" s="25" t="s">
        <v>928</v>
      </c>
      <c r="B361" s="54" t="s">
        <v>102</v>
      </c>
      <c r="G361" s="25"/>
    </row>
    <row r="362" spans="1:7" hidden="1" outlineLevel="1" x14ac:dyDescent="0.25">
      <c r="A362" s="25" t="s">
        <v>929</v>
      </c>
      <c r="B362" s="54" t="s">
        <v>102</v>
      </c>
      <c r="G362" s="25"/>
    </row>
    <row r="363" spans="1:7" hidden="1" outlineLevel="1" x14ac:dyDescent="0.25">
      <c r="A363" s="25" t="s">
        <v>930</v>
      </c>
      <c r="B363" s="54" t="s">
        <v>102</v>
      </c>
    </row>
    <row r="364" spans="1:7" hidden="1" outlineLevel="1" x14ac:dyDescent="0.25">
      <c r="A364" s="25" t="s">
        <v>931</v>
      </c>
      <c r="B364" s="54" t="s">
        <v>102</v>
      </c>
    </row>
    <row r="365" spans="1:7" hidden="1" outlineLevel="1" x14ac:dyDescent="0.25">
      <c r="A365" s="25" t="s">
        <v>932</v>
      </c>
      <c r="B365" s="54" t="s">
        <v>102</v>
      </c>
    </row>
    <row r="366" spans="1:7" hidden="1" outlineLevel="1" x14ac:dyDescent="0.25">
      <c r="A366" s="25" t="s">
        <v>933</v>
      </c>
      <c r="B366" s="54" t="s">
        <v>102</v>
      </c>
    </row>
    <row r="367" spans="1:7" hidden="1" outlineLevel="1" x14ac:dyDescent="0.25">
      <c r="A367" s="25" t="s">
        <v>934</v>
      </c>
      <c r="B367" s="54" t="s">
        <v>102</v>
      </c>
    </row>
    <row r="368" spans="1:7" hidden="1" outlineLevel="1" x14ac:dyDescent="0.25">
      <c r="A368" s="25" t="s">
        <v>935</v>
      </c>
      <c r="B368" s="54" t="s">
        <v>102</v>
      </c>
    </row>
    <row r="369"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differentOddEven="1">
    <oddHeader>&amp;R&amp;G&amp;L&amp;"Calibri"&amp;12&amp;K008000Classification: Public&amp;1#</oddHeader>
    <evenHeader>&amp;L&amp;"Calibri"&amp;12&amp;K008000Classification: Public&amp;1#</even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9" sqref="C9"/>
    </sheetView>
  </sheetViews>
  <sheetFormatPr defaultColWidth="11.42578125" defaultRowHeight="15" outlineLevelRow="1" x14ac:dyDescent="0.25"/>
  <cols>
    <col min="1" max="1" width="16.28515625" customWidth="1"/>
    <col min="2" max="2" width="89.85546875" style="25" bestFit="1" customWidth="1"/>
    <col min="3" max="3" width="136" style="2" customWidth="1"/>
    <col min="4" max="13" width="11.42578125" style="2"/>
  </cols>
  <sheetData>
    <row r="1" spans="1:3" ht="31.5" x14ac:dyDescent="0.25">
      <c r="A1" s="22" t="s">
        <v>936</v>
      </c>
      <c r="B1" s="22"/>
      <c r="C1" s="23"/>
    </row>
    <row r="2" spans="1:3" x14ac:dyDescent="0.25">
      <c r="B2" s="23"/>
      <c r="C2" s="23"/>
    </row>
    <row r="3" spans="1:3" x14ac:dyDescent="0.25">
      <c r="A3" s="83" t="s">
        <v>937</v>
      </c>
      <c r="B3" s="84"/>
      <c r="C3" s="23"/>
    </row>
    <row r="4" spans="1:3" x14ac:dyDescent="0.25">
      <c r="C4" s="23"/>
    </row>
    <row r="5" spans="1:3" ht="37.5" x14ac:dyDescent="0.25">
      <c r="A5" s="36" t="s">
        <v>33</v>
      </c>
      <c r="B5" s="36" t="s">
        <v>938</v>
      </c>
      <c r="C5" s="85" t="s">
        <v>939</v>
      </c>
    </row>
    <row r="6" spans="1:3" ht="30" x14ac:dyDescent="0.25">
      <c r="A6" s="1" t="s">
        <v>940</v>
      </c>
      <c r="B6" s="39" t="s">
        <v>941</v>
      </c>
      <c r="C6" s="25" t="s">
        <v>1220</v>
      </c>
    </row>
    <row r="7" spans="1:3" ht="30" x14ac:dyDescent="0.25">
      <c r="A7" s="1" t="s">
        <v>942</v>
      </c>
      <c r="B7" s="39" t="s">
        <v>943</v>
      </c>
      <c r="C7" s="25" t="s">
        <v>1221</v>
      </c>
    </row>
    <row r="8" spans="1:3" ht="30" x14ac:dyDescent="0.25">
      <c r="A8" s="1" t="s">
        <v>944</v>
      </c>
      <c r="B8" s="39" t="s">
        <v>945</v>
      </c>
      <c r="C8" s="25" t="s">
        <v>1222</v>
      </c>
    </row>
    <row r="9" spans="1:3" ht="45" x14ac:dyDescent="0.25">
      <c r="A9" s="1" t="s">
        <v>946</v>
      </c>
      <c r="B9" s="39" t="s">
        <v>947</v>
      </c>
      <c r="C9" s="322" t="s">
        <v>1819</v>
      </c>
    </row>
    <row r="10" spans="1:3" ht="44.25" customHeight="1" x14ac:dyDescent="0.25">
      <c r="A10" s="1" t="s">
        <v>948</v>
      </c>
      <c r="B10" s="39" t="s">
        <v>1167</v>
      </c>
      <c r="C10" s="25" t="s">
        <v>1223</v>
      </c>
    </row>
    <row r="11" spans="1:3" ht="54.75" customHeight="1" x14ac:dyDescent="0.25">
      <c r="A11" s="1" t="s">
        <v>949</v>
      </c>
      <c r="B11" s="39" t="s">
        <v>950</v>
      </c>
      <c r="C11" s="25" t="s">
        <v>1224</v>
      </c>
    </row>
    <row r="12" spans="1:3" ht="30" x14ac:dyDescent="0.25">
      <c r="A12" s="1" t="s">
        <v>951</v>
      </c>
      <c r="B12" s="39" t="s">
        <v>952</v>
      </c>
      <c r="C12" s="25" t="s">
        <v>1818</v>
      </c>
    </row>
    <row r="13" spans="1:3" x14ac:dyDescent="0.25">
      <c r="A13" s="1" t="s">
        <v>953</v>
      </c>
      <c r="B13" s="39" t="s">
        <v>954</v>
      </c>
      <c r="C13" s="25" t="s">
        <v>1225</v>
      </c>
    </row>
    <row r="14" spans="1:3" ht="45" x14ac:dyDescent="0.25">
      <c r="A14" s="1" t="s">
        <v>955</v>
      </c>
      <c r="B14" s="39" t="s">
        <v>956</v>
      </c>
      <c r="C14" s="25" t="s">
        <v>1226</v>
      </c>
    </row>
    <row r="15" spans="1:3" ht="30" x14ac:dyDescent="0.25">
      <c r="A15" s="1" t="s">
        <v>957</v>
      </c>
      <c r="B15" s="39" t="s">
        <v>958</v>
      </c>
      <c r="C15" s="25" t="s">
        <v>1227</v>
      </c>
    </row>
    <row r="16" spans="1:3" ht="30" x14ac:dyDescent="0.25">
      <c r="A16" s="1" t="s">
        <v>959</v>
      </c>
      <c r="B16" s="43" t="s">
        <v>960</v>
      </c>
      <c r="C16" s="25" t="s">
        <v>1228</v>
      </c>
    </row>
    <row r="17" spans="1:3" ht="30" customHeight="1" x14ac:dyDescent="0.25">
      <c r="A17" s="1" t="s">
        <v>961</v>
      </c>
      <c r="B17" s="43" t="s">
        <v>962</v>
      </c>
      <c r="C17" s="25" t="s">
        <v>1229</v>
      </c>
    </row>
    <row r="18" spans="1:3" ht="90" x14ac:dyDescent="0.25">
      <c r="A18" s="1" t="s">
        <v>963</v>
      </c>
      <c r="B18" s="43" t="s">
        <v>964</v>
      </c>
      <c r="C18" s="25" t="s">
        <v>1230</v>
      </c>
    </row>
    <row r="19" spans="1:3" hidden="1" outlineLevel="1" x14ac:dyDescent="0.25">
      <c r="A19" s="1" t="s">
        <v>965</v>
      </c>
      <c r="B19" s="40" t="s">
        <v>966</v>
      </c>
      <c r="C19" s="25" t="s">
        <v>978</v>
      </c>
    </row>
    <row r="20" spans="1:3" hidden="1" outlineLevel="1" x14ac:dyDescent="0.25">
      <c r="A20" s="1" t="s">
        <v>967</v>
      </c>
      <c r="B20" s="81"/>
      <c r="C20" s="25"/>
    </row>
    <row r="21" spans="1:3" hidden="1" outlineLevel="1" x14ac:dyDescent="0.25">
      <c r="A21" s="1" t="s">
        <v>968</v>
      </c>
      <c r="B21" s="81"/>
      <c r="C21" s="25"/>
    </row>
    <row r="22" spans="1:3" hidden="1" outlineLevel="1" x14ac:dyDescent="0.25">
      <c r="A22" s="1" t="s">
        <v>969</v>
      </c>
      <c r="B22" s="81"/>
      <c r="C22" s="25"/>
    </row>
    <row r="23" spans="1:3" hidden="1" outlineLevel="1" x14ac:dyDescent="0.25">
      <c r="A23" s="1" t="s">
        <v>970</v>
      </c>
      <c r="B23" s="81"/>
      <c r="C23" s="25"/>
    </row>
    <row r="24" spans="1:3" ht="18.75" collapsed="1" x14ac:dyDescent="0.25">
      <c r="A24" s="36"/>
      <c r="B24" s="36" t="s">
        <v>971</v>
      </c>
      <c r="C24" s="85" t="s">
        <v>972</v>
      </c>
    </row>
    <row r="25" spans="1:3" x14ac:dyDescent="0.25">
      <c r="A25" s="1" t="s">
        <v>973</v>
      </c>
      <c r="B25" s="43" t="s">
        <v>974</v>
      </c>
      <c r="C25" s="25" t="s">
        <v>975</v>
      </c>
    </row>
    <row r="26" spans="1:3" x14ac:dyDescent="0.25">
      <c r="A26" s="1" t="s">
        <v>976</v>
      </c>
      <c r="B26" s="43" t="s">
        <v>977</v>
      </c>
      <c r="C26" s="25" t="s">
        <v>978</v>
      </c>
    </row>
    <row r="27" spans="1:3" x14ac:dyDescent="0.25">
      <c r="A27" s="1" t="s">
        <v>979</v>
      </c>
      <c r="B27" s="43" t="s">
        <v>980</v>
      </c>
      <c r="C27" s="25" t="s">
        <v>981</v>
      </c>
    </row>
    <row r="28" spans="1:3" hidden="1" outlineLevel="1" x14ac:dyDescent="0.25">
      <c r="A28" s="1" t="s">
        <v>973</v>
      </c>
      <c r="B28" s="42"/>
      <c r="C28" s="25"/>
    </row>
    <row r="29" spans="1:3" hidden="1" outlineLevel="1" x14ac:dyDescent="0.25">
      <c r="A29" s="1" t="s">
        <v>982</v>
      </c>
      <c r="B29" s="42"/>
      <c r="C29" s="25"/>
    </row>
    <row r="30" spans="1:3" hidden="1" outlineLevel="1" x14ac:dyDescent="0.25">
      <c r="A30" s="1" t="s">
        <v>983</v>
      </c>
      <c r="B30" s="43"/>
      <c r="C30" s="25"/>
    </row>
    <row r="31" spans="1:3" ht="18.75" collapsed="1" x14ac:dyDescent="0.25">
      <c r="A31" s="36"/>
      <c r="B31" s="36" t="s">
        <v>984</v>
      </c>
      <c r="C31" s="85" t="s">
        <v>939</v>
      </c>
    </row>
    <row r="32" spans="1:3" x14ac:dyDescent="0.25">
      <c r="A32" s="1" t="s">
        <v>985</v>
      </c>
      <c r="B32" s="39" t="s">
        <v>986</v>
      </c>
      <c r="C32" s="25" t="s">
        <v>978</v>
      </c>
    </row>
    <row r="33" spans="1:2" x14ac:dyDescent="0.25">
      <c r="A33" s="1" t="s">
        <v>987</v>
      </c>
      <c r="B33" s="42"/>
    </row>
    <row r="34" spans="1:2" x14ac:dyDescent="0.25">
      <c r="A34" s="1" t="s">
        <v>988</v>
      </c>
      <c r="B34" s="42"/>
    </row>
    <row r="35" spans="1:2" x14ac:dyDescent="0.25">
      <c r="A35" s="1" t="s">
        <v>989</v>
      </c>
      <c r="B35" s="42"/>
    </row>
    <row r="36" spans="1:2" x14ac:dyDescent="0.25">
      <c r="A36" s="1" t="s">
        <v>990</v>
      </c>
      <c r="B36" s="42"/>
    </row>
    <row r="37" spans="1:2" x14ac:dyDescent="0.25">
      <c r="A37" s="1" t="s">
        <v>991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6"/>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7"/>
    </row>
  </sheetData>
  <pageMargins left="0.70866141732283472" right="0.70866141732283472" top="0.74803149606299213" bottom="0.74803149606299213" header="0.31496062992125984" footer="0.31496062992125984"/>
  <pageSetup paperSize="9" scale="50" orientation="landscape" r:id="rId1"/>
  <headerFooter differentOddEven="1">
    <oddHeader>&amp;R&amp;G&amp;L&amp;"Calibri"&amp;12&amp;K008000Classification: Public&amp;1#</oddHeader>
    <evenHeader>&amp;L&amp;"Calibri"&amp;12&amp;K008000Classification: Public&amp;1#</even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992</v>
      </c>
    </row>
    <row r="3" spans="1:1" x14ac:dyDescent="0.25">
      <c r="A3" s="88"/>
    </row>
    <row r="4" spans="1:1" ht="34.5" x14ac:dyDescent="0.25">
      <c r="A4" s="89" t="s">
        <v>993</v>
      </c>
    </row>
    <row r="5" spans="1:1" ht="34.5" x14ac:dyDescent="0.25">
      <c r="A5" s="89" t="s">
        <v>994</v>
      </c>
    </row>
    <row r="6" spans="1:1" ht="34.5" x14ac:dyDescent="0.25">
      <c r="A6" s="89" t="s">
        <v>995</v>
      </c>
    </row>
    <row r="7" spans="1:1" ht="17.25" x14ac:dyDescent="0.25">
      <c r="A7" s="89"/>
    </row>
    <row r="8" spans="1:1" ht="18.75" x14ac:dyDescent="0.25">
      <c r="A8" s="90" t="s">
        <v>996</v>
      </c>
    </row>
    <row r="9" spans="1:1" ht="34.5" x14ac:dyDescent="0.3">
      <c r="A9" s="99" t="s">
        <v>1159</v>
      </c>
    </row>
    <row r="10" spans="1:1" ht="69" x14ac:dyDescent="0.25">
      <c r="A10" s="92" t="s">
        <v>997</v>
      </c>
    </row>
    <row r="11" spans="1:1" ht="34.5" x14ac:dyDescent="0.25">
      <c r="A11" s="92" t="s">
        <v>998</v>
      </c>
    </row>
    <row r="12" spans="1:1" ht="17.25" x14ac:dyDescent="0.25">
      <c r="A12" s="92" t="s">
        <v>999</v>
      </c>
    </row>
    <row r="13" spans="1:1" ht="17.25" x14ac:dyDescent="0.25">
      <c r="A13" s="92" t="s">
        <v>1000</v>
      </c>
    </row>
    <row r="14" spans="1:1" ht="34.5" x14ac:dyDescent="0.25">
      <c r="A14" s="92" t="s">
        <v>1001</v>
      </c>
    </row>
    <row r="15" spans="1:1" ht="17.25" x14ac:dyDescent="0.25">
      <c r="A15" s="92"/>
    </row>
    <row r="16" spans="1:1" ht="18.75" x14ac:dyDescent="0.25">
      <c r="A16" s="90" t="s">
        <v>1002</v>
      </c>
    </row>
    <row r="17" spans="1:1" ht="17.25" x14ac:dyDescent="0.25">
      <c r="A17" s="93" t="s">
        <v>1003</v>
      </c>
    </row>
    <row r="18" spans="1:1" ht="34.5" x14ac:dyDescent="0.25">
      <c r="A18" s="94" t="s">
        <v>1004</v>
      </c>
    </row>
    <row r="19" spans="1:1" ht="34.5" x14ac:dyDescent="0.25">
      <c r="A19" s="94" t="s">
        <v>1005</v>
      </c>
    </row>
    <row r="20" spans="1:1" ht="51.75" x14ac:dyDescent="0.25">
      <c r="A20" s="94" t="s">
        <v>1006</v>
      </c>
    </row>
    <row r="21" spans="1:1" ht="86.25" x14ac:dyDescent="0.25">
      <c r="A21" s="94" t="s">
        <v>1007</v>
      </c>
    </row>
    <row r="22" spans="1:1" ht="51.75" x14ac:dyDescent="0.25">
      <c r="A22" s="94" t="s">
        <v>1008</v>
      </c>
    </row>
    <row r="23" spans="1:1" ht="34.5" x14ac:dyDescent="0.25">
      <c r="A23" s="94" t="s">
        <v>1009</v>
      </c>
    </row>
    <row r="24" spans="1:1" ht="17.25" x14ac:dyDescent="0.25">
      <c r="A24" s="94" t="s">
        <v>1010</v>
      </c>
    </row>
    <row r="25" spans="1:1" ht="17.25" x14ac:dyDescent="0.25">
      <c r="A25" s="93" t="s">
        <v>1011</v>
      </c>
    </row>
    <row r="26" spans="1:1" ht="51.75" x14ac:dyDescent="0.3">
      <c r="A26" s="95" t="s">
        <v>1012</v>
      </c>
    </row>
    <row r="27" spans="1:1" ht="17.25" x14ac:dyDescent="0.3">
      <c r="A27" s="95" t="s">
        <v>1013</v>
      </c>
    </row>
    <row r="28" spans="1:1" ht="17.25" x14ac:dyDescent="0.25">
      <c r="A28" s="93" t="s">
        <v>1014</v>
      </c>
    </row>
    <row r="29" spans="1:1" ht="34.5" x14ac:dyDescent="0.25">
      <c r="A29" s="94" t="s">
        <v>1015</v>
      </c>
    </row>
    <row r="30" spans="1:1" ht="34.5" x14ac:dyDescent="0.25">
      <c r="A30" s="94" t="s">
        <v>1016</v>
      </c>
    </row>
    <row r="31" spans="1:1" ht="34.5" x14ac:dyDescent="0.25">
      <c r="A31" s="94" t="s">
        <v>1017</v>
      </c>
    </row>
    <row r="32" spans="1:1" ht="34.5" x14ac:dyDescent="0.25">
      <c r="A32" s="94" t="s">
        <v>1018</v>
      </c>
    </row>
    <row r="33" spans="1:1" ht="17.25" x14ac:dyDescent="0.25">
      <c r="A33" s="94"/>
    </row>
    <row r="34" spans="1:1" ht="18.75" x14ac:dyDescent="0.25">
      <c r="A34" s="90" t="s">
        <v>1019</v>
      </c>
    </row>
    <row r="35" spans="1:1" ht="17.25" x14ac:dyDescent="0.25">
      <c r="A35" s="93" t="s">
        <v>1020</v>
      </c>
    </row>
    <row r="36" spans="1:1" ht="34.5" x14ac:dyDescent="0.25">
      <c r="A36" s="94" t="s">
        <v>1021</v>
      </c>
    </row>
    <row r="37" spans="1:1" ht="34.5" x14ac:dyDescent="0.25">
      <c r="A37" s="94" t="s">
        <v>1022</v>
      </c>
    </row>
    <row r="38" spans="1:1" ht="34.5" x14ac:dyDescent="0.25">
      <c r="A38" s="94" t="s">
        <v>1023</v>
      </c>
    </row>
    <row r="39" spans="1:1" ht="17.25" x14ac:dyDescent="0.25">
      <c r="A39" s="94" t="s">
        <v>1024</v>
      </c>
    </row>
    <row r="40" spans="1:1" ht="34.5" x14ac:dyDescent="0.25">
      <c r="A40" s="94" t="s">
        <v>1025</v>
      </c>
    </row>
    <row r="41" spans="1:1" ht="17.25" x14ac:dyDescent="0.25">
      <c r="A41" s="93" t="s">
        <v>1026</v>
      </c>
    </row>
    <row r="42" spans="1:1" ht="17.25" x14ac:dyDescent="0.25">
      <c r="A42" s="94" t="s">
        <v>1027</v>
      </c>
    </row>
    <row r="43" spans="1:1" ht="17.25" x14ac:dyDescent="0.3">
      <c r="A43" s="95" t="s">
        <v>1028</v>
      </c>
    </row>
    <row r="44" spans="1:1" ht="17.25" x14ac:dyDescent="0.25">
      <c r="A44" s="93" t="s">
        <v>1029</v>
      </c>
    </row>
    <row r="45" spans="1:1" ht="34.5" x14ac:dyDescent="0.3">
      <c r="A45" s="95" t="s">
        <v>1030</v>
      </c>
    </row>
    <row r="46" spans="1:1" ht="34.5" x14ac:dyDescent="0.25">
      <c r="A46" s="94" t="s">
        <v>1031</v>
      </c>
    </row>
    <row r="47" spans="1:1" ht="34.5" x14ac:dyDescent="0.25">
      <c r="A47" s="94" t="s">
        <v>1032</v>
      </c>
    </row>
    <row r="48" spans="1:1" ht="17.25" x14ac:dyDescent="0.25">
      <c r="A48" s="94" t="s">
        <v>1033</v>
      </c>
    </row>
    <row r="49" spans="1:1" ht="17.25" x14ac:dyDescent="0.3">
      <c r="A49" s="95" t="s">
        <v>1034</v>
      </c>
    </row>
    <row r="50" spans="1:1" ht="17.25" x14ac:dyDescent="0.25">
      <c r="A50" s="93" t="s">
        <v>1035</v>
      </c>
    </row>
    <row r="51" spans="1:1" ht="34.5" x14ac:dyDescent="0.3">
      <c r="A51" s="95" t="s">
        <v>1036</v>
      </c>
    </row>
    <row r="52" spans="1:1" ht="17.25" x14ac:dyDescent="0.25">
      <c r="A52" s="94" t="s">
        <v>1037</v>
      </c>
    </row>
    <row r="53" spans="1:1" ht="34.5" x14ac:dyDescent="0.3">
      <c r="A53" s="95" t="s">
        <v>1038</v>
      </c>
    </row>
    <row r="54" spans="1:1" ht="17.25" x14ac:dyDescent="0.25">
      <c r="A54" s="93" t="s">
        <v>1039</v>
      </c>
    </row>
    <row r="55" spans="1:1" ht="17.25" x14ac:dyDescent="0.3">
      <c r="A55" s="95" t="s">
        <v>1040</v>
      </c>
    </row>
    <row r="56" spans="1:1" ht="34.5" x14ac:dyDescent="0.25">
      <c r="A56" s="94" t="s">
        <v>1041</v>
      </c>
    </row>
    <row r="57" spans="1:1" ht="17.25" x14ac:dyDescent="0.25">
      <c r="A57" s="94" t="s">
        <v>1042</v>
      </c>
    </row>
    <row r="58" spans="1:1" ht="17.25" x14ac:dyDescent="0.25">
      <c r="A58" s="94" t="s">
        <v>1043</v>
      </c>
    </row>
    <row r="59" spans="1:1" ht="17.25" x14ac:dyDescent="0.25">
      <c r="A59" s="93" t="s">
        <v>1044</v>
      </c>
    </row>
    <row r="60" spans="1:1" ht="34.5" x14ac:dyDescent="0.25">
      <c r="A60" s="94" t="s">
        <v>1045</v>
      </c>
    </row>
    <row r="61" spans="1:1" ht="17.25" x14ac:dyDescent="0.25">
      <c r="A61" s="96"/>
    </row>
    <row r="62" spans="1:1" ht="18.75" x14ac:dyDescent="0.25">
      <c r="A62" s="90" t="s">
        <v>1046</v>
      </c>
    </row>
    <row r="63" spans="1:1" ht="17.25" x14ac:dyDescent="0.25">
      <c r="A63" s="93" t="s">
        <v>1047</v>
      </c>
    </row>
    <row r="64" spans="1:1" ht="34.5" x14ac:dyDescent="0.25">
      <c r="A64" s="94" t="s">
        <v>1048</v>
      </c>
    </row>
    <row r="65" spans="1:1" ht="17.25" x14ac:dyDescent="0.25">
      <c r="A65" s="94" t="s">
        <v>1049</v>
      </c>
    </row>
    <row r="66" spans="1:1" ht="34.5" x14ac:dyDescent="0.25">
      <c r="A66" s="92" t="s">
        <v>1050</v>
      </c>
    </row>
    <row r="67" spans="1:1" ht="34.5" x14ac:dyDescent="0.25">
      <c r="A67" s="92" t="s">
        <v>1051</v>
      </c>
    </row>
    <row r="68" spans="1:1" ht="34.5" x14ac:dyDescent="0.25">
      <c r="A68" s="92" t="s">
        <v>1052</v>
      </c>
    </row>
    <row r="69" spans="1:1" ht="17.25" x14ac:dyDescent="0.25">
      <c r="A69" s="97" t="s">
        <v>1053</v>
      </c>
    </row>
    <row r="70" spans="1:1" ht="51.75" x14ac:dyDescent="0.25">
      <c r="A70" s="92" t="s">
        <v>1054</v>
      </c>
    </row>
    <row r="71" spans="1:1" ht="17.25" x14ac:dyDescent="0.25">
      <c r="A71" s="92" t="s">
        <v>1055</v>
      </c>
    </row>
    <row r="72" spans="1:1" ht="17.25" x14ac:dyDescent="0.25">
      <c r="A72" s="97" t="s">
        <v>1056</v>
      </c>
    </row>
    <row r="73" spans="1:1" ht="17.25" x14ac:dyDescent="0.25">
      <c r="A73" s="92" t="s">
        <v>1057</v>
      </c>
    </row>
    <row r="74" spans="1:1" ht="17.25" x14ac:dyDescent="0.25">
      <c r="A74" s="97" t="s">
        <v>1058</v>
      </c>
    </row>
    <row r="75" spans="1:1" ht="34.5" x14ac:dyDescent="0.25">
      <c r="A75" s="92" t="s">
        <v>1059</v>
      </c>
    </row>
    <row r="76" spans="1:1" ht="17.25" x14ac:dyDescent="0.25">
      <c r="A76" s="92" t="s">
        <v>1060</v>
      </c>
    </row>
    <row r="77" spans="1:1" ht="51.75" x14ac:dyDescent="0.25">
      <c r="A77" s="92" t="s">
        <v>1061</v>
      </c>
    </row>
    <row r="78" spans="1:1" ht="17.25" x14ac:dyDescent="0.25">
      <c r="A78" s="97" t="s">
        <v>1062</v>
      </c>
    </row>
    <row r="79" spans="1:1" ht="17.25" x14ac:dyDescent="0.3">
      <c r="A79" s="91" t="s">
        <v>1063</v>
      </c>
    </row>
    <row r="80" spans="1:1" ht="17.25" x14ac:dyDescent="0.25">
      <c r="A80" s="97" t="s">
        <v>1064</v>
      </c>
    </row>
    <row r="81" spans="1:1" ht="34.5" x14ac:dyDescent="0.25">
      <c r="A81" s="92" t="s">
        <v>1065</v>
      </c>
    </row>
    <row r="82" spans="1:1" ht="34.5" x14ac:dyDescent="0.25">
      <c r="A82" s="92" t="s">
        <v>1066</v>
      </c>
    </row>
    <row r="83" spans="1:1" ht="34.5" x14ac:dyDescent="0.25">
      <c r="A83" s="92" t="s">
        <v>1067</v>
      </c>
    </row>
    <row r="84" spans="1:1" ht="34.5" x14ac:dyDescent="0.25">
      <c r="A84" s="92" t="s">
        <v>1068</v>
      </c>
    </row>
    <row r="85" spans="1:1" ht="34.5" x14ac:dyDescent="0.25">
      <c r="A85" s="92" t="s">
        <v>1069</v>
      </c>
    </row>
    <row r="86" spans="1:1" ht="17.25" x14ac:dyDescent="0.25">
      <c r="A86" s="97" t="s">
        <v>1070</v>
      </c>
    </row>
    <row r="87" spans="1:1" ht="17.25" x14ac:dyDescent="0.25">
      <c r="A87" s="92" t="s">
        <v>1071</v>
      </c>
    </row>
    <row r="88" spans="1:1" ht="34.5" x14ac:dyDescent="0.25">
      <c r="A88" s="92" t="s">
        <v>1072</v>
      </c>
    </row>
    <row r="89" spans="1:1" ht="17.25" x14ac:dyDescent="0.25">
      <c r="A89" s="97" t="s">
        <v>1073</v>
      </c>
    </row>
    <row r="90" spans="1:1" ht="34.5" x14ac:dyDescent="0.25">
      <c r="A90" s="92" t="s">
        <v>1074</v>
      </c>
    </row>
    <row r="91" spans="1:1" ht="17.25" x14ac:dyDescent="0.25">
      <c r="A91" s="97" t="s">
        <v>1075</v>
      </c>
    </row>
    <row r="92" spans="1:1" ht="17.25" x14ac:dyDescent="0.3">
      <c r="A92" s="91" t="s">
        <v>1076</v>
      </c>
    </row>
    <row r="93" spans="1:1" ht="17.25" x14ac:dyDescent="0.25">
      <c r="A93" s="92" t="s">
        <v>1077</v>
      </c>
    </row>
    <row r="94" spans="1:1" ht="17.25" x14ac:dyDescent="0.25">
      <c r="A94" s="92"/>
    </row>
    <row r="95" spans="1:1" ht="18.75" x14ac:dyDescent="0.25">
      <c r="A95" s="90" t="s">
        <v>1078</v>
      </c>
    </row>
    <row r="96" spans="1:1" ht="34.5" x14ac:dyDescent="0.3">
      <c r="A96" s="91" t="s">
        <v>1079</v>
      </c>
    </row>
    <row r="97" spans="1:1" ht="17.25" x14ac:dyDescent="0.3">
      <c r="A97" s="91" t="s">
        <v>1080</v>
      </c>
    </row>
    <row r="98" spans="1:1" ht="17.25" x14ac:dyDescent="0.25">
      <c r="A98" s="97" t="s">
        <v>1081</v>
      </c>
    </row>
    <row r="99" spans="1:1" ht="17.25" x14ac:dyDescent="0.25">
      <c r="A99" s="89" t="s">
        <v>1082</v>
      </c>
    </row>
    <row r="100" spans="1:1" ht="17.25" x14ac:dyDescent="0.25">
      <c r="A100" s="92" t="s">
        <v>1083</v>
      </c>
    </row>
    <row r="101" spans="1:1" ht="17.25" x14ac:dyDescent="0.25">
      <c r="A101" s="92" t="s">
        <v>1084</v>
      </c>
    </row>
    <row r="102" spans="1:1" ht="17.25" x14ac:dyDescent="0.25">
      <c r="A102" s="92" t="s">
        <v>1085</v>
      </c>
    </row>
    <row r="103" spans="1:1" ht="17.25" x14ac:dyDescent="0.25">
      <c r="A103" s="92" t="s">
        <v>1086</v>
      </c>
    </row>
    <row r="104" spans="1:1" ht="34.5" x14ac:dyDescent="0.25">
      <c r="A104" s="92" t="s">
        <v>1087</v>
      </c>
    </row>
    <row r="105" spans="1:1" ht="17.25" x14ac:dyDescent="0.25">
      <c r="A105" s="89" t="s">
        <v>1088</v>
      </c>
    </row>
    <row r="106" spans="1:1" ht="17.25" x14ac:dyDescent="0.25">
      <c r="A106" s="92" t="s">
        <v>1089</v>
      </c>
    </row>
    <row r="107" spans="1:1" ht="17.25" x14ac:dyDescent="0.25">
      <c r="A107" s="92" t="s">
        <v>1090</v>
      </c>
    </row>
    <row r="108" spans="1:1" ht="17.25" x14ac:dyDescent="0.25">
      <c r="A108" s="92" t="s">
        <v>1091</v>
      </c>
    </row>
    <row r="109" spans="1:1" ht="17.25" x14ac:dyDescent="0.25">
      <c r="A109" s="92" t="s">
        <v>1092</v>
      </c>
    </row>
    <row r="110" spans="1:1" ht="17.25" x14ac:dyDescent="0.25">
      <c r="A110" s="92" t="s">
        <v>1093</v>
      </c>
    </row>
    <row r="111" spans="1:1" ht="17.25" x14ac:dyDescent="0.25">
      <c r="A111" s="92" t="s">
        <v>1094</v>
      </c>
    </row>
    <row r="112" spans="1:1" ht="17.25" x14ac:dyDescent="0.25">
      <c r="A112" s="97" t="s">
        <v>1095</v>
      </c>
    </row>
    <row r="113" spans="1:1" ht="17.25" x14ac:dyDescent="0.25">
      <c r="A113" s="92" t="s">
        <v>1096</v>
      </c>
    </row>
    <row r="114" spans="1:1" ht="17.25" x14ac:dyDescent="0.25">
      <c r="A114" s="89" t="s">
        <v>1097</v>
      </c>
    </row>
    <row r="115" spans="1:1" ht="17.25" x14ac:dyDescent="0.25">
      <c r="A115" s="92" t="s">
        <v>1098</v>
      </c>
    </row>
    <row r="116" spans="1:1" ht="17.25" x14ac:dyDescent="0.25">
      <c r="A116" s="92" t="s">
        <v>1099</v>
      </c>
    </row>
    <row r="117" spans="1:1" ht="17.25" x14ac:dyDescent="0.25">
      <c r="A117" s="89" t="s">
        <v>1100</v>
      </c>
    </row>
    <row r="118" spans="1:1" ht="17.25" x14ac:dyDescent="0.25">
      <c r="A118" s="92" t="s">
        <v>1101</v>
      </c>
    </row>
    <row r="119" spans="1:1" ht="17.25" x14ac:dyDescent="0.25">
      <c r="A119" s="92" t="s">
        <v>1102</v>
      </c>
    </row>
    <row r="120" spans="1:1" ht="17.25" x14ac:dyDescent="0.25">
      <c r="A120" s="92" t="s">
        <v>1103</v>
      </c>
    </row>
    <row r="121" spans="1:1" ht="17.25" x14ac:dyDescent="0.25">
      <c r="A121" s="97" t="s">
        <v>1104</v>
      </c>
    </row>
    <row r="122" spans="1:1" ht="17.25" x14ac:dyDescent="0.25">
      <c r="A122" s="89" t="s">
        <v>1105</v>
      </c>
    </row>
    <row r="123" spans="1:1" ht="17.25" x14ac:dyDescent="0.25">
      <c r="A123" s="89" t="s">
        <v>1106</v>
      </c>
    </row>
    <row r="124" spans="1:1" ht="17.25" x14ac:dyDescent="0.25">
      <c r="A124" s="92" t="s">
        <v>1107</v>
      </c>
    </row>
    <row r="125" spans="1:1" ht="17.25" x14ac:dyDescent="0.25">
      <c r="A125" s="92" t="s">
        <v>1108</v>
      </c>
    </row>
    <row r="126" spans="1:1" ht="17.25" x14ac:dyDescent="0.25">
      <c r="A126" s="92" t="s">
        <v>1109</v>
      </c>
    </row>
    <row r="127" spans="1:1" ht="17.25" x14ac:dyDescent="0.25">
      <c r="A127" s="92" t="s">
        <v>1110</v>
      </c>
    </row>
    <row r="128" spans="1:1" ht="17.25" x14ac:dyDescent="0.25">
      <c r="A128" s="92" t="s">
        <v>1111</v>
      </c>
    </row>
    <row r="129" spans="1:1" ht="17.25" x14ac:dyDescent="0.25">
      <c r="A129" s="97" t="s">
        <v>1112</v>
      </c>
    </row>
    <row r="130" spans="1:1" ht="34.5" x14ac:dyDescent="0.25">
      <c r="A130" s="92" t="s">
        <v>1113</v>
      </c>
    </row>
    <row r="131" spans="1:1" ht="69" x14ac:dyDescent="0.25">
      <c r="A131" s="92" t="s">
        <v>1114</v>
      </c>
    </row>
    <row r="132" spans="1:1" ht="34.5" x14ac:dyDescent="0.25">
      <c r="A132" s="92" t="s">
        <v>1115</v>
      </c>
    </row>
    <row r="133" spans="1:1" ht="17.25" x14ac:dyDescent="0.25">
      <c r="A133" s="97" t="s">
        <v>1116</v>
      </c>
    </row>
    <row r="134" spans="1:1" ht="34.5" x14ac:dyDescent="0.25">
      <c r="A134" s="89" t="s">
        <v>1117</v>
      </c>
    </row>
    <row r="135" spans="1:1" ht="17.25" x14ac:dyDescent="0.25">
      <c r="A135" s="89"/>
    </row>
    <row r="136" spans="1:1" ht="18.75" x14ac:dyDescent="0.25">
      <c r="A136" s="90" t="s">
        <v>1118</v>
      </c>
    </row>
    <row r="137" spans="1:1" ht="17.25" x14ac:dyDescent="0.25">
      <c r="A137" s="92" t="s">
        <v>1119</v>
      </c>
    </row>
    <row r="138" spans="1:1" ht="34.5" x14ac:dyDescent="0.25">
      <c r="A138" s="94" t="s">
        <v>1120</v>
      </c>
    </row>
    <row r="139" spans="1:1" ht="34.5" x14ac:dyDescent="0.25">
      <c r="A139" s="94" t="s">
        <v>1121</v>
      </c>
    </row>
    <row r="140" spans="1:1" ht="17.25" x14ac:dyDescent="0.25">
      <c r="A140" s="93" t="s">
        <v>1122</v>
      </c>
    </row>
    <row r="141" spans="1:1" ht="17.25" x14ac:dyDescent="0.25">
      <c r="A141" s="98" t="s">
        <v>1123</v>
      </c>
    </row>
    <row r="142" spans="1:1" ht="34.5" x14ac:dyDescent="0.3">
      <c r="A142" s="95" t="s">
        <v>1124</v>
      </c>
    </row>
    <row r="143" spans="1:1" ht="17.25" x14ac:dyDescent="0.25">
      <c r="A143" s="94" t="s">
        <v>1125</v>
      </c>
    </row>
    <row r="144" spans="1:1" ht="17.25" x14ac:dyDescent="0.25">
      <c r="A144" s="94" t="s">
        <v>1126</v>
      </c>
    </row>
    <row r="145" spans="1:1" ht="17.25" x14ac:dyDescent="0.25">
      <c r="A145" s="98" t="s">
        <v>1127</v>
      </c>
    </row>
    <row r="146" spans="1:1" ht="17.25" x14ac:dyDescent="0.25">
      <c r="A146" s="93" t="s">
        <v>1128</v>
      </c>
    </row>
    <row r="147" spans="1:1" ht="17.25" x14ac:dyDescent="0.25">
      <c r="A147" s="98" t="s">
        <v>1129</v>
      </c>
    </row>
    <row r="148" spans="1:1" ht="17.25" x14ac:dyDescent="0.25">
      <c r="A148" s="94" t="s">
        <v>1130</v>
      </c>
    </row>
    <row r="149" spans="1:1" ht="17.25" x14ac:dyDescent="0.25">
      <c r="A149" s="94" t="s">
        <v>1131</v>
      </c>
    </row>
    <row r="150" spans="1:1" ht="17.25" x14ac:dyDescent="0.25">
      <c r="A150" s="94" t="s">
        <v>1132</v>
      </c>
    </row>
    <row r="151" spans="1:1" ht="34.5" x14ac:dyDescent="0.25">
      <c r="A151" s="98" t="s">
        <v>1133</v>
      </c>
    </row>
    <row r="152" spans="1:1" ht="17.25" x14ac:dyDescent="0.25">
      <c r="A152" s="93" t="s">
        <v>1134</v>
      </c>
    </row>
    <row r="153" spans="1:1" ht="17.25" x14ac:dyDescent="0.25">
      <c r="A153" s="94" t="s">
        <v>1135</v>
      </c>
    </row>
    <row r="154" spans="1:1" ht="17.25" x14ac:dyDescent="0.25">
      <c r="A154" s="94" t="s">
        <v>1136</v>
      </c>
    </row>
    <row r="155" spans="1:1" ht="17.25" x14ac:dyDescent="0.25">
      <c r="A155" s="94" t="s">
        <v>1137</v>
      </c>
    </row>
    <row r="156" spans="1:1" ht="17.25" x14ac:dyDescent="0.25">
      <c r="A156" s="94" t="s">
        <v>1138</v>
      </c>
    </row>
    <row r="157" spans="1:1" ht="34.5" x14ac:dyDescent="0.25">
      <c r="A157" s="94" t="s">
        <v>1139</v>
      </c>
    </row>
    <row r="158" spans="1:1" ht="34.5" x14ac:dyDescent="0.25">
      <c r="A158" s="94" t="s">
        <v>1140</v>
      </c>
    </row>
    <row r="159" spans="1:1" ht="17.25" x14ac:dyDescent="0.25">
      <c r="A159" s="93" t="s">
        <v>1141</v>
      </c>
    </row>
    <row r="160" spans="1:1" ht="34.5" x14ac:dyDescent="0.25">
      <c r="A160" s="94" t="s">
        <v>1142</v>
      </c>
    </row>
    <row r="161" spans="1:1" ht="34.5" x14ac:dyDescent="0.25">
      <c r="A161" s="94" t="s">
        <v>1143</v>
      </c>
    </row>
    <row r="162" spans="1:1" ht="17.25" x14ac:dyDescent="0.25">
      <c r="A162" s="94" t="s">
        <v>1144</v>
      </c>
    </row>
    <row r="163" spans="1:1" ht="17.25" x14ac:dyDescent="0.25">
      <c r="A163" s="93" t="s">
        <v>1145</v>
      </c>
    </row>
    <row r="164" spans="1:1" ht="34.5" x14ac:dyDescent="0.3">
      <c r="A164" s="100" t="s">
        <v>1160</v>
      </c>
    </row>
    <row r="165" spans="1:1" ht="34.5" x14ac:dyDescent="0.25">
      <c r="A165" s="94" t="s">
        <v>1146</v>
      </c>
    </row>
    <row r="166" spans="1:1" ht="17.25" x14ac:dyDescent="0.25">
      <c r="A166" s="93" t="s">
        <v>1147</v>
      </c>
    </row>
    <row r="167" spans="1:1" ht="17.25" x14ac:dyDescent="0.25">
      <c r="A167" s="94" t="s">
        <v>1148</v>
      </c>
    </row>
    <row r="168" spans="1:1" ht="17.25" x14ac:dyDescent="0.25">
      <c r="A168" s="93" t="s">
        <v>1149</v>
      </c>
    </row>
    <row r="169" spans="1:1" ht="17.25" x14ac:dyDescent="0.3">
      <c r="A169" s="95" t="s">
        <v>1150</v>
      </c>
    </row>
    <row r="170" spans="1:1" ht="17.25" x14ac:dyDescent="0.3">
      <c r="A170" s="95"/>
    </row>
    <row r="171" spans="1:1" ht="17.25" x14ac:dyDescent="0.3">
      <c r="A171" s="95"/>
    </row>
    <row r="172" spans="1:1" ht="17.25" x14ac:dyDescent="0.3">
      <c r="A172" s="95"/>
    </row>
    <row r="173" spans="1:1" ht="17.25" x14ac:dyDescent="0.3">
      <c r="A173" s="95"/>
    </row>
    <row r="174" spans="1:1" ht="17.25" x14ac:dyDescent="0.3">
      <c r="A174" s="95"/>
    </row>
  </sheetData>
  <pageMargins left="0.70866141732283472" right="0.70866141732283472" top="0.74803149606299213" bottom="0.74803149606299213" header="0.31496062992125984" footer="0.31496062992125984"/>
  <pageSetup paperSize="9" scale="50" fitToHeight="0" orientation="landscape" r:id="rId1"/>
  <headerFooter differentOddEven="1">
    <oddHeader>&amp;R&amp;G&amp;L&amp;"Calibri"&amp;12&amp;K008000Classification: Public&amp;1#</oddHeader>
    <evenHeader>&amp;L&amp;"Calibri"&amp;12&amp;K008000Classification: Public&amp;1#</even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479"/>
  <sheetViews>
    <sheetView zoomScale="80" zoomScaleNormal="80" workbookViewId="0">
      <selection sqref="A1:M1"/>
    </sheetView>
  </sheetViews>
  <sheetFormatPr defaultRowHeight="15" x14ac:dyDescent="0.25"/>
  <cols>
    <col min="1" max="1" width="59.5703125" customWidth="1"/>
    <col min="2" max="2" width="17" customWidth="1"/>
    <col min="3" max="13" width="16.5703125" customWidth="1"/>
  </cols>
  <sheetData>
    <row r="1" spans="1:13" ht="26.25" x14ac:dyDescent="0.4">
      <c r="A1" s="329" t="s">
        <v>1231</v>
      </c>
      <c r="B1" s="329"/>
      <c r="C1" s="329"/>
      <c r="D1" s="329"/>
      <c r="E1" s="329"/>
      <c r="F1" s="329"/>
      <c r="G1" s="329"/>
      <c r="H1" s="329"/>
      <c r="I1" s="329"/>
      <c r="J1" s="329"/>
      <c r="K1" s="329"/>
      <c r="L1" s="329"/>
      <c r="M1" s="329"/>
    </row>
    <row r="2" spans="1:13" ht="23.25" x14ac:dyDescent="0.35">
      <c r="A2" s="330" t="s">
        <v>1232</v>
      </c>
      <c r="B2" s="330"/>
      <c r="C2" s="330"/>
      <c r="D2" s="330"/>
      <c r="E2" s="330"/>
      <c r="F2" s="330"/>
      <c r="G2" s="330"/>
      <c r="H2" s="330"/>
      <c r="I2" s="330"/>
      <c r="J2" s="330"/>
      <c r="K2" s="330"/>
      <c r="L2" s="330"/>
      <c r="M2" s="330"/>
    </row>
    <row r="3" spans="1:13" x14ac:dyDescent="0.25">
      <c r="A3" s="115"/>
      <c r="B3" s="116"/>
      <c r="C3" s="116"/>
      <c r="D3" s="116"/>
      <c r="E3" s="117"/>
      <c r="F3" s="117"/>
      <c r="G3" s="117"/>
      <c r="H3" s="116"/>
      <c r="I3" s="116"/>
      <c r="J3" s="116"/>
      <c r="K3" s="116"/>
      <c r="L3" s="116"/>
      <c r="M3" s="116"/>
    </row>
    <row r="4" spans="1:13" x14ac:dyDescent="0.25">
      <c r="A4" s="331"/>
      <c r="B4" s="331"/>
      <c r="C4" s="331"/>
      <c r="D4" s="331"/>
      <c r="E4" s="331"/>
      <c r="F4" s="331"/>
      <c r="G4" s="331"/>
      <c r="H4" s="331"/>
      <c r="I4" s="331"/>
      <c r="J4" s="331"/>
      <c r="K4" s="331"/>
      <c r="L4" s="331"/>
      <c r="M4" s="116"/>
    </row>
    <row r="5" spans="1:13" x14ac:dyDescent="0.25">
      <c r="A5" s="118"/>
      <c r="B5" s="118"/>
      <c r="C5" s="118"/>
      <c r="D5" s="118"/>
      <c r="E5" s="118"/>
      <c r="F5" s="118"/>
      <c r="G5" s="118"/>
      <c r="H5" s="118"/>
      <c r="I5" s="118"/>
      <c r="J5" s="118"/>
      <c r="K5" s="118"/>
      <c r="L5" s="118"/>
      <c r="M5" s="116"/>
    </row>
    <row r="6" spans="1:13" x14ac:dyDescent="0.25">
      <c r="A6" s="332"/>
      <c r="B6" s="332"/>
      <c r="C6" s="332"/>
      <c r="D6" s="332"/>
      <c r="E6" s="332"/>
      <c r="F6" s="332"/>
      <c r="G6" s="332"/>
      <c r="H6" s="332"/>
      <c r="I6" s="332"/>
      <c r="J6" s="332"/>
      <c r="K6" s="332"/>
      <c r="L6" s="332"/>
      <c r="M6" s="116"/>
    </row>
    <row r="7" spans="1:13" x14ac:dyDescent="0.25">
      <c r="A7" s="115"/>
      <c r="B7" s="116"/>
      <c r="C7" s="116"/>
      <c r="D7" s="116"/>
      <c r="E7" s="117"/>
      <c r="F7" s="117"/>
      <c r="G7" s="117"/>
      <c r="H7" s="116"/>
      <c r="I7" s="116"/>
      <c r="J7" s="116"/>
      <c r="K7" s="116"/>
      <c r="L7" s="116"/>
      <c r="M7" s="116"/>
    </row>
    <row r="8" spans="1:13" ht="18" x14ac:dyDescent="0.25">
      <c r="A8" s="119" t="s">
        <v>1233</v>
      </c>
      <c r="B8" s="120"/>
      <c r="C8" s="120"/>
      <c r="D8" s="121"/>
      <c r="E8" s="121"/>
      <c r="F8" s="120"/>
      <c r="G8" s="120"/>
      <c r="H8" s="120"/>
      <c r="I8" s="120"/>
      <c r="J8" s="120"/>
      <c r="K8" s="120"/>
      <c r="L8" s="120"/>
      <c r="M8" s="120"/>
    </row>
    <row r="9" spans="1:13" x14ac:dyDescent="0.25">
      <c r="A9" s="122" t="s">
        <v>1234</v>
      </c>
      <c r="B9" s="327" t="s">
        <v>1171</v>
      </c>
      <c r="C9" s="328"/>
      <c r="D9" s="123"/>
      <c r="E9" s="120"/>
      <c r="F9" s="120"/>
      <c r="G9" s="120"/>
      <c r="H9" s="120"/>
      <c r="I9" s="120"/>
      <c r="J9" s="120"/>
      <c r="K9" s="120"/>
      <c r="L9" s="120"/>
      <c r="M9" s="120"/>
    </row>
    <row r="10" spans="1:13" x14ac:dyDescent="0.25">
      <c r="A10" s="122" t="s">
        <v>1235</v>
      </c>
      <c r="B10" s="327" t="s">
        <v>1236</v>
      </c>
      <c r="C10" s="328"/>
      <c r="D10" s="123"/>
      <c r="E10" s="120"/>
      <c r="F10" s="120"/>
      <c r="G10" s="120"/>
      <c r="H10" s="120"/>
      <c r="I10" s="120"/>
      <c r="J10" s="120"/>
      <c r="K10" s="120"/>
      <c r="L10" s="120"/>
      <c r="M10" s="120"/>
    </row>
    <row r="11" spans="1:13" x14ac:dyDescent="0.25">
      <c r="A11" s="122" t="s">
        <v>1237</v>
      </c>
      <c r="B11" s="333" t="s">
        <v>1238</v>
      </c>
      <c r="C11" s="334"/>
      <c r="D11" s="334"/>
      <c r="E11" s="334"/>
      <c r="F11" s="335"/>
      <c r="G11" s="120"/>
      <c r="H11" s="120"/>
      <c r="I11" s="120"/>
      <c r="J11" s="120"/>
      <c r="K11" s="120"/>
      <c r="L11" s="120"/>
      <c r="M11" s="120"/>
    </row>
    <row r="12" spans="1:13" x14ac:dyDescent="0.25">
      <c r="A12" s="122" t="s">
        <v>1239</v>
      </c>
      <c r="B12" s="124">
        <v>42843</v>
      </c>
      <c r="C12" s="125"/>
      <c r="D12" s="125"/>
      <c r="E12" s="120"/>
      <c r="F12" s="120"/>
      <c r="G12" s="120"/>
      <c r="H12" s="120"/>
      <c r="I12" s="120"/>
      <c r="J12" s="120"/>
      <c r="K12" s="120"/>
      <c r="L12" s="120"/>
      <c r="M12" s="120"/>
    </row>
    <row r="13" spans="1:13" x14ac:dyDescent="0.25">
      <c r="A13" s="122" t="s">
        <v>1240</v>
      </c>
      <c r="B13" s="124">
        <v>42795</v>
      </c>
      <c r="C13" s="125"/>
      <c r="D13" s="125"/>
      <c r="E13" s="120"/>
      <c r="F13" s="120"/>
      <c r="G13" s="120"/>
      <c r="H13" s="120"/>
      <c r="I13" s="120"/>
      <c r="J13" s="120"/>
      <c r="K13" s="120"/>
      <c r="L13" s="120"/>
      <c r="M13" s="120"/>
    </row>
    <row r="14" spans="1:13" x14ac:dyDescent="0.25">
      <c r="A14" s="122" t="s">
        <v>1241</v>
      </c>
      <c r="B14" s="124">
        <v>42825</v>
      </c>
      <c r="C14" s="126"/>
      <c r="D14" s="127"/>
      <c r="E14" s="120"/>
      <c r="F14" s="120"/>
      <c r="G14" s="120"/>
      <c r="H14" s="120"/>
      <c r="I14" s="120"/>
      <c r="J14" s="120"/>
      <c r="K14" s="120"/>
      <c r="L14" s="120"/>
      <c r="M14" s="120"/>
    </row>
    <row r="15" spans="1:13" x14ac:dyDescent="0.25">
      <c r="A15" s="122" t="s">
        <v>1242</v>
      </c>
      <c r="B15" s="336" t="s">
        <v>1243</v>
      </c>
      <c r="C15" s="337"/>
      <c r="D15" s="337"/>
      <c r="E15" s="338"/>
      <c r="F15" s="339"/>
      <c r="G15" s="120"/>
      <c r="H15" s="120"/>
      <c r="I15" s="120"/>
      <c r="J15" s="120"/>
      <c r="K15" s="120"/>
      <c r="L15" s="120"/>
      <c r="M15" s="120"/>
    </row>
    <row r="16" spans="1:13" x14ac:dyDescent="0.25">
      <c r="A16" s="120"/>
      <c r="B16" s="120"/>
      <c r="C16" s="120"/>
      <c r="D16" s="120"/>
      <c r="E16" s="120"/>
      <c r="F16" s="120"/>
      <c r="G16" s="120"/>
      <c r="H16" s="120"/>
      <c r="I16" s="120"/>
      <c r="J16" s="120"/>
      <c r="K16" s="120"/>
      <c r="L16" s="120"/>
      <c r="M16" s="120"/>
    </row>
    <row r="17" spans="1:13" x14ac:dyDescent="0.25">
      <c r="A17" s="119" t="s">
        <v>1244</v>
      </c>
      <c r="B17" s="120"/>
      <c r="C17" s="120"/>
      <c r="D17" s="120"/>
      <c r="E17" s="120"/>
      <c r="F17" s="120"/>
      <c r="G17" s="120"/>
      <c r="H17" s="120"/>
      <c r="I17" s="120"/>
      <c r="J17" s="120"/>
      <c r="K17" s="120"/>
      <c r="L17" s="120"/>
      <c r="M17" s="120"/>
    </row>
    <row r="18" spans="1:13" x14ac:dyDescent="0.25">
      <c r="A18" s="120"/>
      <c r="B18" s="340" t="s">
        <v>1245</v>
      </c>
      <c r="C18" s="341"/>
      <c r="D18" s="341"/>
      <c r="E18" s="342" t="s">
        <v>1246</v>
      </c>
      <c r="F18" s="342"/>
      <c r="G18" s="342" t="s">
        <v>1247</v>
      </c>
      <c r="H18" s="342"/>
      <c r="I18" s="342" t="s">
        <v>1248</v>
      </c>
      <c r="J18" s="342"/>
      <c r="K18" s="342" t="s">
        <v>1249</v>
      </c>
      <c r="L18" s="342"/>
      <c r="M18" s="120"/>
    </row>
    <row r="19" spans="1:13" x14ac:dyDescent="0.25">
      <c r="A19" s="120"/>
      <c r="B19" s="128"/>
      <c r="C19" s="129"/>
      <c r="D19" s="129"/>
      <c r="E19" s="128" t="s">
        <v>1250</v>
      </c>
      <c r="F19" s="130" t="s">
        <v>1251</v>
      </c>
      <c r="G19" s="128" t="s">
        <v>1250</v>
      </c>
      <c r="H19" s="130" t="s">
        <v>1251</v>
      </c>
      <c r="I19" s="128" t="s">
        <v>1250</v>
      </c>
      <c r="J19" s="130" t="s">
        <v>1251</v>
      </c>
      <c r="K19" s="128" t="s">
        <v>1250</v>
      </c>
      <c r="L19" s="130" t="s">
        <v>1251</v>
      </c>
      <c r="M19" s="120"/>
    </row>
    <row r="20" spans="1:13" x14ac:dyDescent="0.25">
      <c r="A20" s="131" t="s">
        <v>1252</v>
      </c>
      <c r="B20" s="346"/>
      <c r="C20" s="346"/>
      <c r="D20" s="347"/>
      <c r="E20" s="132" t="s">
        <v>1253</v>
      </c>
      <c r="F20" s="133" t="s">
        <v>1254</v>
      </c>
      <c r="G20" s="132" t="s">
        <v>1253</v>
      </c>
      <c r="H20" s="133" t="s">
        <v>1255</v>
      </c>
      <c r="I20" s="132" t="s">
        <v>1253</v>
      </c>
      <c r="J20" s="133" t="s">
        <v>1253</v>
      </c>
      <c r="K20" s="132" t="s">
        <v>1253</v>
      </c>
      <c r="L20" s="132" t="s">
        <v>1253</v>
      </c>
      <c r="M20" s="120"/>
    </row>
    <row r="21" spans="1:13" x14ac:dyDescent="0.25">
      <c r="A21" s="134" t="s">
        <v>1256</v>
      </c>
      <c r="B21" s="348" t="s">
        <v>1171</v>
      </c>
      <c r="C21" s="348"/>
      <c r="D21" s="348"/>
      <c r="E21" s="132" t="s">
        <v>1253</v>
      </c>
      <c r="F21" s="135" t="s">
        <v>1257</v>
      </c>
      <c r="G21" s="132" t="s">
        <v>1253</v>
      </c>
      <c r="H21" s="135" t="s">
        <v>1258</v>
      </c>
      <c r="I21" s="132" t="s">
        <v>1253</v>
      </c>
      <c r="J21" s="135" t="s">
        <v>1259</v>
      </c>
      <c r="K21" s="132" t="s">
        <v>1253</v>
      </c>
      <c r="L21" s="136" t="s">
        <v>1260</v>
      </c>
      <c r="M21" s="137" t="s">
        <v>1261</v>
      </c>
    </row>
    <row r="22" spans="1:13" x14ac:dyDescent="0.25">
      <c r="A22" s="134" t="s">
        <v>1262</v>
      </c>
      <c r="B22" s="348" t="s">
        <v>1171</v>
      </c>
      <c r="C22" s="348"/>
      <c r="D22" s="348"/>
      <c r="E22" s="135" t="s">
        <v>1253</v>
      </c>
      <c r="F22" s="135" t="s">
        <v>1257</v>
      </c>
      <c r="G22" s="135" t="s">
        <v>1253</v>
      </c>
      <c r="H22" s="135" t="s">
        <v>1258</v>
      </c>
      <c r="I22" s="135" t="s">
        <v>1253</v>
      </c>
      <c r="J22" s="135" t="s">
        <v>1259</v>
      </c>
      <c r="K22" s="132" t="s">
        <v>1253</v>
      </c>
      <c r="L22" s="136" t="s">
        <v>1260</v>
      </c>
      <c r="M22" s="137" t="s">
        <v>1261</v>
      </c>
    </row>
    <row r="23" spans="1:13" x14ac:dyDescent="0.25">
      <c r="A23" s="134" t="s">
        <v>1263</v>
      </c>
      <c r="B23" s="348" t="s">
        <v>1171</v>
      </c>
      <c r="C23" s="348"/>
      <c r="D23" s="348"/>
      <c r="E23" s="135" t="s">
        <v>1253</v>
      </c>
      <c r="F23" s="135" t="s">
        <v>1257</v>
      </c>
      <c r="G23" s="135" t="s">
        <v>1253</v>
      </c>
      <c r="H23" s="135" t="s">
        <v>1258</v>
      </c>
      <c r="I23" s="135" t="s">
        <v>1253</v>
      </c>
      <c r="J23" s="135" t="s">
        <v>1259</v>
      </c>
      <c r="K23" s="132" t="s">
        <v>1253</v>
      </c>
      <c r="L23" s="136" t="s">
        <v>1260</v>
      </c>
      <c r="M23" s="137" t="s">
        <v>1261</v>
      </c>
    </row>
    <row r="24" spans="1:13" x14ac:dyDescent="0.25">
      <c r="A24" s="134" t="s">
        <v>1168</v>
      </c>
      <c r="B24" s="348" t="s">
        <v>1171</v>
      </c>
      <c r="C24" s="348"/>
      <c r="D24" s="348"/>
      <c r="E24" s="138" t="s">
        <v>1264</v>
      </c>
      <c r="F24" s="135" t="s">
        <v>1257</v>
      </c>
      <c r="G24" s="135" t="s">
        <v>1265</v>
      </c>
      <c r="H24" s="135" t="s">
        <v>1258</v>
      </c>
      <c r="I24" s="139" t="s">
        <v>1253</v>
      </c>
      <c r="J24" s="135" t="s">
        <v>1259</v>
      </c>
      <c r="K24" s="132" t="s">
        <v>1253</v>
      </c>
      <c r="L24" s="136" t="s">
        <v>1260</v>
      </c>
      <c r="M24" s="120"/>
    </row>
    <row r="25" spans="1:13" x14ac:dyDescent="0.25">
      <c r="A25" s="134" t="s">
        <v>1266</v>
      </c>
      <c r="B25" s="348" t="s">
        <v>1267</v>
      </c>
      <c r="C25" s="348"/>
      <c r="D25" s="348"/>
      <c r="E25" s="132" t="s">
        <v>1253</v>
      </c>
      <c r="F25" s="132" t="s">
        <v>1253</v>
      </c>
      <c r="G25" s="132" t="s">
        <v>1253</v>
      </c>
      <c r="H25" s="132" t="s">
        <v>1253</v>
      </c>
      <c r="I25" s="132" t="s">
        <v>1253</v>
      </c>
      <c r="J25" s="132" t="s">
        <v>1253</v>
      </c>
      <c r="K25" s="132" t="s">
        <v>1253</v>
      </c>
      <c r="L25" s="132" t="s">
        <v>1253</v>
      </c>
      <c r="M25" s="120"/>
    </row>
    <row r="26" spans="1:13" x14ac:dyDescent="0.25">
      <c r="A26" s="134" t="s">
        <v>1268</v>
      </c>
      <c r="B26" s="348" t="s">
        <v>1171</v>
      </c>
      <c r="C26" s="348"/>
      <c r="D26" s="348"/>
      <c r="E26" s="135" t="s">
        <v>1269</v>
      </c>
      <c r="F26" s="135" t="s">
        <v>1257</v>
      </c>
      <c r="G26" s="135" t="s">
        <v>1270</v>
      </c>
      <c r="H26" s="135" t="s">
        <v>1258</v>
      </c>
      <c r="I26" s="135" t="s">
        <v>1253</v>
      </c>
      <c r="J26" s="135" t="s">
        <v>1259</v>
      </c>
      <c r="K26" s="132" t="s">
        <v>1253</v>
      </c>
      <c r="L26" s="136" t="s">
        <v>1260</v>
      </c>
      <c r="M26" s="120"/>
    </row>
    <row r="27" spans="1:13" x14ac:dyDescent="0.25">
      <c r="A27" s="134" t="s">
        <v>1271</v>
      </c>
      <c r="B27" s="348" t="s">
        <v>1267</v>
      </c>
      <c r="C27" s="348"/>
      <c r="D27" s="348"/>
      <c r="E27" s="132" t="s">
        <v>1253</v>
      </c>
      <c r="F27" s="132" t="s">
        <v>1253</v>
      </c>
      <c r="G27" s="132" t="s">
        <v>1253</v>
      </c>
      <c r="H27" s="132" t="s">
        <v>1253</v>
      </c>
      <c r="I27" s="132" t="s">
        <v>1253</v>
      </c>
      <c r="J27" s="132" t="s">
        <v>1253</v>
      </c>
      <c r="K27" s="132" t="s">
        <v>1253</v>
      </c>
      <c r="L27" s="132" t="s">
        <v>1253</v>
      </c>
      <c r="M27" s="120"/>
    </row>
    <row r="28" spans="1:13" x14ac:dyDescent="0.25">
      <c r="A28" s="134" t="s">
        <v>1272</v>
      </c>
      <c r="B28" s="348" t="s">
        <v>1171</v>
      </c>
      <c r="C28" s="348"/>
      <c r="D28" s="348"/>
      <c r="E28" s="140" t="s">
        <v>1273</v>
      </c>
      <c r="F28" s="135" t="s">
        <v>1257</v>
      </c>
      <c r="G28" s="140" t="s">
        <v>1274</v>
      </c>
      <c r="H28" s="135" t="s">
        <v>1258</v>
      </c>
      <c r="I28" s="140" t="s">
        <v>1253</v>
      </c>
      <c r="J28" s="135" t="s">
        <v>1259</v>
      </c>
      <c r="K28" s="132" t="s">
        <v>1253</v>
      </c>
      <c r="L28" s="136" t="s">
        <v>1260</v>
      </c>
      <c r="M28" s="137" t="s">
        <v>1275</v>
      </c>
    </row>
    <row r="29" spans="1:13" x14ac:dyDescent="0.25">
      <c r="A29" s="134" t="s">
        <v>1276</v>
      </c>
      <c r="B29" s="349" t="s">
        <v>1267</v>
      </c>
      <c r="C29" s="348"/>
      <c r="D29" s="348"/>
      <c r="E29" s="132" t="s">
        <v>1253</v>
      </c>
      <c r="F29" s="132" t="s">
        <v>1253</v>
      </c>
      <c r="G29" s="132" t="s">
        <v>1253</v>
      </c>
      <c r="H29" s="132" t="s">
        <v>1253</v>
      </c>
      <c r="I29" s="132" t="s">
        <v>1253</v>
      </c>
      <c r="J29" s="132" t="s">
        <v>1253</v>
      </c>
      <c r="K29" s="132" t="s">
        <v>1253</v>
      </c>
      <c r="L29" s="132" t="s">
        <v>1253</v>
      </c>
      <c r="M29" s="120"/>
    </row>
    <row r="30" spans="1:13" x14ac:dyDescent="0.25">
      <c r="A30" s="131" t="s">
        <v>1277</v>
      </c>
      <c r="B30" s="141">
        <v>24154958658.5</v>
      </c>
      <c r="C30" s="137" t="s">
        <v>1278</v>
      </c>
      <c r="D30" s="120"/>
      <c r="E30" s="120"/>
      <c r="F30" s="120"/>
      <c r="G30" s="120"/>
      <c r="H30" s="120"/>
      <c r="I30" s="120"/>
      <c r="J30" s="120"/>
      <c r="K30" s="120"/>
      <c r="L30" s="120"/>
      <c r="M30" s="120"/>
    </row>
    <row r="31" spans="1:13" x14ac:dyDescent="0.25">
      <c r="A31" s="134" t="s">
        <v>1279</v>
      </c>
      <c r="B31" s="142" t="s">
        <v>1253</v>
      </c>
      <c r="C31" s="137" t="s">
        <v>1278</v>
      </c>
      <c r="D31" s="120"/>
      <c r="E31" s="120"/>
      <c r="F31" s="120"/>
      <c r="G31" s="120"/>
      <c r="H31" s="120"/>
      <c r="I31" s="120"/>
      <c r="J31" s="120"/>
      <c r="K31" s="120"/>
      <c r="L31" s="120"/>
      <c r="M31" s="120"/>
    </row>
    <row r="32" spans="1:13" x14ac:dyDescent="0.25">
      <c r="A32" s="134" t="s">
        <v>1280</v>
      </c>
      <c r="B32" s="143">
        <v>1.6394700000000002E-2</v>
      </c>
      <c r="C32" s="137" t="s">
        <v>1278</v>
      </c>
      <c r="D32" s="120"/>
      <c r="E32" s="120"/>
      <c r="F32" s="120"/>
      <c r="G32" s="120"/>
      <c r="H32" s="120"/>
      <c r="I32" s="120"/>
      <c r="J32" s="120"/>
      <c r="K32" s="120"/>
      <c r="L32" s="120"/>
      <c r="M32" s="120"/>
    </row>
    <row r="33" spans="1:13" x14ac:dyDescent="0.25">
      <c r="A33" s="134" t="s">
        <v>1281</v>
      </c>
      <c r="B33" s="143">
        <v>2.1290699999999999E-2</v>
      </c>
      <c r="C33" s="137" t="s">
        <v>1278</v>
      </c>
      <c r="D33" s="120"/>
      <c r="E33" s="120"/>
      <c r="F33" s="120"/>
      <c r="G33" s="120"/>
      <c r="H33" s="120"/>
      <c r="I33" s="120"/>
      <c r="J33" s="120"/>
      <c r="K33" s="120"/>
      <c r="L33" s="120"/>
      <c r="M33" s="120"/>
    </row>
    <row r="34" spans="1:13" x14ac:dyDescent="0.25">
      <c r="A34" s="134" t="s">
        <v>1282</v>
      </c>
      <c r="B34" s="141">
        <v>0</v>
      </c>
      <c r="C34" s="137" t="s">
        <v>1278</v>
      </c>
      <c r="D34" s="120"/>
      <c r="E34" s="120"/>
      <c r="F34" s="120"/>
      <c r="G34" s="120"/>
      <c r="H34" s="120"/>
      <c r="I34" s="120"/>
      <c r="J34" s="120"/>
      <c r="K34" s="120"/>
      <c r="L34" s="120"/>
      <c r="M34" s="120"/>
    </row>
    <row r="35" spans="1:13" x14ac:dyDescent="0.25">
      <c r="A35" s="120"/>
      <c r="B35" s="120"/>
      <c r="C35" s="120"/>
      <c r="D35" s="120"/>
      <c r="E35" s="120"/>
      <c r="F35" s="120"/>
      <c r="G35" s="120"/>
      <c r="H35" s="120"/>
      <c r="I35" s="120"/>
      <c r="J35" s="120"/>
      <c r="K35" s="120"/>
      <c r="L35" s="120"/>
      <c r="M35" s="120"/>
    </row>
    <row r="36" spans="1:13" x14ac:dyDescent="0.25">
      <c r="A36" s="119" t="s">
        <v>1283</v>
      </c>
      <c r="B36" s="120"/>
      <c r="C36" s="120"/>
      <c r="D36" s="120"/>
      <c r="E36" s="120"/>
      <c r="F36" s="120"/>
      <c r="G36" s="120"/>
      <c r="H36" s="120"/>
      <c r="I36" s="120"/>
      <c r="J36" s="120"/>
      <c r="K36" s="120"/>
      <c r="L36" s="120"/>
      <c r="M36" s="120"/>
    </row>
    <row r="37" spans="1:13" ht="39" x14ac:dyDescent="0.25">
      <c r="A37" s="120"/>
      <c r="B37" s="122" t="s">
        <v>1284</v>
      </c>
      <c r="C37" s="122" t="s">
        <v>1285</v>
      </c>
      <c r="D37" s="144" t="s">
        <v>1286</v>
      </c>
      <c r="E37" s="120"/>
      <c r="F37" s="120"/>
      <c r="G37" s="120"/>
      <c r="H37" s="120"/>
      <c r="I37" s="120"/>
      <c r="J37" s="120"/>
      <c r="K37" s="120"/>
      <c r="L37" s="120"/>
      <c r="M37" s="120"/>
    </row>
    <row r="38" spans="1:13" x14ac:dyDescent="0.25">
      <c r="A38" s="134" t="s">
        <v>1287</v>
      </c>
      <c r="B38" s="145"/>
      <c r="C38" s="145"/>
      <c r="D38" s="145"/>
      <c r="E38" s="120"/>
      <c r="F38" s="120"/>
      <c r="G38" s="120"/>
      <c r="H38" s="120"/>
      <c r="I38" s="120"/>
      <c r="J38" s="120"/>
      <c r="K38" s="120"/>
      <c r="L38" s="120"/>
      <c r="M38" s="120"/>
    </row>
    <row r="39" spans="1:13" x14ac:dyDescent="0.25">
      <c r="A39" s="134" t="s">
        <v>1288</v>
      </c>
      <c r="B39" s="141">
        <v>46419104.759999998</v>
      </c>
      <c r="C39" s="146" t="s">
        <v>1253</v>
      </c>
      <c r="D39" s="146" t="s">
        <v>1253</v>
      </c>
      <c r="E39" s="120"/>
      <c r="F39" s="120"/>
      <c r="G39" s="120"/>
      <c r="H39" s="120"/>
      <c r="I39" s="120"/>
      <c r="J39" s="120"/>
      <c r="K39" s="120"/>
      <c r="L39" s="120"/>
      <c r="M39" s="120"/>
    </row>
    <row r="40" spans="1:13" x14ac:dyDescent="0.25">
      <c r="A40" s="134" t="s">
        <v>1289</v>
      </c>
      <c r="B40" s="141">
        <v>17658.169999999998</v>
      </c>
      <c r="C40" s="146" t="s">
        <v>1253</v>
      </c>
      <c r="D40" s="146" t="s">
        <v>1253</v>
      </c>
      <c r="E40" s="120"/>
      <c r="F40" s="147"/>
      <c r="G40" s="120"/>
      <c r="H40" s="120"/>
      <c r="I40" s="120"/>
      <c r="J40" s="120"/>
      <c r="K40" s="120"/>
      <c r="L40" s="120"/>
      <c r="M40" s="120"/>
    </row>
    <row r="41" spans="1:13" x14ac:dyDescent="0.25">
      <c r="A41" s="134" t="s">
        <v>1290</v>
      </c>
      <c r="B41" s="141">
        <v>378125.94</v>
      </c>
      <c r="C41" s="146" t="s">
        <v>1253</v>
      </c>
      <c r="D41" s="146" t="s">
        <v>1253</v>
      </c>
      <c r="E41" s="120"/>
      <c r="F41" s="148"/>
      <c r="G41" s="120"/>
      <c r="H41" s="120"/>
      <c r="I41" s="120"/>
      <c r="J41" s="120"/>
      <c r="K41" s="120"/>
      <c r="L41" s="120"/>
      <c r="M41" s="120"/>
    </row>
    <row r="42" spans="1:13" x14ac:dyDescent="0.25">
      <c r="A42" s="134" t="s">
        <v>1291</v>
      </c>
      <c r="B42" s="145">
        <v>46814888.869999997</v>
      </c>
      <c r="C42" s="146" t="s">
        <v>1253</v>
      </c>
      <c r="D42" s="146" t="s">
        <v>1253</v>
      </c>
      <c r="E42" s="120"/>
      <c r="F42" s="120"/>
      <c r="G42" s="120"/>
      <c r="H42" s="120"/>
      <c r="I42" s="120"/>
      <c r="J42" s="120"/>
      <c r="K42" s="120"/>
      <c r="L42" s="120"/>
      <c r="M42" s="120"/>
    </row>
    <row r="43" spans="1:13" x14ac:dyDescent="0.25">
      <c r="A43" s="134" t="s">
        <v>1292</v>
      </c>
      <c r="B43" s="141">
        <v>1963606.98</v>
      </c>
      <c r="C43" s="146" t="s">
        <v>1253</v>
      </c>
      <c r="D43" s="146" t="s">
        <v>1253</v>
      </c>
      <c r="E43" s="120"/>
      <c r="F43" s="120"/>
      <c r="G43" s="120"/>
      <c r="H43" s="120"/>
      <c r="I43" s="120"/>
      <c r="J43" s="120"/>
      <c r="K43" s="120"/>
      <c r="L43" s="120"/>
      <c r="M43" s="120"/>
    </row>
    <row r="44" spans="1:13" x14ac:dyDescent="0.25">
      <c r="A44" s="134" t="s">
        <v>1293</v>
      </c>
      <c r="B44" s="141">
        <v>10044159.220000001</v>
      </c>
      <c r="C44" s="146" t="s">
        <v>1253</v>
      </c>
      <c r="D44" s="146" t="s">
        <v>1253</v>
      </c>
      <c r="E44" s="120"/>
      <c r="F44" s="120"/>
      <c r="G44" s="120"/>
      <c r="H44" s="120"/>
      <c r="I44" s="120"/>
      <c r="J44" s="120"/>
      <c r="K44" s="120"/>
      <c r="L44" s="120"/>
      <c r="M44" s="120"/>
    </row>
    <row r="45" spans="1:13" x14ac:dyDescent="0.25">
      <c r="A45" s="134" t="s">
        <v>1294</v>
      </c>
      <c r="B45" s="141">
        <v>24574927.02</v>
      </c>
      <c r="C45" s="146" t="s">
        <v>1253</v>
      </c>
      <c r="D45" s="146" t="s">
        <v>1253</v>
      </c>
      <c r="E45" s="120"/>
      <c r="F45" s="120"/>
      <c r="G45" s="120"/>
      <c r="H45" s="120"/>
      <c r="I45" s="120"/>
      <c r="J45" s="120"/>
      <c r="K45" s="120"/>
      <c r="L45" s="120"/>
      <c r="M45" s="120"/>
    </row>
    <row r="46" spans="1:13" x14ac:dyDescent="0.25">
      <c r="A46" s="149" t="s">
        <v>1295</v>
      </c>
      <c r="B46" s="141">
        <v>0</v>
      </c>
      <c r="C46" s="146" t="s">
        <v>1253</v>
      </c>
      <c r="D46" s="146" t="s">
        <v>1253</v>
      </c>
      <c r="E46" s="120"/>
      <c r="F46" s="120"/>
      <c r="G46" s="120"/>
      <c r="H46" s="120"/>
      <c r="I46" s="120"/>
      <c r="J46" s="120"/>
      <c r="K46" s="120"/>
      <c r="L46" s="120"/>
      <c r="M46" s="120"/>
    </row>
    <row r="47" spans="1:13" x14ac:dyDescent="0.25">
      <c r="A47" s="134" t="s">
        <v>1296</v>
      </c>
      <c r="B47" s="141">
        <v>10232195.65</v>
      </c>
      <c r="C47" s="146" t="s">
        <v>1253</v>
      </c>
      <c r="D47" s="146" t="s">
        <v>1253</v>
      </c>
      <c r="E47" s="120"/>
      <c r="F47" s="120"/>
      <c r="G47" s="120"/>
      <c r="H47" s="120"/>
      <c r="I47" s="120"/>
      <c r="J47" s="120"/>
      <c r="K47" s="120"/>
      <c r="L47" s="120"/>
      <c r="M47" s="120"/>
    </row>
    <row r="48" spans="1:13" x14ac:dyDescent="0.25">
      <c r="A48" s="134" t="s">
        <v>1297</v>
      </c>
      <c r="B48" s="141">
        <v>0</v>
      </c>
      <c r="C48" s="146" t="s">
        <v>1253</v>
      </c>
      <c r="D48" s="146" t="s">
        <v>1253</v>
      </c>
      <c r="E48" s="120"/>
      <c r="F48" s="120"/>
      <c r="G48" s="120"/>
      <c r="H48" s="120"/>
      <c r="I48" s="120"/>
      <c r="J48" s="120"/>
      <c r="K48" s="120"/>
      <c r="L48" s="120"/>
      <c r="M48" s="120"/>
    </row>
    <row r="49" spans="1:13" x14ac:dyDescent="0.25">
      <c r="A49" s="134" t="s">
        <v>1298</v>
      </c>
      <c r="B49" s="145">
        <v>46814888.869999997</v>
      </c>
      <c r="C49" s="146" t="s">
        <v>1253</v>
      </c>
      <c r="D49" s="146" t="s">
        <v>1253</v>
      </c>
      <c r="E49" s="120"/>
      <c r="F49" s="120"/>
      <c r="G49" s="120"/>
      <c r="H49" s="120"/>
      <c r="I49" s="120"/>
      <c r="J49" s="120"/>
      <c r="K49" s="120"/>
      <c r="L49" s="120"/>
      <c r="M49" s="120"/>
    </row>
    <row r="50" spans="1:13" x14ac:dyDescent="0.25">
      <c r="A50" s="134" t="s">
        <v>1299</v>
      </c>
      <c r="B50" s="145"/>
      <c r="C50" s="150"/>
      <c r="D50" s="150"/>
      <c r="E50" s="120"/>
      <c r="F50" s="120"/>
      <c r="G50" s="120"/>
      <c r="H50" s="120"/>
      <c r="I50" s="120"/>
      <c r="J50" s="120"/>
      <c r="K50" s="120"/>
      <c r="L50" s="120"/>
      <c r="M50" s="120"/>
    </row>
    <row r="51" spans="1:13" x14ac:dyDescent="0.25">
      <c r="A51" s="134" t="s">
        <v>1300</v>
      </c>
      <c r="B51" s="141">
        <v>361343487.57999998</v>
      </c>
      <c r="C51" s="146" t="s">
        <v>1253</v>
      </c>
      <c r="D51" s="146" t="s">
        <v>1253</v>
      </c>
      <c r="E51" s="120"/>
      <c r="F51" s="120"/>
      <c r="G51" s="120"/>
      <c r="H51" s="120"/>
      <c r="I51" s="120"/>
      <c r="J51" s="120"/>
      <c r="K51" s="120"/>
      <c r="L51" s="120"/>
      <c r="M51" s="120"/>
    </row>
    <row r="52" spans="1:13" x14ac:dyDescent="0.25">
      <c r="A52" s="134" t="s">
        <v>1301</v>
      </c>
      <c r="B52" s="141">
        <v>0</v>
      </c>
      <c r="C52" s="146" t="s">
        <v>1253</v>
      </c>
      <c r="D52" s="146" t="s">
        <v>1253</v>
      </c>
      <c r="E52" s="120"/>
      <c r="F52" s="120"/>
      <c r="G52" s="120"/>
      <c r="H52" s="120"/>
      <c r="I52" s="120"/>
      <c r="J52" s="120"/>
      <c r="K52" s="120"/>
      <c r="L52" s="120"/>
      <c r="M52" s="120"/>
    </row>
    <row r="53" spans="1:13" x14ac:dyDescent="0.25">
      <c r="A53" s="134" t="s">
        <v>1302</v>
      </c>
      <c r="B53" s="141">
        <v>0</v>
      </c>
      <c r="C53" s="146" t="s">
        <v>1253</v>
      </c>
      <c r="D53" s="146" t="s">
        <v>1253</v>
      </c>
      <c r="E53" s="120"/>
      <c r="F53" s="120"/>
      <c r="G53" s="120"/>
      <c r="H53" s="120"/>
      <c r="I53" s="120"/>
      <c r="J53" s="120"/>
      <c r="K53" s="120"/>
      <c r="L53" s="120"/>
      <c r="M53" s="120"/>
    </row>
    <row r="54" spans="1:13" x14ac:dyDescent="0.25">
      <c r="A54" s="134" t="s">
        <v>1303</v>
      </c>
      <c r="B54" s="145">
        <v>361343487.57999998</v>
      </c>
      <c r="C54" s="146" t="s">
        <v>1253</v>
      </c>
      <c r="D54" s="146" t="s">
        <v>1253</v>
      </c>
      <c r="E54" s="120"/>
      <c r="F54" s="120"/>
      <c r="G54" s="120"/>
      <c r="H54" s="120"/>
      <c r="I54" s="120"/>
      <c r="J54" s="120"/>
      <c r="K54" s="120"/>
      <c r="L54" s="120"/>
      <c r="M54" s="120"/>
    </row>
    <row r="55" spans="1:13" x14ac:dyDescent="0.25">
      <c r="A55" s="134" t="s">
        <v>1304</v>
      </c>
      <c r="B55" s="141">
        <v>0</v>
      </c>
      <c r="C55" s="146" t="s">
        <v>1253</v>
      </c>
      <c r="D55" s="146" t="s">
        <v>1253</v>
      </c>
      <c r="E55" s="120"/>
      <c r="F55" s="120"/>
      <c r="G55" s="120"/>
      <c r="H55" s="120"/>
      <c r="I55" s="120"/>
      <c r="J55" s="120"/>
      <c r="K55" s="120"/>
      <c r="L55" s="120"/>
      <c r="M55" s="120"/>
    </row>
    <row r="56" spans="1:13" x14ac:dyDescent="0.25">
      <c r="A56" s="134" t="s">
        <v>1305</v>
      </c>
      <c r="B56" s="141">
        <v>0</v>
      </c>
      <c r="C56" s="146" t="s">
        <v>1253</v>
      </c>
      <c r="D56" s="146" t="s">
        <v>1253</v>
      </c>
      <c r="E56" s="120"/>
      <c r="F56" s="120"/>
      <c r="G56" s="120"/>
      <c r="H56" s="120"/>
      <c r="I56" s="120"/>
      <c r="J56" s="120"/>
      <c r="K56" s="120"/>
      <c r="L56" s="120"/>
      <c r="M56" s="120"/>
    </row>
    <row r="57" spans="1:13" x14ac:dyDescent="0.25">
      <c r="A57" s="134" t="s">
        <v>1294</v>
      </c>
      <c r="B57" s="141">
        <v>0</v>
      </c>
      <c r="C57" s="146" t="s">
        <v>1253</v>
      </c>
      <c r="D57" s="146" t="s">
        <v>1253</v>
      </c>
      <c r="E57" s="120"/>
      <c r="F57" s="120"/>
      <c r="G57" s="120"/>
      <c r="H57" s="120"/>
      <c r="I57" s="120"/>
      <c r="J57" s="120"/>
      <c r="K57" s="120"/>
      <c r="L57" s="120"/>
      <c r="M57" s="120"/>
    </row>
    <row r="58" spans="1:13" x14ac:dyDescent="0.25">
      <c r="A58" s="134" t="s">
        <v>1306</v>
      </c>
      <c r="B58" s="141">
        <v>361343487.57999998</v>
      </c>
      <c r="C58" s="146" t="s">
        <v>1253</v>
      </c>
      <c r="D58" s="146" t="s">
        <v>1253</v>
      </c>
      <c r="E58" s="120"/>
      <c r="F58" s="120"/>
      <c r="G58" s="120"/>
      <c r="H58" s="120"/>
      <c r="I58" s="120"/>
      <c r="J58" s="120"/>
      <c r="K58" s="120"/>
      <c r="L58" s="120"/>
      <c r="M58" s="120"/>
    </row>
    <row r="59" spans="1:13" x14ac:dyDescent="0.25">
      <c r="A59" s="134" t="s">
        <v>1298</v>
      </c>
      <c r="B59" s="145">
        <v>361343487.57999998</v>
      </c>
      <c r="C59" s="146" t="s">
        <v>1253</v>
      </c>
      <c r="D59" s="146" t="s">
        <v>1253</v>
      </c>
      <c r="E59" s="120"/>
      <c r="F59" s="120"/>
      <c r="G59" s="120"/>
      <c r="H59" s="120"/>
      <c r="I59" s="120"/>
      <c r="J59" s="120"/>
      <c r="K59" s="120"/>
      <c r="L59" s="120"/>
      <c r="M59" s="120"/>
    </row>
    <row r="60" spans="1:13" x14ac:dyDescent="0.25">
      <c r="A60" s="134" t="s">
        <v>1307</v>
      </c>
      <c r="B60" s="141">
        <v>69448314.030000001</v>
      </c>
      <c r="C60" s="141">
        <v>71998829.560000002</v>
      </c>
      <c r="D60" s="141">
        <v>69070188.090000004</v>
      </c>
      <c r="E60" s="120"/>
      <c r="F60" s="120"/>
      <c r="G60" s="120"/>
      <c r="H60" s="120"/>
      <c r="I60" s="120"/>
      <c r="J60" s="120"/>
      <c r="K60" s="120"/>
      <c r="L60" s="120"/>
      <c r="M60" s="120"/>
    </row>
    <row r="61" spans="1:13" x14ac:dyDescent="0.25">
      <c r="A61" s="134" t="s">
        <v>1308</v>
      </c>
      <c r="B61" s="145">
        <v>46436762.93</v>
      </c>
      <c r="C61" s="141">
        <v>44376015.710000001</v>
      </c>
      <c r="D61" s="146" t="s">
        <v>1253</v>
      </c>
      <c r="E61" s="120"/>
      <c r="F61" s="120"/>
      <c r="G61" s="120"/>
      <c r="H61" s="120"/>
      <c r="I61" s="120"/>
      <c r="J61" s="120"/>
      <c r="K61" s="120"/>
      <c r="L61" s="120"/>
      <c r="M61" s="120"/>
    </row>
    <row r="62" spans="1:13" x14ac:dyDescent="0.25">
      <c r="A62" s="134" t="s">
        <v>1309</v>
      </c>
      <c r="B62" s="145">
        <v>361343487.57999998</v>
      </c>
      <c r="C62" s="141">
        <v>383849058.49000001</v>
      </c>
      <c r="D62" s="146" t="s">
        <v>1253</v>
      </c>
      <c r="E62" s="120"/>
      <c r="F62" s="151"/>
      <c r="G62" s="120"/>
      <c r="H62" s="120"/>
      <c r="I62" s="120"/>
      <c r="J62" s="120"/>
      <c r="K62" s="120"/>
      <c r="L62" s="120"/>
      <c r="M62" s="120"/>
    </row>
    <row r="63" spans="1:13" x14ac:dyDescent="0.25">
      <c r="A63" s="134" t="s">
        <v>1310</v>
      </c>
      <c r="B63" s="141">
        <v>0</v>
      </c>
      <c r="C63" s="141">
        <v>0</v>
      </c>
      <c r="D63" s="141">
        <v>0</v>
      </c>
      <c r="E63" s="151"/>
      <c r="F63" s="120"/>
      <c r="G63" s="120"/>
      <c r="H63" s="120"/>
      <c r="I63" s="120"/>
      <c r="J63" s="120"/>
      <c r="K63" s="120"/>
      <c r="L63" s="120"/>
      <c r="M63" s="120"/>
    </row>
    <row r="64" spans="1:13" x14ac:dyDescent="0.25">
      <c r="A64" s="120"/>
      <c r="B64" s="120"/>
      <c r="C64" s="120"/>
      <c r="D64" s="152"/>
      <c r="E64" s="120"/>
      <c r="F64" s="120"/>
      <c r="G64" s="120"/>
      <c r="H64" s="120"/>
      <c r="I64" s="120"/>
      <c r="J64" s="120"/>
      <c r="K64" s="120"/>
      <c r="L64" s="120"/>
      <c r="M64" s="120"/>
    </row>
    <row r="65" spans="1:13" x14ac:dyDescent="0.25">
      <c r="A65" s="119" t="s">
        <v>1311</v>
      </c>
      <c r="B65" s="120"/>
      <c r="C65" s="120"/>
      <c r="D65" s="120"/>
      <c r="E65" s="120"/>
      <c r="F65" s="120"/>
      <c r="G65" s="120"/>
      <c r="H65" s="120"/>
      <c r="I65" s="120"/>
      <c r="J65" s="120"/>
      <c r="K65" s="120"/>
      <c r="L65" s="120"/>
      <c r="M65" s="120"/>
    </row>
    <row r="66" spans="1:13" x14ac:dyDescent="0.25">
      <c r="A66" s="120"/>
      <c r="B66" s="134" t="s">
        <v>972</v>
      </c>
      <c r="C66" s="134" t="s">
        <v>1312</v>
      </c>
      <c r="D66" s="153" t="s">
        <v>1313</v>
      </c>
      <c r="E66" s="120"/>
      <c r="F66" s="120"/>
      <c r="G66" s="120"/>
      <c r="H66" s="120"/>
      <c r="I66" s="120"/>
      <c r="J66" s="120"/>
      <c r="K66" s="120"/>
      <c r="L66" s="120"/>
      <c r="M66" s="120"/>
    </row>
    <row r="67" spans="1:13" ht="23.25" x14ac:dyDescent="0.25">
      <c r="A67" s="134" t="s">
        <v>1314</v>
      </c>
      <c r="B67" s="154">
        <v>21949494595.66</v>
      </c>
      <c r="C67" s="155" t="s">
        <v>1315</v>
      </c>
      <c r="D67" s="156"/>
      <c r="E67" s="120"/>
      <c r="F67" s="120"/>
      <c r="G67" s="120"/>
      <c r="H67" s="120"/>
      <c r="I67" s="120"/>
      <c r="J67" s="120"/>
      <c r="K67" s="120"/>
      <c r="L67" s="120"/>
      <c r="M67" s="120"/>
    </row>
    <row r="68" spans="1:13" ht="23.25" x14ac:dyDescent="0.25">
      <c r="A68" s="131" t="s">
        <v>1316</v>
      </c>
      <c r="B68" s="141">
        <v>361157134.25</v>
      </c>
      <c r="C68" s="157" t="s">
        <v>1317</v>
      </c>
      <c r="D68" s="158"/>
      <c r="E68" s="120"/>
      <c r="F68" s="120"/>
      <c r="G68" s="120"/>
      <c r="H68" s="120"/>
      <c r="I68" s="120"/>
      <c r="J68" s="120"/>
      <c r="K68" s="120"/>
      <c r="L68" s="120"/>
      <c r="M68" s="120"/>
    </row>
    <row r="69" spans="1:13" ht="23.25" x14ac:dyDescent="0.25">
      <c r="A69" s="134" t="s">
        <v>1318</v>
      </c>
      <c r="B69" s="159">
        <v>0</v>
      </c>
      <c r="C69" s="155" t="s">
        <v>1319</v>
      </c>
      <c r="D69" s="158"/>
      <c r="E69" s="120"/>
      <c r="F69" s="120"/>
      <c r="G69" s="120"/>
      <c r="H69" s="120"/>
      <c r="I69" s="120"/>
      <c r="J69" s="120"/>
      <c r="K69" s="120"/>
      <c r="L69" s="120"/>
      <c r="M69" s="120"/>
    </row>
    <row r="70" spans="1:13" x14ac:dyDescent="0.25">
      <c r="A70" s="134" t="s">
        <v>1320</v>
      </c>
      <c r="B70" s="141">
        <v>0</v>
      </c>
      <c r="C70" s="155" t="s">
        <v>1321</v>
      </c>
      <c r="D70" s="158"/>
      <c r="E70" s="120"/>
      <c r="F70" s="120"/>
      <c r="G70" s="120"/>
      <c r="H70" s="120"/>
      <c r="I70" s="120"/>
      <c r="J70" s="120"/>
      <c r="K70" s="120"/>
      <c r="L70" s="120"/>
      <c r="M70" s="120"/>
    </row>
    <row r="71" spans="1:13" ht="23.25" x14ac:dyDescent="0.25">
      <c r="A71" s="134" t="s">
        <v>1322</v>
      </c>
      <c r="B71" s="141">
        <v>0</v>
      </c>
      <c r="C71" s="155" t="s">
        <v>1323</v>
      </c>
      <c r="D71" s="158"/>
      <c r="E71" s="120"/>
      <c r="F71" s="120"/>
      <c r="G71" s="120"/>
      <c r="H71" s="120"/>
      <c r="I71" s="120"/>
      <c r="J71" s="120"/>
      <c r="K71" s="120"/>
      <c r="L71" s="120"/>
      <c r="M71" s="120"/>
    </row>
    <row r="72" spans="1:13" x14ac:dyDescent="0.25">
      <c r="A72" s="134" t="s">
        <v>1324</v>
      </c>
      <c r="B72" s="146" t="s">
        <v>1253</v>
      </c>
      <c r="C72" s="155" t="s">
        <v>1325</v>
      </c>
      <c r="D72" s="158"/>
      <c r="E72" s="120"/>
      <c r="F72" s="120"/>
      <c r="G72" s="120"/>
      <c r="H72" s="120"/>
      <c r="I72" s="120"/>
      <c r="J72" s="120"/>
      <c r="K72" s="120"/>
      <c r="L72" s="120"/>
      <c r="M72" s="120"/>
    </row>
    <row r="73" spans="1:13" ht="23.25" x14ac:dyDescent="0.25">
      <c r="A73" s="134" t="s">
        <v>1326</v>
      </c>
      <c r="B73" s="146" t="s">
        <v>1253</v>
      </c>
      <c r="C73" s="155" t="s">
        <v>1327</v>
      </c>
      <c r="D73" s="158"/>
      <c r="E73" s="120"/>
      <c r="F73" s="120"/>
      <c r="G73" s="120"/>
      <c r="H73" s="120"/>
      <c r="I73" s="120"/>
      <c r="J73" s="120"/>
      <c r="K73" s="120"/>
      <c r="L73" s="120"/>
      <c r="M73" s="120"/>
    </row>
    <row r="74" spans="1:13" ht="23.25" x14ac:dyDescent="0.25">
      <c r="A74" s="134" t="s">
        <v>1328</v>
      </c>
      <c r="B74" s="141">
        <v>0</v>
      </c>
      <c r="C74" s="155" t="s">
        <v>1329</v>
      </c>
      <c r="D74" s="158"/>
      <c r="E74" s="120"/>
      <c r="F74" s="120"/>
      <c r="G74" s="120"/>
      <c r="H74" s="120"/>
      <c r="I74" s="120"/>
      <c r="J74" s="120"/>
      <c r="K74" s="120"/>
      <c r="L74" s="120"/>
      <c r="M74" s="120"/>
    </row>
    <row r="75" spans="1:13" x14ac:dyDescent="0.25">
      <c r="A75" s="134" t="s">
        <v>1176</v>
      </c>
      <c r="B75" s="141">
        <v>0</v>
      </c>
      <c r="C75" s="155" t="s">
        <v>1330</v>
      </c>
      <c r="D75" s="158"/>
      <c r="E75" s="120"/>
      <c r="F75" s="120"/>
      <c r="G75" s="120"/>
      <c r="H75" s="120"/>
      <c r="I75" s="120"/>
      <c r="J75" s="120"/>
      <c r="K75" s="120"/>
      <c r="L75" s="120"/>
      <c r="M75" s="120"/>
    </row>
    <row r="76" spans="1:13" x14ac:dyDescent="0.25">
      <c r="A76" s="134" t="s">
        <v>1331</v>
      </c>
      <c r="B76" s="141">
        <v>1393821362.01</v>
      </c>
      <c r="C76" s="155" t="s">
        <v>1332</v>
      </c>
      <c r="D76" s="160"/>
      <c r="E76" s="120"/>
      <c r="F76" s="120"/>
      <c r="G76" s="120"/>
      <c r="H76" s="120"/>
      <c r="I76" s="120"/>
      <c r="J76" s="120"/>
      <c r="K76" s="120"/>
      <c r="L76" s="120"/>
      <c r="M76" s="120"/>
    </row>
    <row r="77" spans="1:13" x14ac:dyDescent="0.25">
      <c r="A77" s="134" t="s">
        <v>100</v>
      </c>
      <c r="B77" s="161">
        <v>20916830367.900002</v>
      </c>
      <c r="C77" s="120"/>
      <c r="D77" s="162"/>
      <c r="E77" s="120"/>
      <c r="F77" s="120"/>
      <c r="G77" s="120"/>
      <c r="H77" s="120"/>
      <c r="I77" s="120"/>
      <c r="J77" s="120"/>
      <c r="K77" s="120"/>
      <c r="L77" s="120"/>
      <c r="M77" s="120"/>
    </row>
    <row r="78" spans="1:13" x14ac:dyDescent="0.25">
      <c r="A78" s="134" t="s">
        <v>1333</v>
      </c>
      <c r="B78" s="163" t="s">
        <v>1334</v>
      </c>
      <c r="C78" s="153" t="s">
        <v>1335</v>
      </c>
      <c r="D78" s="162"/>
      <c r="E78" s="120"/>
      <c r="F78" s="120"/>
      <c r="G78" s="120"/>
      <c r="H78" s="120"/>
      <c r="I78" s="120"/>
      <c r="J78" s="120"/>
      <c r="K78" s="120"/>
      <c r="L78" s="120"/>
      <c r="M78" s="120"/>
    </row>
    <row r="79" spans="1:13" x14ac:dyDescent="0.25">
      <c r="A79" s="134" t="s">
        <v>1336</v>
      </c>
      <c r="B79" s="164">
        <v>0.92</v>
      </c>
      <c r="C79" s="120"/>
      <c r="D79" s="162"/>
      <c r="E79" s="120"/>
      <c r="F79" s="120"/>
      <c r="G79" s="120"/>
      <c r="H79" s="120"/>
      <c r="I79" s="120"/>
      <c r="J79" s="120"/>
      <c r="K79" s="120"/>
      <c r="L79" s="120"/>
      <c r="M79" s="120"/>
    </row>
    <row r="80" spans="1:13" x14ac:dyDescent="0.25">
      <c r="A80" s="134" t="s">
        <v>1337</v>
      </c>
      <c r="B80" s="165">
        <v>0.92500000000000004</v>
      </c>
      <c r="C80" s="120"/>
      <c r="D80" s="120"/>
      <c r="E80" s="120"/>
      <c r="F80" s="120"/>
      <c r="G80" s="120"/>
      <c r="H80" s="120"/>
      <c r="I80" s="120"/>
      <c r="J80" s="120"/>
      <c r="K80" s="120"/>
      <c r="L80" s="120"/>
      <c r="M80" s="120"/>
    </row>
    <row r="81" spans="1:13" x14ac:dyDescent="0.25">
      <c r="A81" s="134" t="s">
        <v>1338</v>
      </c>
      <c r="B81" s="165">
        <v>0.92</v>
      </c>
      <c r="C81" s="120"/>
      <c r="D81" s="120"/>
      <c r="E81" s="120"/>
      <c r="F81" s="120"/>
      <c r="G81" s="120"/>
      <c r="H81" s="120"/>
      <c r="I81" s="120"/>
      <c r="J81" s="120"/>
      <c r="K81" s="120"/>
      <c r="L81" s="120"/>
      <c r="M81" s="120"/>
    </row>
    <row r="82" spans="1:13" x14ac:dyDescent="0.25">
      <c r="A82" s="134" t="s">
        <v>1339</v>
      </c>
      <c r="B82" s="146" t="s">
        <v>1253</v>
      </c>
      <c r="C82" s="120"/>
      <c r="D82" s="120"/>
      <c r="E82" s="120"/>
      <c r="F82" s="120"/>
      <c r="G82" s="120"/>
      <c r="H82" s="120"/>
      <c r="I82" s="120"/>
      <c r="J82" s="120"/>
      <c r="K82" s="120"/>
      <c r="L82" s="120"/>
      <c r="M82" s="120"/>
    </row>
    <row r="83" spans="1:13" x14ac:dyDescent="0.25">
      <c r="A83" s="134" t="s">
        <v>1340</v>
      </c>
      <c r="B83" s="146" t="s">
        <v>1253</v>
      </c>
      <c r="C83" s="120"/>
      <c r="D83" s="120"/>
      <c r="E83" s="120"/>
      <c r="F83" s="120"/>
      <c r="G83" s="120"/>
      <c r="H83" s="120"/>
      <c r="I83" s="120"/>
      <c r="J83" s="120"/>
      <c r="K83" s="120"/>
      <c r="L83" s="120"/>
      <c r="M83" s="120"/>
    </row>
    <row r="84" spans="1:13" x14ac:dyDescent="0.25">
      <c r="A84" s="134" t="s">
        <v>1341</v>
      </c>
      <c r="B84" s="145">
        <v>3108696456.8600006</v>
      </c>
      <c r="C84" s="120"/>
      <c r="D84" s="120"/>
      <c r="E84" s="120"/>
      <c r="F84" s="120"/>
      <c r="G84" s="120"/>
      <c r="H84" s="120"/>
      <c r="I84" s="120"/>
      <c r="J84" s="120"/>
      <c r="K84" s="120"/>
      <c r="L84" s="120"/>
      <c r="M84" s="120"/>
    </row>
    <row r="85" spans="1:13" x14ac:dyDescent="0.25">
      <c r="A85" s="134" t="s">
        <v>1342</v>
      </c>
      <c r="B85" s="166">
        <v>0.17456609841263551</v>
      </c>
      <c r="C85" s="120"/>
      <c r="D85" s="120"/>
      <c r="E85" s="120"/>
      <c r="F85" s="120"/>
      <c r="G85" s="120"/>
      <c r="H85" s="120"/>
      <c r="I85" s="120"/>
      <c r="J85" s="120"/>
      <c r="K85" s="120"/>
      <c r="L85" s="120"/>
      <c r="M85" s="120"/>
    </row>
    <row r="86" spans="1:13" x14ac:dyDescent="0.25">
      <c r="A86" s="162"/>
      <c r="B86" s="162"/>
      <c r="C86" s="120"/>
      <c r="D86" s="120"/>
      <c r="E86" s="120"/>
      <c r="F86" s="120"/>
      <c r="G86" s="120"/>
      <c r="H86" s="120"/>
      <c r="I86" s="120"/>
      <c r="J86" s="120"/>
      <c r="K86" s="120"/>
      <c r="L86" s="120"/>
      <c r="M86" s="120"/>
    </row>
    <row r="87" spans="1:13" x14ac:dyDescent="0.25">
      <c r="A87" s="119" t="s">
        <v>1343</v>
      </c>
      <c r="B87" s="120"/>
      <c r="C87" s="120"/>
      <c r="D87" s="120"/>
      <c r="E87" s="120"/>
      <c r="F87" s="120"/>
      <c r="G87" s="120"/>
      <c r="H87" s="120"/>
      <c r="I87" s="120"/>
      <c r="J87" s="120"/>
      <c r="K87" s="120"/>
      <c r="L87" s="120"/>
      <c r="M87" s="120"/>
    </row>
    <row r="88" spans="1:13" x14ac:dyDescent="0.25">
      <c r="A88" s="122" t="s">
        <v>1344</v>
      </c>
      <c r="B88" s="167" t="s">
        <v>173</v>
      </c>
      <c r="C88" s="120"/>
      <c r="D88" s="120"/>
      <c r="E88" s="120"/>
      <c r="F88" s="120"/>
      <c r="G88" s="120"/>
      <c r="H88" s="120"/>
      <c r="I88" s="120"/>
      <c r="J88" s="120"/>
      <c r="K88" s="120"/>
      <c r="L88" s="120"/>
      <c r="M88" s="120"/>
    </row>
    <row r="89" spans="1:13" x14ac:dyDescent="0.25">
      <c r="A89" s="122" t="s">
        <v>1345</v>
      </c>
      <c r="B89" s="168">
        <v>60000000000</v>
      </c>
      <c r="C89" s="120"/>
      <c r="D89" s="120"/>
      <c r="E89" s="120"/>
      <c r="F89" s="120"/>
      <c r="G89" s="120"/>
      <c r="H89" s="120"/>
      <c r="I89" s="120"/>
      <c r="J89" s="120"/>
      <c r="K89" s="120"/>
      <c r="L89" s="120"/>
      <c r="M89" s="120"/>
    </row>
    <row r="90" spans="1:13" ht="26.25" x14ac:dyDescent="0.25">
      <c r="A90" s="122" t="s">
        <v>1346</v>
      </c>
      <c r="B90" s="169">
        <v>17808133911.040001</v>
      </c>
      <c r="C90" s="170"/>
      <c r="D90" s="120"/>
      <c r="E90" s="120"/>
      <c r="F90" s="120"/>
      <c r="G90" s="120"/>
      <c r="H90" s="120"/>
      <c r="I90" s="120"/>
      <c r="J90" s="120"/>
      <c r="K90" s="120"/>
      <c r="L90" s="120"/>
      <c r="M90" s="120"/>
    </row>
    <row r="91" spans="1:13" ht="26.25" x14ac:dyDescent="0.25">
      <c r="A91" s="122" t="s">
        <v>1347</v>
      </c>
      <c r="B91" s="141">
        <v>18463684128.639999</v>
      </c>
      <c r="C91" s="120"/>
      <c r="D91" s="120"/>
      <c r="E91" s="120"/>
      <c r="F91" s="120"/>
      <c r="G91" s="120"/>
      <c r="H91" s="120"/>
      <c r="I91" s="120"/>
      <c r="J91" s="120"/>
      <c r="K91" s="120"/>
      <c r="L91" s="120"/>
      <c r="M91" s="120"/>
    </row>
    <row r="92" spans="1:13" x14ac:dyDescent="0.25">
      <c r="A92" s="122" t="s">
        <v>1348</v>
      </c>
      <c r="B92" s="171">
        <v>23938626319.84</v>
      </c>
      <c r="C92" s="120"/>
      <c r="D92" s="120"/>
      <c r="E92" s="120"/>
      <c r="F92" s="120"/>
      <c r="G92" s="120"/>
      <c r="H92" s="120"/>
      <c r="I92" s="120"/>
      <c r="J92" s="120"/>
      <c r="K92" s="120"/>
      <c r="L92" s="120"/>
      <c r="M92" s="120"/>
    </row>
    <row r="93" spans="1:13" x14ac:dyDescent="0.25">
      <c r="A93" s="172" t="s">
        <v>1349</v>
      </c>
      <c r="B93" s="169">
        <v>477228564.53999996</v>
      </c>
      <c r="C93" s="153" t="s">
        <v>1350</v>
      </c>
      <c r="D93" s="120"/>
      <c r="E93" s="120"/>
      <c r="F93" s="120"/>
      <c r="G93" s="120"/>
      <c r="H93" s="120"/>
      <c r="I93" s="120"/>
      <c r="J93" s="120"/>
      <c r="K93" s="120"/>
      <c r="L93" s="120"/>
      <c r="M93" s="120"/>
    </row>
    <row r="94" spans="1:13" x14ac:dyDescent="0.25">
      <c r="A94" s="122" t="s">
        <v>1351</v>
      </c>
      <c r="B94" s="173" t="s">
        <v>1267</v>
      </c>
      <c r="C94" s="120"/>
      <c r="D94" s="120"/>
      <c r="E94" s="120"/>
      <c r="F94" s="120"/>
      <c r="G94" s="120"/>
      <c r="H94" s="120"/>
      <c r="I94" s="120"/>
      <c r="J94" s="120"/>
      <c r="K94" s="120"/>
      <c r="L94" s="120"/>
      <c r="M94" s="120"/>
    </row>
    <row r="95" spans="1:13" x14ac:dyDescent="0.25">
      <c r="A95" s="122" t="s">
        <v>1352</v>
      </c>
      <c r="B95" s="169">
        <v>0</v>
      </c>
      <c r="C95" s="120"/>
      <c r="D95" s="120"/>
      <c r="E95" s="120"/>
      <c r="F95" s="120"/>
      <c r="G95" s="120"/>
      <c r="H95" s="120"/>
      <c r="I95" s="120"/>
      <c r="J95" s="120"/>
      <c r="K95" s="120"/>
      <c r="L95" s="120"/>
      <c r="M95" s="120"/>
    </row>
    <row r="96" spans="1:13" x14ac:dyDescent="0.25">
      <c r="A96" s="122" t="s">
        <v>1353</v>
      </c>
      <c r="B96" s="169">
        <v>0</v>
      </c>
      <c r="C96" s="120"/>
      <c r="D96" s="120"/>
      <c r="E96" s="120"/>
      <c r="F96" s="120"/>
      <c r="G96" s="120"/>
      <c r="H96" s="120"/>
      <c r="I96" s="120"/>
      <c r="J96" s="120"/>
      <c r="K96" s="120"/>
      <c r="L96" s="120"/>
      <c r="M96" s="120"/>
    </row>
    <row r="97" spans="1:13" x14ac:dyDescent="0.25">
      <c r="A97" s="122" t="s">
        <v>1354</v>
      </c>
      <c r="B97" s="174">
        <v>109888030.54000001</v>
      </c>
      <c r="C97" s="153" t="s">
        <v>1355</v>
      </c>
      <c r="D97" s="120"/>
      <c r="E97" s="120"/>
      <c r="F97" s="120"/>
      <c r="G97" s="120"/>
      <c r="H97" s="120"/>
      <c r="I97" s="120"/>
      <c r="J97" s="120"/>
      <c r="K97" s="120"/>
      <c r="L97" s="120"/>
      <c r="M97" s="120"/>
    </row>
    <row r="98" spans="1:13" ht="26.25" x14ac:dyDescent="0.25">
      <c r="A98" s="122" t="s">
        <v>1356</v>
      </c>
      <c r="B98" s="169">
        <v>0</v>
      </c>
      <c r="C98" s="120"/>
      <c r="D98" s="120"/>
      <c r="E98" s="120"/>
      <c r="F98" s="120"/>
      <c r="G98" s="120"/>
      <c r="H98" s="120"/>
      <c r="I98" s="120"/>
      <c r="J98" s="120"/>
      <c r="K98" s="120"/>
      <c r="L98" s="120"/>
      <c r="M98" s="120"/>
    </row>
    <row r="99" spans="1:13" x14ac:dyDescent="0.25">
      <c r="A99" s="122" t="s">
        <v>1357</v>
      </c>
      <c r="B99" s="169">
        <v>6491649543.0499992</v>
      </c>
      <c r="C99" s="153" t="s">
        <v>1358</v>
      </c>
      <c r="D99" s="120"/>
      <c r="E99" s="120"/>
      <c r="F99" s="120"/>
      <c r="G99" s="120"/>
      <c r="H99" s="120"/>
      <c r="I99" s="120"/>
      <c r="J99" s="120"/>
      <c r="K99" s="120"/>
      <c r="L99" s="120"/>
      <c r="M99" s="120"/>
    </row>
    <row r="100" spans="1:13" x14ac:dyDescent="0.25">
      <c r="A100" s="122" t="s">
        <v>1359</v>
      </c>
      <c r="B100" s="175">
        <v>0.36453283513471091</v>
      </c>
      <c r="C100" s="120"/>
      <c r="D100" s="120"/>
      <c r="E100" s="120"/>
      <c r="F100" s="120"/>
      <c r="G100" s="120"/>
      <c r="H100" s="120"/>
      <c r="I100" s="120"/>
      <c r="J100" s="120"/>
      <c r="K100" s="120"/>
      <c r="L100" s="120"/>
      <c r="M100" s="120"/>
    </row>
    <row r="101" spans="1:13" x14ac:dyDescent="0.25">
      <c r="A101" s="122" t="s">
        <v>1360</v>
      </c>
      <c r="B101" s="176">
        <v>241777</v>
      </c>
      <c r="C101" s="120"/>
      <c r="D101" s="120"/>
      <c r="E101" s="120"/>
      <c r="F101" s="120"/>
      <c r="G101" s="120"/>
      <c r="H101" s="120"/>
      <c r="I101" s="120"/>
      <c r="J101" s="120"/>
      <c r="K101" s="120"/>
      <c r="L101" s="120"/>
      <c r="M101" s="120"/>
    </row>
    <row r="102" spans="1:13" x14ac:dyDescent="0.25">
      <c r="A102" s="122" t="s">
        <v>1361</v>
      </c>
      <c r="B102" s="171">
        <v>99011.181046336089</v>
      </c>
      <c r="C102" s="120"/>
      <c r="D102" s="120"/>
      <c r="E102" s="120"/>
      <c r="F102" s="120"/>
      <c r="G102" s="120"/>
      <c r="H102" s="120"/>
      <c r="I102" s="120"/>
      <c r="J102" s="120"/>
      <c r="K102" s="120"/>
      <c r="L102" s="120"/>
      <c r="M102" s="120"/>
    </row>
    <row r="103" spans="1:13" x14ac:dyDescent="0.25">
      <c r="A103" s="172" t="s">
        <v>1362</v>
      </c>
      <c r="B103" s="175">
        <v>0.60864013238820269</v>
      </c>
      <c r="C103" s="120"/>
      <c r="D103" s="120"/>
      <c r="E103" s="120"/>
      <c r="F103" s="120"/>
      <c r="G103" s="120"/>
      <c r="H103" s="120"/>
      <c r="I103" s="120"/>
      <c r="J103" s="120"/>
      <c r="K103" s="120"/>
      <c r="L103" s="120"/>
      <c r="M103" s="120"/>
    </row>
    <row r="104" spans="1:13" x14ac:dyDescent="0.25">
      <c r="A104" s="122" t="s">
        <v>1363</v>
      </c>
      <c r="B104" s="177">
        <v>0.48183050180119169</v>
      </c>
      <c r="C104" s="120"/>
      <c r="D104" s="120"/>
      <c r="E104" s="120"/>
      <c r="F104" s="120"/>
      <c r="G104" s="120"/>
      <c r="H104" s="120"/>
      <c r="I104" s="120"/>
      <c r="J104" s="120"/>
      <c r="K104" s="120"/>
      <c r="L104" s="120"/>
      <c r="M104" s="120"/>
    </row>
    <row r="105" spans="1:13" x14ac:dyDescent="0.25">
      <c r="A105" s="172" t="s">
        <v>1364</v>
      </c>
      <c r="B105" s="178">
        <v>95.601305941088569</v>
      </c>
      <c r="C105" s="120"/>
      <c r="D105" s="120"/>
      <c r="E105" s="120"/>
      <c r="F105" s="120"/>
      <c r="G105" s="120"/>
      <c r="H105" s="120"/>
      <c r="I105" s="120"/>
      <c r="J105" s="120"/>
      <c r="K105" s="120"/>
      <c r="L105" s="120"/>
      <c r="M105" s="120"/>
    </row>
    <row r="106" spans="1:13" x14ac:dyDescent="0.25">
      <c r="A106" s="172" t="s">
        <v>1365</v>
      </c>
      <c r="B106" s="179">
        <v>172.96141384310781</v>
      </c>
      <c r="C106" s="120"/>
      <c r="D106" s="120"/>
      <c r="E106" s="120"/>
      <c r="F106" s="120"/>
      <c r="G106" s="120"/>
      <c r="H106" s="120"/>
      <c r="I106" s="120"/>
      <c r="J106" s="120"/>
      <c r="K106" s="120"/>
      <c r="L106" s="120"/>
      <c r="M106" s="120"/>
    </row>
    <row r="107" spans="1:13" x14ac:dyDescent="0.25">
      <c r="A107" s="122" t="s">
        <v>1366</v>
      </c>
      <c r="B107" s="180">
        <v>2.3096527088672263E-2</v>
      </c>
      <c r="C107" s="120"/>
      <c r="D107" s="120"/>
      <c r="E107" s="120"/>
      <c r="F107" s="120"/>
      <c r="G107" s="120"/>
      <c r="H107" s="120"/>
      <c r="I107" s="120"/>
      <c r="J107" s="120"/>
      <c r="K107" s="120"/>
      <c r="L107" s="120"/>
      <c r="M107" s="120"/>
    </row>
    <row r="108" spans="1:13" x14ac:dyDescent="0.25">
      <c r="A108" s="122" t="s">
        <v>1367</v>
      </c>
      <c r="B108" s="181" t="s">
        <v>1368</v>
      </c>
      <c r="C108" s="120"/>
      <c r="D108" s="120"/>
      <c r="E108" s="120"/>
      <c r="F108" s="120"/>
      <c r="G108" s="120"/>
      <c r="H108" s="120"/>
      <c r="I108" s="120"/>
      <c r="J108" s="120"/>
      <c r="K108" s="120"/>
      <c r="L108" s="120"/>
      <c r="M108" s="120"/>
    </row>
    <row r="109" spans="1:13" x14ac:dyDescent="0.25">
      <c r="A109" s="172" t="s">
        <v>1369</v>
      </c>
      <c r="B109" s="182"/>
      <c r="C109" s="153" t="s">
        <v>1370</v>
      </c>
      <c r="D109" s="120"/>
      <c r="E109" s="120"/>
      <c r="F109" s="120"/>
      <c r="G109" s="120"/>
      <c r="H109" s="120"/>
      <c r="I109" s="120"/>
      <c r="J109" s="120"/>
      <c r="K109" s="120"/>
      <c r="L109" s="120"/>
      <c r="M109" s="120"/>
    </row>
    <row r="110" spans="1:13" x14ac:dyDescent="0.25">
      <c r="A110" s="172" t="s">
        <v>1371</v>
      </c>
      <c r="B110" s="183"/>
      <c r="C110" s="153" t="s">
        <v>1370</v>
      </c>
      <c r="D110" s="120"/>
      <c r="E110" s="120"/>
      <c r="F110" s="120"/>
      <c r="G110" s="120"/>
      <c r="H110" s="120"/>
      <c r="I110" s="120"/>
      <c r="J110" s="120"/>
      <c r="K110" s="120"/>
      <c r="L110" s="120"/>
      <c r="M110" s="120"/>
    </row>
    <row r="111" spans="1:13" x14ac:dyDescent="0.25">
      <c r="A111" s="134" t="s">
        <v>1372</v>
      </c>
      <c r="B111" s="184">
        <v>0.16470000000000001</v>
      </c>
      <c r="C111" s="120"/>
      <c r="D111" s="120"/>
      <c r="E111" s="120"/>
      <c r="F111" s="120"/>
      <c r="G111" s="120"/>
      <c r="H111" s="120"/>
      <c r="I111" s="120"/>
      <c r="J111" s="120"/>
      <c r="K111" s="120"/>
      <c r="L111" s="120"/>
      <c r="M111" s="120"/>
    </row>
    <row r="112" spans="1:13" x14ac:dyDescent="0.25">
      <c r="A112" s="134" t="s">
        <v>1373</v>
      </c>
      <c r="B112" s="185">
        <v>0.1585</v>
      </c>
      <c r="C112" s="120"/>
      <c r="D112" s="120"/>
      <c r="E112" s="120"/>
      <c r="F112" s="120"/>
      <c r="G112" s="120"/>
      <c r="H112" s="120"/>
      <c r="I112" s="120"/>
      <c r="J112" s="120"/>
      <c r="K112" s="120"/>
      <c r="L112" s="120"/>
      <c r="M112" s="120"/>
    </row>
    <row r="113" spans="1:13" x14ac:dyDescent="0.25">
      <c r="A113" s="134" t="s">
        <v>1374</v>
      </c>
      <c r="B113" s="186" t="s">
        <v>1253</v>
      </c>
      <c r="C113" s="153" t="s">
        <v>1375</v>
      </c>
      <c r="D113" s="120"/>
      <c r="E113" s="120"/>
      <c r="F113" s="120"/>
      <c r="G113" s="120"/>
      <c r="H113" s="120"/>
      <c r="I113" s="120"/>
      <c r="J113" s="120"/>
      <c r="K113" s="120"/>
      <c r="L113" s="120"/>
      <c r="M113" s="120"/>
    </row>
    <row r="114" spans="1:13" x14ac:dyDescent="0.25">
      <c r="A114" s="134" t="s">
        <v>1376</v>
      </c>
      <c r="B114" s="186" t="s">
        <v>1253</v>
      </c>
      <c r="C114" s="153" t="s">
        <v>1375</v>
      </c>
      <c r="D114" s="120"/>
      <c r="E114" s="120"/>
      <c r="F114" s="120"/>
      <c r="G114" s="120"/>
      <c r="H114" s="120"/>
      <c r="I114" s="120"/>
      <c r="J114" s="120"/>
      <c r="K114" s="120"/>
      <c r="L114" s="120"/>
      <c r="M114" s="120"/>
    </row>
    <row r="115" spans="1:13" x14ac:dyDescent="0.25">
      <c r="A115" s="122" t="s">
        <v>1377</v>
      </c>
      <c r="B115" s="186" t="s">
        <v>1253</v>
      </c>
      <c r="C115" s="153" t="s">
        <v>1378</v>
      </c>
      <c r="D115" s="120"/>
      <c r="E115" s="120"/>
      <c r="F115" s="120"/>
      <c r="G115" s="120"/>
      <c r="H115" s="120"/>
      <c r="I115" s="120"/>
      <c r="J115" s="120"/>
      <c r="K115" s="120"/>
      <c r="L115" s="120"/>
      <c r="M115" s="120"/>
    </row>
    <row r="116" spans="1:13" x14ac:dyDescent="0.25">
      <c r="A116" s="122" t="s">
        <v>1379</v>
      </c>
      <c r="B116" s="187" t="s">
        <v>1380</v>
      </c>
      <c r="C116" s="153" t="s">
        <v>1381</v>
      </c>
      <c r="D116" s="120"/>
      <c r="E116" s="120"/>
      <c r="F116" s="120"/>
      <c r="G116" s="120"/>
      <c r="H116" s="120"/>
      <c r="I116" s="120"/>
      <c r="J116" s="120"/>
      <c r="K116" s="120"/>
      <c r="L116" s="120"/>
      <c r="M116" s="120"/>
    </row>
    <row r="117" spans="1:13" x14ac:dyDescent="0.25">
      <c r="A117" s="122" t="s">
        <v>1382</v>
      </c>
      <c r="B117" s="188">
        <v>0.05</v>
      </c>
      <c r="C117" s="153" t="s">
        <v>1381</v>
      </c>
      <c r="D117" s="120"/>
      <c r="E117" s="120"/>
      <c r="F117" s="120"/>
      <c r="G117" s="120"/>
      <c r="H117" s="120"/>
      <c r="I117" s="120"/>
      <c r="J117" s="120"/>
      <c r="K117" s="120"/>
      <c r="L117" s="120"/>
      <c r="M117" s="120"/>
    </row>
    <row r="118" spans="1:13" x14ac:dyDescent="0.25">
      <c r="A118" s="120"/>
      <c r="B118" s="120"/>
      <c r="C118" s="120"/>
      <c r="D118" s="120"/>
      <c r="E118" s="120"/>
      <c r="F118" s="120"/>
      <c r="G118" s="120"/>
      <c r="H118" s="120"/>
      <c r="I118" s="120"/>
      <c r="J118" s="120"/>
      <c r="K118" s="120"/>
      <c r="L118" s="120"/>
      <c r="M118" s="120"/>
    </row>
    <row r="119" spans="1:13" x14ac:dyDescent="0.25">
      <c r="A119" s="119" t="s">
        <v>1383</v>
      </c>
      <c r="B119" s="120"/>
      <c r="C119" s="153" t="s">
        <v>1370</v>
      </c>
      <c r="D119" s="120"/>
      <c r="E119" s="120"/>
      <c r="F119" s="120"/>
      <c r="G119" s="120"/>
      <c r="H119" s="120"/>
      <c r="I119" s="120"/>
      <c r="J119" s="120"/>
      <c r="K119" s="120"/>
      <c r="L119" s="120"/>
      <c r="M119" s="120"/>
    </row>
    <row r="120" spans="1:13" x14ac:dyDescent="0.25">
      <c r="A120" s="120"/>
      <c r="B120" s="120"/>
      <c r="C120" s="120"/>
      <c r="D120" s="120"/>
      <c r="E120" s="120"/>
      <c r="F120" s="120"/>
      <c r="G120" s="120"/>
      <c r="H120" s="120"/>
      <c r="I120" s="120"/>
      <c r="J120" s="120"/>
      <c r="K120" s="120"/>
      <c r="L120" s="120"/>
      <c r="M120" s="120"/>
    </row>
    <row r="121" spans="1:13" x14ac:dyDescent="0.25">
      <c r="A121" s="189" t="s">
        <v>1384</v>
      </c>
      <c r="B121" s="190">
        <v>46419104.759999998</v>
      </c>
      <c r="C121" s="120"/>
      <c r="D121" s="120"/>
      <c r="E121" s="120"/>
      <c r="F121" s="120"/>
      <c r="G121" s="120"/>
      <c r="H121" s="120"/>
      <c r="I121" s="120"/>
      <c r="J121" s="120"/>
      <c r="K121" s="120"/>
      <c r="L121" s="120"/>
      <c r="M121" s="120"/>
    </row>
    <row r="122" spans="1:13" x14ac:dyDescent="0.25">
      <c r="A122" s="191" t="s">
        <v>1385</v>
      </c>
      <c r="B122" s="169"/>
      <c r="C122" s="120"/>
      <c r="D122" s="120"/>
      <c r="E122" s="120"/>
      <c r="F122" s="120"/>
      <c r="G122" s="120"/>
      <c r="H122" s="120"/>
      <c r="I122" s="120"/>
      <c r="J122" s="120"/>
      <c r="K122" s="120"/>
      <c r="L122" s="120"/>
      <c r="M122" s="120"/>
    </row>
    <row r="123" spans="1:13" x14ac:dyDescent="0.25">
      <c r="A123" s="191" t="s">
        <v>1386</v>
      </c>
      <c r="B123" s="169">
        <v>0</v>
      </c>
      <c r="C123" s="120"/>
      <c r="D123" s="120"/>
      <c r="E123" s="120"/>
      <c r="F123" s="120"/>
      <c r="G123" s="120"/>
      <c r="H123" s="120"/>
      <c r="I123" s="120"/>
      <c r="J123" s="120"/>
      <c r="K123" s="120"/>
      <c r="L123" s="120"/>
      <c r="M123" s="120"/>
    </row>
    <row r="124" spans="1:13" x14ac:dyDescent="0.25">
      <c r="A124" s="191" t="s">
        <v>1387</v>
      </c>
      <c r="B124" s="169">
        <v>361343487.57999998</v>
      </c>
      <c r="C124" s="120"/>
      <c r="D124" s="120"/>
      <c r="E124" s="120"/>
      <c r="F124" s="120"/>
      <c r="G124" s="120"/>
      <c r="H124" s="120"/>
      <c r="I124" s="120"/>
      <c r="J124" s="120"/>
      <c r="K124" s="120"/>
      <c r="L124" s="120"/>
      <c r="M124" s="120"/>
    </row>
    <row r="125" spans="1:13" x14ac:dyDescent="0.25">
      <c r="A125" s="120"/>
      <c r="B125" s="120"/>
      <c r="C125" s="120"/>
      <c r="D125" s="192"/>
      <c r="E125" s="120"/>
      <c r="F125" s="120"/>
      <c r="G125" s="120"/>
      <c r="H125" s="120"/>
      <c r="I125" s="120"/>
      <c r="J125" s="120"/>
      <c r="K125" s="120"/>
      <c r="L125" s="120"/>
      <c r="M125" s="120"/>
    </row>
    <row r="126" spans="1:13" x14ac:dyDescent="0.25">
      <c r="A126" s="119" t="s">
        <v>1388</v>
      </c>
      <c r="B126" s="120"/>
      <c r="C126" s="120"/>
      <c r="D126" s="120"/>
      <c r="E126" s="120"/>
      <c r="F126" s="120"/>
      <c r="G126" s="120"/>
      <c r="H126" s="120"/>
      <c r="I126" s="120"/>
      <c r="J126" s="120"/>
      <c r="K126" s="120"/>
      <c r="L126" s="120"/>
      <c r="M126" s="120"/>
    </row>
    <row r="127" spans="1:13" x14ac:dyDescent="0.25">
      <c r="A127" s="120"/>
      <c r="B127" s="193" t="s">
        <v>1389</v>
      </c>
      <c r="C127" s="193" t="s">
        <v>1390</v>
      </c>
      <c r="D127" s="194" t="s">
        <v>1391</v>
      </c>
      <c r="E127" s="193" t="s">
        <v>1392</v>
      </c>
      <c r="F127" s="120"/>
      <c r="G127" s="120"/>
      <c r="H127" s="120"/>
      <c r="I127" s="120"/>
      <c r="J127" s="120"/>
      <c r="K127" s="120"/>
      <c r="L127" s="120"/>
      <c r="M127" s="120"/>
    </row>
    <row r="128" spans="1:13" x14ac:dyDescent="0.25">
      <c r="A128" s="134" t="s">
        <v>1393</v>
      </c>
      <c r="B128" s="195">
        <v>2908</v>
      </c>
      <c r="C128" s="196">
        <v>1.202761222117902E-2</v>
      </c>
      <c r="D128" s="197">
        <v>228441891.86000001</v>
      </c>
      <c r="E128" s="196">
        <v>9.5428153983368111E-3</v>
      </c>
      <c r="F128" s="120"/>
      <c r="G128" s="120"/>
      <c r="H128" s="120"/>
      <c r="I128" s="120"/>
      <c r="J128" s="120"/>
      <c r="K128" s="120"/>
      <c r="L128" s="120"/>
      <c r="M128" s="120"/>
    </row>
    <row r="129" spans="1:13" x14ac:dyDescent="0.25">
      <c r="A129" s="134" t="s">
        <v>1394</v>
      </c>
      <c r="B129" s="195">
        <v>4</v>
      </c>
      <c r="C129" s="196">
        <v>1.6544170868196727E-5</v>
      </c>
      <c r="D129" s="195">
        <v>455894.39</v>
      </c>
      <c r="E129" s="196">
        <v>1.9044300366648904E-5</v>
      </c>
      <c r="F129" s="120"/>
      <c r="G129" s="120"/>
      <c r="H129" s="120"/>
      <c r="I129" s="120"/>
      <c r="J129" s="120"/>
      <c r="K129" s="120"/>
      <c r="L129" s="120"/>
      <c r="M129" s="120"/>
    </row>
    <row r="130" spans="1:13" x14ac:dyDescent="0.25">
      <c r="A130" s="134" t="s">
        <v>1395</v>
      </c>
      <c r="B130" s="195">
        <v>4</v>
      </c>
      <c r="C130" s="196">
        <v>1.6544170868196727E-5</v>
      </c>
      <c r="D130" s="195">
        <v>455894.39</v>
      </c>
      <c r="E130" s="196">
        <v>1.9044300366648904E-5</v>
      </c>
      <c r="F130" s="120"/>
      <c r="G130" s="120"/>
      <c r="H130" s="120"/>
      <c r="I130" s="120"/>
      <c r="J130" s="120"/>
      <c r="K130" s="120"/>
      <c r="L130" s="120"/>
      <c r="M130" s="120"/>
    </row>
    <row r="131" spans="1:13" x14ac:dyDescent="0.25">
      <c r="A131" s="134" t="s">
        <v>1396</v>
      </c>
      <c r="B131" s="195">
        <v>0</v>
      </c>
      <c r="C131" s="196">
        <v>0</v>
      </c>
      <c r="D131" s="195">
        <v>0</v>
      </c>
      <c r="E131" s="196">
        <v>0</v>
      </c>
      <c r="F131" s="120"/>
      <c r="G131" s="198"/>
      <c r="H131" s="199"/>
      <c r="I131" s="120"/>
      <c r="J131" s="120"/>
      <c r="K131" s="120"/>
      <c r="L131" s="120"/>
      <c r="M131" s="120"/>
    </row>
    <row r="132" spans="1:13" x14ac:dyDescent="0.25">
      <c r="A132" s="134" t="s">
        <v>1397</v>
      </c>
      <c r="B132" s="200">
        <v>0</v>
      </c>
      <c r="C132" s="196">
        <v>0</v>
      </c>
      <c r="D132" s="197">
        <v>0</v>
      </c>
      <c r="E132" s="196">
        <v>0</v>
      </c>
      <c r="F132" s="120"/>
      <c r="G132" s="199"/>
      <c r="H132" s="201"/>
      <c r="I132" s="120"/>
      <c r="J132" s="120"/>
      <c r="K132" s="120"/>
      <c r="L132" s="120"/>
      <c r="M132" s="120"/>
    </row>
    <row r="133" spans="1:13" x14ac:dyDescent="0.25">
      <c r="A133" s="120"/>
      <c r="B133" s="120"/>
      <c r="C133" s="120"/>
      <c r="D133" s="120"/>
      <c r="E133" s="120"/>
      <c r="F133" s="120"/>
      <c r="G133" s="120"/>
      <c r="H133" s="120"/>
      <c r="I133" s="120"/>
      <c r="J133" s="120"/>
      <c r="K133" s="120"/>
      <c r="L133" s="120"/>
      <c r="M133" s="120"/>
    </row>
    <row r="134" spans="1:13" x14ac:dyDescent="0.25">
      <c r="A134" s="119" t="s">
        <v>1398</v>
      </c>
      <c r="B134" s="120"/>
      <c r="C134" s="120"/>
      <c r="D134" s="120"/>
      <c r="E134" s="120"/>
      <c r="F134" s="343" t="s">
        <v>1399</v>
      </c>
      <c r="G134" s="344"/>
      <c r="H134" s="344"/>
      <c r="I134" s="344"/>
      <c r="J134" s="345"/>
      <c r="K134" s="153" t="s">
        <v>1400</v>
      </c>
      <c r="L134" s="120"/>
      <c r="M134" s="120"/>
    </row>
    <row r="135" spans="1:13" ht="26.25" x14ac:dyDescent="0.25">
      <c r="A135" s="134"/>
      <c r="B135" s="202" t="s">
        <v>1389</v>
      </c>
      <c r="C135" s="202" t="s">
        <v>1390</v>
      </c>
      <c r="D135" s="202" t="s">
        <v>1391</v>
      </c>
      <c r="E135" s="203" t="s">
        <v>1392</v>
      </c>
      <c r="F135" s="204" t="s">
        <v>1401</v>
      </c>
      <c r="G135" s="205" t="s">
        <v>1402</v>
      </c>
      <c r="H135" s="206" t="s">
        <v>1403</v>
      </c>
      <c r="I135" s="205" t="s">
        <v>1404</v>
      </c>
      <c r="J135" s="206" t="s">
        <v>1405</v>
      </c>
      <c r="K135" s="153" t="s">
        <v>1406</v>
      </c>
      <c r="L135" s="120"/>
      <c r="M135" s="120"/>
    </row>
    <row r="136" spans="1:13" x14ac:dyDescent="0.25">
      <c r="A136" s="207" t="s">
        <v>1407</v>
      </c>
      <c r="B136" s="195">
        <v>57930</v>
      </c>
      <c r="C136" s="196">
        <v>0.2396009545986591</v>
      </c>
      <c r="D136" s="197">
        <v>6018649356.75</v>
      </c>
      <c r="E136" s="196">
        <v>0.25141999696790568</v>
      </c>
      <c r="F136" s="208">
        <v>2.8168175352097338E-2</v>
      </c>
      <c r="G136" s="209">
        <v>19.0188659432207</v>
      </c>
      <c r="H136" s="208">
        <v>2.8168175352097338E-2</v>
      </c>
      <c r="I136" s="208">
        <v>0</v>
      </c>
      <c r="J136" s="208">
        <v>2.8168175352097338E-2</v>
      </c>
      <c r="K136" s="120"/>
      <c r="L136" s="120"/>
      <c r="M136" s="120"/>
    </row>
    <row r="137" spans="1:13" x14ac:dyDescent="0.25">
      <c r="A137" s="210" t="s">
        <v>1408</v>
      </c>
      <c r="B137" s="211">
        <v>0</v>
      </c>
      <c r="C137" s="212">
        <v>0</v>
      </c>
      <c r="D137" s="213">
        <v>0</v>
      </c>
      <c r="E137" s="212">
        <v>0</v>
      </c>
      <c r="F137" s="213">
        <v>0</v>
      </c>
      <c r="G137" s="197">
        <v>0</v>
      </c>
      <c r="H137" s="197">
        <v>0</v>
      </c>
      <c r="I137" s="197">
        <v>0</v>
      </c>
      <c r="J137" s="197">
        <v>0</v>
      </c>
      <c r="K137" s="120"/>
      <c r="L137" s="120"/>
      <c r="M137" s="120"/>
    </row>
    <row r="138" spans="1:13" x14ac:dyDescent="0.25">
      <c r="A138" s="210" t="s">
        <v>1409</v>
      </c>
      <c r="B138" s="214">
        <v>4</v>
      </c>
      <c r="C138" s="215">
        <v>1.6544170868196727E-5</v>
      </c>
      <c r="D138" s="216">
        <v>168376.55</v>
      </c>
      <c r="E138" s="215">
        <v>7.0336763584655582E-6</v>
      </c>
      <c r="F138" s="208">
        <v>6.590000152587891E-2</v>
      </c>
      <c r="G138" s="217">
        <v>16.6238647246306</v>
      </c>
      <c r="H138" s="208">
        <v>6.590000152587891E-2</v>
      </c>
      <c r="I138" s="216">
        <v>0</v>
      </c>
      <c r="J138" s="208">
        <v>6.590000152587891E-2</v>
      </c>
      <c r="K138" s="120"/>
      <c r="L138" s="120"/>
      <c r="M138" s="120"/>
    </row>
    <row r="139" spans="1:13" x14ac:dyDescent="0.25">
      <c r="A139" s="207" t="s">
        <v>1410</v>
      </c>
      <c r="B139" s="195">
        <v>528</v>
      </c>
      <c r="C139" s="196">
        <v>2.183830554601968E-3</v>
      </c>
      <c r="D139" s="197">
        <v>5470507.04</v>
      </c>
      <c r="E139" s="196">
        <v>2.2852217862919395E-4</v>
      </c>
      <c r="F139" s="208">
        <v>3.9708895064827089E-2</v>
      </c>
      <c r="G139" s="218">
        <v>0</v>
      </c>
      <c r="H139" s="208">
        <v>3.9708895064827089E-2</v>
      </c>
      <c r="I139" s="197">
        <v>0</v>
      </c>
      <c r="J139" s="208">
        <v>3.9708895064827089E-2</v>
      </c>
      <c r="K139" s="120"/>
      <c r="L139" s="120"/>
      <c r="M139" s="120"/>
    </row>
    <row r="140" spans="1:13" x14ac:dyDescent="0.25">
      <c r="A140" s="210" t="s">
        <v>1411</v>
      </c>
      <c r="B140" s="211">
        <v>0</v>
      </c>
      <c r="C140" s="212">
        <v>0</v>
      </c>
      <c r="D140" s="213">
        <v>0</v>
      </c>
      <c r="E140" s="212">
        <v>0</v>
      </c>
      <c r="F140" s="213">
        <v>0</v>
      </c>
      <c r="G140" s="213">
        <v>0</v>
      </c>
      <c r="H140" s="213">
        <v>0</v>
      </c>
      <c r="I140" s="213">
        <v>0</v>
      </c>
      <c r="J140" s="213">
        <v>0</v>
      </c>
      <c r="K140" s="120"/>
      <c r="L140" s="120"/>
      <c r="M140" s="120"/>
    </row>
    <row r="141" spans="1:13" x14ac:dyDescent="0.25">
      <c r="A141" s="210" t="s">
        <v>1412</v>
      </c>
      <c r="B141" s="195">
        <v>0</v>
      </c>
      <c r="C141" s="196">
        <v>0</v>
      </c>
      <c r="D141" s="197">
        <v>0</v>
      </c>
      <c r="E141" s="196">
        <v>0</v>
      </c>
      <c r="F141" s="197">
        <v>0</v>
      </c>
      <c r="G141" s="197">
        <v>0</v>
      </c>
      <c r="H141" s="197">
        <v>0</v>
      </c>
      <c r="I141" s="197">
        <v>0</v>
      </c>
      <c r="J141" s="197">
        <v>0</v>
      </c>
      <c r="K141" s="120"/>
      <c r="L141" s="120"/>
      <c r="M141" s="120"/>
    </row>
    <row r="142" spans="1:13" x14ac:dyDescent="0.25">
      <c r="A142" s="210" t="s">
        <v>1413</v>
      </c>
      <c r="B142" s="195">
        <v>31023</v>
      </c>
      <c r="C142" s="196">
        <v>0.12831245321101675</v>
      </c>
      <c r="D142" s="197">
        <v>3312943676.5</v>
      </c>
      <c r="E142" s="196">
        <v>0.13839322408213034</v>
      </c>
      <c r="F142" s="208">
        <v>9.6784480282211295E-3</v>
      </c>
      <c r="G142" s="197">
        <v>0</v>
      </c>
      <c r="H142" s="219">
        <v>7.178448028221129E-3</v>
      </c>
      <c r="I142" s="197">
        <v>0</v>
      </c>
      <c r="J142" s="208">
        <v>9.6784480282211295E-3</v>
      </c>
      <c r="K142" s="120"/>
      <c r="L142" s="120"/>
      <c r="M142" s="120"/>
    </row>
    <row r="143" spans="1:13" x14ac:dyDescent="0.25">
      <c r="A143" s="210" t="s">
        <v>1414</v>
      </c>
      <c r="B143" s="195">
        <v>152292</v>
      </c>
      <c r="C143" s="196">
        <v>0.62988621746485396</v>
      </c>
      <c r="D143" s="197">
        <v>14601394403</v>
      </c>
      <c r="E143" s="196">
        <v>0.60995122309497629</v>
      </c>
      <c r="F143" s="208">
        <v>2.4043750487802759E-2</v>
      </c>
      <c r="G143" s="220">
        <v>0</v>
      </c>
      <c r="H143" s="208">
        <v>-1.8748803292737283E-4</v>
      </c>
      <c r="I143" s="218">
        <v>0</v>
      </c>
      <c r="J143" s="208">
        <v>2.4043750487802759E-2</v>
      </c>
      <c r="K143" s="120"/>
      <c r="L143" s="120"/>
      <c r="M143" s="120"/>
    </row>
    <row r="144" spans="1:13" x14ac:dyDescent="0.25">
      <c r="A144" s="210" t="s">
        <v>1415</v>
      </c>
      <c r="B144" s="195">
        <v>0</v>
      </c>
      <c r="C144" s="196">
        <v>0</v>
      </c>
      <c r="D144" s="197">
        <v>0</v>
      </c>
      <c r="E144" s="196">
        <v>0</v>
      </c>
      <c r="F144" s="197">
        <v>0</v>
      </c>
      <c r="G144" s="197">
        <v>0</v>
      </c>
      <c r="H144" s="213">
        <v>0</v>
      </c>
      <c r="I144" s="197">
        <v>0</v>
      </c>
      <c r="J144" s="197">
        <v>0</v>
      </c>
      <c r="K144" s="120"/>
      <c r="L144" s="120"/>
      <c r="M144" s="120"/>
    </row>
    <row r="145" spans="1:13" ht="15.75" thickBot="1" x14ac:dyDescent="0.3">
      <c r="A145" s="221" t="s">
        <v>100</v>
      </c>
      <c r="B145" s="222">
        <v>241777</v>
      </c>
      <c r="C145" s="223">
        <v>1</v>
      </c>
      <c r="D145" s="224">
        <v>23938626319.84</v>
      </c>
      <c r="E145" s="225">
        <v>1</v>
      </c>
      <c r="F145" s="225">
        <v>2.3096527088672263E-2</v>
      </c>
      <c r="G145" s="120"/>
      <c r="H145" s="226"/>
      <c r="I145" s="120"/>
      <c r="J145" s="225">
        <v>2.3096527088672263E-2</v>
      </c>
      <c r="K145" s="120"/>
      <c r="L145" s="120"/>
      <c r="M145" s="120"/>
    </row>
    <row r="146" spans="1:13" ht="15.75" thickTop="1" x14ac:dyDescent="0.25">
      <c r="A146" s="120"/>
      <c r="B146" s="120"/>
      <c r="C146" s="120"/>
      <c r="D146" s="120"/>
      <c r="E146" s="120"/>
      <c r="F146" s="120"/>
      <c r="G146" s="120"/>
      <c r="H146" s="227"/>
      <c r="I146" s="120"/>
      <c r="J146" s="120"/>
      <c r="K146" s="120"/>
      <c r="L146" s="120"/>
      <c r="M146" s="120"/>
    </row>
    <row r="147" spans="1:13" x14ac:dyDescent="0.25">
      <c r="A147" s="119" t="s">
        <v>1416</v>
      </c>
      <c r="B147" s="120"/>
      <c r="C147" s="120"/>
      <c r="D147" s="120"/>
      <c r="E147" s="120"/>
      <c r="F147" s="120"/>
      <c r="G147" s="120"/>
      <c r="H147" s="120"/>
      <c r="I147" s="120"/>
      <c r="J147" s="120"/>
      <c r="K147" s="120"/>
      <c r="L147" s="120"/>
      <c r="M147" s="120"/>
    </row>
    <row r="148" spans="1:13" x14ac:dyDescent="0.25">
      <c r="A148" s="228" t="s">
        <v>1417</v>
      </c>
      <c r="B148" s="202" t="s">
        <v>1389</v>
      </c>
      <c r="C148" s="202" t="s">
        <v>1390</v>
      </c>
      <c r="D148" s="202" t="s">
        <v>1391</v>
      </c>
      <c r="E148" s="202" t="s">
        <v>1392</v>
      </c>
      <c r="F148" s="120"/>
      <c r="G148" s="229"/>
      <c r="H148" s="120"/>
      <c r="I148" s="120"/>
      <c r="J148" s="120"/>
      <c r="K148" s="120"/>
      <c r="L148" s="120"/>
      <c r="M148" s="120"/>
    </row>
    <row r="149" spans="1:13" x14ac:dyDescent="0.25">
      <c r="A149" s="131" t="s">
        <v>1418</v>
      </c>
      <c r="B149" s="195">
        <v>234681</v>
      </c>
      <c r="C149" s="196">
        <v>0.970650640879819</v>
      </c>
      <c r="D149" s="197">
        <v>23263004476.02</v>
      </c>
      <c r="E149" s="196">
        <v>0.97177691673727939</v>
      </c>
      <c r="F149" s="120"/>
      <c r="G149" s="120"/>
      <c r="H149" s="120"/>
      <c r="I149" s="120"/>
      <c r="J149" s="120"/>
      <c r="K149" s="120"/>
      <c r="L149" s="120"/>
      <c r="M149" s="120"/>
    </row>
    <row r="150" spans="1:13" x14ac:dyDescent="0.25">
      <c r="A150" s="131" t="s">
        <v>1419</v>
      </c>
      <c r="B150" s="211">
        <v>2309</v>
      </c>
      <c r="C150" s="212">
        <v>9.5501226336665614E-3</v>
      </c>
      <c r="D150" s="213">
        <v>198282625.94999999</v>
      </c>
      <c r="E150" s="212">
        <v>8.2829575640965703E-3</v>
      </c>
      <c r="F150" s="120"/>
      <c r="G150" s="120"/>
      <c r="H150" s="120"/>
      <c r="I150" s="120"/>
      <c r="J150" s="120"/>
      <c r="K150" s="120"/>
      <c r="L150" s="120"/>
      <c r="M150" s="120"/>
    </row>
    <row r="151" spans="1:13" x14ac:dyDescent="0.25">
      <c r="A151" s="134" t="s">
        <v>1420</v>
      </c>
      <c r="B151" s="211">
        <v>1694</v>
      </c>
      <c r="C151" s="212">
        <v>7.0064563626813141E-3</v>
      </c>
      <c r="D151" s="213">
        <v>162857578.91999999</v>
      </c>
      <c r="E151" s="212">
        <v>6.8031296676796318E-3</v>
      </c>
      <c r="F151" s="120"/>
      <c r="G151" s="120"/>
      <c r="H151" s="120"/>
      <c r="I151" s="120"/>
      <c r="J151" s="120"/>
      <c r="K151" s="120"/>
      <c r="L151" s="120"/>
      <c r="M151" s="120"/>
    </row>
    <row r="152" spans="1:13" x14ac:dyDescent="0.25">
      <c r="A152" s="134" t="s">
        <v>1421</v>
      </c>
      <c r="B152" s="195">
        <v>705</v>
      </c>
      <c r="C152" s="196">
        <v>2.9159101155196731E-3</v>
      </c>
      <c r="D152" s="197">
        <v>69901630.079999998</v>
      </c>
      <c r="E152" s="196">
        <v>2.9200351409498591E-3</v>
      </c>
      <c r="F152" s="120"/>
      <c r="G152" s="120"/>
      <c r="H152" s="120"/>
      <c r="I152" s="120"/>
      <c r="J152" s="120"/>
      <c r="K152" s="120"/>
      <c r="L152" s="120"/>
      <c r="M152" s="120"/>
    </row>
    <row r="153" spans="1:13" x14ac:dyDescent="0.25">
      <c r="A153" s="134" t="s">
        <v>1422</v>
      </c>
      <c r="B153" s="195">
        <v>1076</v>
      </c>
      <c r="C153" s="196">
        <v>4.4503819635449198E-3</v>
      </c>
      <c r="D153" s="197">
        <v>103834233.3</v>
      </c>
      <c r="E153" s="196">
        <v>4.337518448748399E-3</v>
      </c>
      <c r="F153" s="120"/>
      <c r="G153" s="120"/>
      <c r="H153" s="120"/>
      <c r="I153" s="120"/>
      <c r="J153" s="120"/>
      <c r="K153" s="120"/>
      <c r="L153" s="120"/>
      <c r="M153" s="120"/>
    </row>
    <row r="154" spans="1:13" x14ac:dyDescent="0.25">
      <c r="A154" s="134" t="s">
        <v>1423</v>
      </c>
      <c r="B154" s="195">
        <v>758</v>
      </c>
      <c r="C154" s="196">
        <v>3.1351203795232799E-3</v>
      </c>
      <c r="D154" s="197">
        <v>73696694.629999995</v>
      </c>
      <c r="E154" s="196">
        <v>3.0785682371808109E-3</v>
      </c>
      <c r="F154" s="120"/>
      <c r="G154" s="120"/>
      <c r="H154" s="120"/>
      <c r="I154" s="120"/>
      <c r="J154" s="120"/>
      <c r="K154" s="120"/>
      <c r="L154" s="120"/>
      <c r="M154" s="120"/>
    </row>
    <row r="155" spans="1:13" x14ac:dyDescent="0.25">
      <c r="A155" s="134" t="s">
        <v>1424</v>
      </c>
      <c r="B155" s="195">
        <v>554</v>
      </c>
      <c r="C155" s="196">
        <v>2.2913676652452468E-3</v>
      </c>
      <c r="D155" s="197">
        <v>67049080.939999998</v>
      </c>
      <c r="E155" s="196">
        <v>2.8008742040653623E-3</v>
      </c>
      <c r="F155" s="120"/>
      <c r="G155" s="120"/>
      <c r="H155" s="120"/>
      <c r="I155" s="120"/>
      <c r="J155" s="120"/>
      <c r="K155" s="120"/>
      <c r="L155" s="120"/>
      <c r="M155" s="120"/>
    </row>
    <row r="156" spans="1:13" ht="15.75" thickBot="1" x14ac:dyDescent="0.3">
      <c r="A156" s="230" t="s">
        <v>100</v>
      </c>
      <c r="B156" s="231">
        <v>241777</v>
      </c>
      <c r="C156" s="225">
        <v>1</v>
      </c>
      <c r="D156" s="232">
        <v>23938626319.84</v>
      </c>
      <c r="E156" s="225">
        <v>1</v>
      </c>
      <c r="F156" s="120"/>
      <c r="G156" s="120"/>
      <c r="H156" s="120"/>
      <c r="I156" s="120"/>
      <c r="J156" s="120"/>
      <c r="K156" s="120"/>
      <c r="L156" s="120"/>
      <c r="M156" s="120"/>
    </row>
    <row r="157" spans="1:13" ht="15.75" thickTop="1" x14ac:dyDescent="0.25">
      <c r="A157" s="120"/>
      <c r="B157" s="120"/>
      <c r="C157" s="120"/>
      <c r="D157" s="120"/>
      <c r="E157" s="120"/>
      <c r="F157" s="120"/>
      <c r="G157" s="120"/>
      <c r="H157" s="120"/>
      <c r="I157" s="120"/>
      <c r="J157" s="120"/>
      <c r="K157" s="120"/>
      <c r="L157" s="120"/>
      <c r="M157" s="120"/>
    </row>
    <row r="158" spans="1:13" x14ac:dyDescent="0.25">
      <c r="A158" s="228" t="s">
        <v>1425</v>
      </c>
      <c r="B158" s="202" t="s">
        <v>1389</v>
      </c>
      <c r="C158" s="202" t="s">
        <v>1390</v>
      </c>
      <c r="D158" s="202" t="s">
        <v>1391</v>
      </c>
      <c r="E158" s="202" t="s">
        <v>1392</v>
      </c>
      <c r="F158" s="120"/>
      <c r="G158" s="120"/>
      <c r="H158" s="120"/>
      <c r="I158" s="120"/>
      <c r="J158" s="120"/>
      <c r="K158" s="120"/>
      <c r="L158" s="120"/>
      <c r="M158" s="120"/>
    </row>
    <row r="159" spans="1:13" x14ac:dyDescent="0.25">
      <c r="A159" s="131" t="s">
        <v>1426</v>
      </c>
      <c r="B159" s="195">
        <v>121262</v>
      </c>
      <c r="C159" s="196">
        <v>0.50154481195481782</v>
      </c>
      <c r="D159" s="197">
        <v>7368208730.0600004</v>
      </c>
      <c r="E159" s="196">
        <v>0.30779580380321708</v>
      </c>
      <c r="F159" s="120"/>
      <c r="G159" s="120"/>
      <c r="H159" s="120"/>
      <c r="I159" s="120"/>
      <c r="J159" s="120"/>
      <c r="K159" s="120"/>
      <c r="L159" s="120"/>
      <c r="M159" s="120"/>
    </row>
    <row r="160" spans="1:13" x14ac:dyDescent="0.25">
      <c r="A160" s="131" t="s">
        <v>1427</v>
      </c>
      <c r="B160" s="195">
        <v>15719</v>
      </c>
      <c r="C160" s="196">
        <v>6.5014455469296087E-2</v>
      </c>
      <c r="D160" s="197">
        <v>1733739019.1800001</v>
      </c>
      <c r="E160" s="196">
        <v>7.2424331956888507E-2</v>
      </c>
      <c r="F160" s="120"/>
      <c r="G160" s="120"/>
      <c r="H160" s="120"/>
      <c r="I160" s="120"/>
      <c r="J160" s="120"/>
      <c r="K160" s="120"/>
      <c r="L160" s="120"/>
      <c r="M160" s="120"/>
    </row>
    <row r="161" spans="1:13" x14ac:dyDescent="0.25">
      <c r="A161" s="131" t="s">
        <v>1428</v>
      </c>
      <c r="B161" s="195">
        <v>15891</v>
      </c>
      <c r="C161" s="196">
        <v>6.5725854816628543E-2</v>
      </c>
      <c r="D161" s="197">
        <v>1867490855.48</v>
      </c>
      <c r="E161" s="196">
        <v>7.8011613136391614E-2</v>
      </c>
      <c r="F161" s="120"/>
      <c r="G161" s="120"/>
      <c r="H161" s="120"/>
      <c r="I161" s="120"/>
      <c r="J161" s="120"/>
      <c r="K161" s="120"/>
      <c r="L161" s="120"/>
      <c r="M161" s="120"/>
    </row>
    <row r="162" spans="1:13" x14ac:dyDescent="0.25">
      <c r="A162" s="131" t="s">
        <v>1429</v>
      </c>
      <c r="B162" s="195">
        <v>15428</v>
      </c>
      <c r="C162" s="196">
        <v>6.3810867038634769E-2</v>
      </c>
      <c r="D162" s="197">
        <v>1922604113.74</v>
      </c>
      <c r="E162" s="196">
        <v>8.0313886354730926E-2</v>
      </c>
      <c r="F162" s="120"/>
      <c r="G162" s="120"/>
      <c r="H162" s="120"/>
      <c r="I162" s="120"/>
      <c r="J162" s="120"/>
      <c r="K162" s="120"/>
      <c r="L162" s="120"/>
      <c r="M162" s="120"/>
    </row>
    <row r="163" spans="1:13" x14ac:dyDescent="0.25">
      <c r="A163" s="131" t="s">
        <v>1430</v>
      </c>
      <c r="B163" s="195">
        <v>15609</v>
      </c>
      <c r="C163" s="196">
        <v>6.4559490770420683E-2</v>
      </c>
      <c r="D163" s="197">
        <v>2097942342.0799999</v>
      </c>
      <c r="E163" s="196">
        <v>8.7638376323258563E-2</v>
      </c>
      <c r="F163" s="120"/>
      <c r="G163" s="120"/>
      <c r="H163" s="120"/>
      <c r="I163" s="120"/>
      <c r="J163" s="120"/>
      <c r="K163" s="120"/>
      <c r="L163" s="120"/>
      <c r="M163" s="120"/>
    </row>
    <row r="164" spans="1:13" x14ac:dyDescent="0.25">
      <c r="A164" s="131" t="s">
        <v>1431</v>
      </c>
      <c r="B164" s="195">
        <v>14960</v>
      </c>
      <c r="C164" s="196">
        <v>6.1875199047055761E-2</v>
      </c>
      <c r="D164" s="197">
        <v>2140421822.25</v>
      </c>
      <c r="E164" s="196">
        <v>8.9412892521574999E-2</v>
      </c>
      <c r="F164" s="120"/>
      <c r="G164" s="120"/>
      <c r="H164" s="120"/>
      <c r="I164" s="120"/>
      <c r="J164" s="120"/>
      <c r="K164" s="120"/>
      <c r="L164" s="120"/>
      <c r="M164" s="120"/>
    </row>
    <row r="165" spans="1:13" x14ac:dyDescent="0.25">
      <c r="A165" s="131" t="s">
        <v>1432</v>
      </c>
      <c r="B165" s="195">
        <v>13455</v>
      </c>
      <c r="C165" s="196">
        <v>5.565045475789674E-2</v>
      </c>
      <c r="D165" s="197">
        <v>2016952156.98</v>
      </c>
      <c r="E165" s="196">
        <v>8.4255133524866396E-2</v>
      </c>
      <c r="F165" s="120"/>
      <c r="G165" s="120"/>
      <c r="H165" s="120"/>
      <c r="I165" s="120"/>
      <c r="J165" s="120"/>
      <c r="K165" s="120"/>
      <c r="L165" s="120"/>
      <c r="M165" s="120"/>
    </row>
    <row r="166" spans="1:13" x14ac:dyDescent="0.25">
      <c r="A166" s="131" t="s">
        <v>1433</v>
      </c>
      <c r="B166" s="195">
        <v>10512</v>
      </c>
      <c r="C166" s="196">
        <v>4.3478081041621E-2</v>
      </c>
      <c r="D166" s="197">
        <v>1586726891.76</v>
      </c>
      <c r="E166" s="196">
        <v>6.6283122120710122E-2</v>
      </c>
      <c r="F166" s="120"/>
      <c r="G166" s="120"/>
      <c r="H166" s="120"/>
      <c r="I166" s="120"/>
      <c r="J166" s="120"/>
      <c r="K166" s="120"/>
      <c r="L166" s="120"/>
      <c r="M166" s="120"/>
    </row>
    <row r="167" spans="1:13" x14ac:dyDescent="0.25">
      <c r="A167" s="131" t="s">
        <v>1434</v>
      </c>
      <c r="B167" s="195">
        <v>8610</v>
      </c>
      <c r="C167" s="196">
        <v>3.5611327793793453E-2</v>
      </c>
      <c r="D167" s="197">
        <v>1400938887.51</v>
      </c>
      <c r="E167" s="196">
        <v>5.8522108528379573E-2</v>
      </c>
      <c r="F167" s="120"/>
      <c r="G167" s="120"/>
      <c r="H167" s="120"/>
      <c r="I167" s="120"/>
      <c r="J167" s="120"/>
      <c r="K167" s="120"/>
      <c r="L167" s="120"/>
      <c r="M167" s="120"/>
    </row>
    <row r="168" spans="1:13" x14ac:dyDescent="0.25">
      <c r="A168" s="131" t="s">
        <v>1435</v>
      </c>
      <c r="B168" s="195">
        <v>5386</v>
      </c>
      <c r="C168" s="196">
        <v>2.2276726074026892E-2</v>
      </c>
      <c r="D168" s="197">
        <v>960203941.64999998</v>
      </c>
      <c r="E168" s="196">
        <v>4.0111071070698674E-2</v>
      </c>
      <c r="F168" s="120"/>
      <c r="G168" s="120"/>
      <c r="H168" s="120"/>
      <c r="I168" s="120"/>
      <c r="J168" s="120"/>
      <c r="K168" s="120"/>
      <c r="L168" s="120"/>
      <c r="M168" s="120"/>
    </row>
    <row r="169" spans="1:13" x14ac:dyDescent="0.25">
      <c r="A169" s="131" t="s">
        <v>1436</v>
      </c>
      <c r="B169" s="195">
        <v>1931</v>
      </c>
      <c r="C169" s="196">
        <v>7.9866984866219706E-3</v>
      </c>
      <c r="D169" s="197">
        <v>340711539.85000002</v>
      </c>
      <c r="E169" s="196">
        <v>1.4232710569846822E-2</v>
      </c>
      <c r="F169" s="120"/>
      <c r="G169" s="120"/>
      <c r="H169" s="120"/>
      <c r="I169" s="120"/>
      <c r="J169" s="120"/>
      <c r="K169" s="120"/>
      <c r="L169" s="120"/>
      <c r="M169" s="120"/>
    </row>
    <row r="170" spans="1:13" x14ac:dyDescent="0.25">
      <c r="A170" s="131" t="s">
        <v>1437</v>
      </c>
      <c r="B170" s="195">
        <v>1025</v>
      </c>
      <c r="C170" s="196">
        <v>4.2394437849754109E-3</v>
      </c>
      <c r="D170" s="197">
        <v>178147218.13</v>
      </c>
      <c r="E170" s="196">
        <v>7.4418312792808037E-3</v>
      </c>
      <c r="F170" s="120"/>
      <c r="G170" s="120"/>
      <c r="H170" s="120"/>
      <c r="I170" s="120"/>
      <c r="J170" s="120"/>
      <c r="K170" s="120"/>
      <c r="L170" s="120"/>
      <c r="M170" s="120"/>
    </row>
    <row r="171" spans="1:13" x14ac:dyDescent="0.25">
      <c r="A171" s="131" t="s">
        <v>1438</v>
      </c>
      <c r="B171" s="195">
        <v>536</v>
      </c>
      <c r="C171" s="196">
        <v>2.2169188963383612E-3</v>
      </c>
      <c r="D171" s="197">
        <v>96201977.180000007</v>
      </c>
      <c r="E171" s="196">
        <v>4.0186924635800493E-3</v>
      </c>
      <c r="F171" s="120"/>
      <c r="G171" s="120"/>
      <c r="H171" s="120"/>
      <c r="I171" s="120"/>
      <c r="J171" s="120"/>
      <c r="K171" s="120"/>
      <c r="L171" s="120"/>
      <c r="M171" s="120"/>
    </row>
    <row r="172" spans="1:13" x14ac:dyDescent="0.25">
      <c r="A172" s="131" t="s">
        <v>1439</v>
      </c>
      <c r="B172" s="195">
        <v>778</v>
      </c>
      <c r="C172" s="196">
        <v>3.2178412338642634E-3</v>
      </c>
      <c r="D172" s="197">
        <v>124439605.48</v>
      </c>
      <c r="E172" s="196">
        <v>5.1982767857012002E-3</v>
      </c>
      <c r="F172" s="120"/>
      <c r="G172" s="120"/>
      <c r="H172" s="120"/>
      <c r="I172" s="120"/>
      <c r="J172" s="120"/>
      <c r="K172" s="120"/>
      <c r="L172" s="120"/>
      <c r="M172" s="120"/>
    </row>
    <row r="173" spans="1:13" x14ac:dyDescent="0.25">
      <c r="A173" s="131" t="s">
        <v>1440</v>
      </c>
      <c r="B173" s="195">
        <v>675</v>
      </c>
      <c r="C173" s="196">
        <v>2.7918288340081977E-3</v>
      </c>
      <c r="D173" s="197">
        <v>103897218.51000001</v>
      </c>
      <c r="E173" s="196">
        <v>4.3401495608748212E-3</v>
      </c>
      <c r="F173" s="120"/>
      <c r="G173" s="120"/>
      <c r="H173" s="120"/>
      <c r="I173" s="120"/>
      <c r="J173" s="120"/>
      <c r="K173" s="120"/>
      <c r="L173" s="120"/>
      <c r="M173" s="120"/>
    </row>
    <row r="174" spans="1:13" ht="15.75" thickBot="1" x14ac:dyDescent="0.3">
      <c r="A174" s="230" t="s">
        <v>100</v>
      </c>
      <c r="B174" s="233">
        <v>241777</v>
      </c>
      <c r="C174" s="234">
        <v>0.99999999999999989</v>
      </c>
      <c r="D174" s="235">
        <v>23938626319.839996</v>
      </c>
      <c r="E174" s="234">
        <v>1</v>
      </c>
      <c r="F174" s="162"/>
      <c r="G174" s="162"/>
      <c r="H174" s="162"/>
      <c r="I174" s="162"/>
      <c r="J174" s="162"/>
      <c r="K174" s="162"/>
      <c r="L174" s="162"/>
      <c r="M174" s="162"/>
    </row>
    <row r="175" spans="1:13" ht="15.75" thickTop="1" x14ac:dyDescent="0.25">
      <c r="A175" s="120"/>
      <c r="B175" s="120"/>
      <c r="C175" s="120"/>
      <c r="D175" s="120"/>
      <c r="E175" s="120"/>
      <c r="F175" s="120"/>
      <c r="G175" s="120"/>
      <c r="H175" s="120"/>
      <c r="I175" s="120"/>
      <c r="J175" s="120"/>
      <c r="K175" s="120"/>
      <c r="L175" s="120"/>
      <c r="M175" s="120"/>
    </row>
    <row r="176" spans="1:13" x14ac:dyDescent="0.25">
      <c r="A176" s="228" t="s">
        <v>1441</v>
      </c>
      <c r="B176" s="193" t="s">
        <v>1389</v>
      </c>
      <c r="C176" s="193" t="s">
        <v>1390</v>
      </c>
      <c r="D176" s="193" t="s">
        <v>1391</v>
      </c>
      <c r="E176" s="193" t="s">
        <v>1392</v>
      </c>
      <c r="F176" s="120"/>
      <c r="G176" s="120"/>
      <c r="H176" s="120"/>
      <c r="I176" s="120"/>
      <c r="J176" s="120"/>
      <c r="K176" s="120"/>
      <c r="L176" s="120"/>
      <c r="M176" s="120"/>
    </row>
    <row r="177" spans="1:13" x14ac:dyDescent="0.25">
      <c r="A177" s="134" t="s">
        <v>1426</v>
      </c>
      <c r="B177" s="195">
        <v>162085</v>
      </c>
      <c r="C177" s="196">
        <v>0.67039048379291666</v>
      </c>
      <c r="D177" s="197">
        <v>12735159080.26</v>
      </c>
      <c r="E177" s="196">
        <v>0.53199205794466486</v>
      </c>
      <c r="F177" s="120"/>
      <c r="G177" s="120"/>
      <c r="H177" s="120"/>
      <c r="I177" s="120"/>
      <c r="J177" s="120"/>
      <c r="K177" s="120"/>
      <c r="L177" s="120"/>
      <c r="M177" s="120"/>
    </row>
    <row r="178" spans="1:13" x14ac:dyDescent="0.25">
      <c r="A178" s="134" t="s">
        <v>1427</v>
      </c>
      <c r="B178" s="195">
        <v>16981</v>
      </c>
      <c r="C178" s="196">
        <v>7.0234141378212156E-2</v>
      </c>
      <c r="D178" s="197">
        <v>2271099680.5799999</v>
      </c>
      <c r="E178" s="196">
        <v>9.4871762908874349E-2</v>
      </c>
      <c r="F178" s="120"/>
      <c r="G178" s="120"/>
      <c r="H178" s="120"/>
      <c r="I178" s="120"/>
      <c r="J178" s="120"/>
      <c r="K178" s="120"/>
      <c r="L178" s="120"/>
      <c r="M178" s="120"/>
    </row>
    <row r="179" spans="1:13" x14ac:dyDescent="0.25">
      <c r="A179" s="134" t="s">
        <v>1428</v>
      </c>
      <c r="B179" s="195">
        <v>15945</v>
      </c>
      <c r="C179" s="196">
        <v>6.5949201123349205E-2</v>
      </c>
      <c r="D179" s="197">
        <v>2197331263.3800001</v>
      </c>
      <c r="E179" s="196">
        <v>9.1790198569534562E-2</v>
      </c>
      <c r="F179" s="120"/>
      <c r="G179" s="120"/>
      <c r="H179" s="120"/>
      <c r="I179" s="120"/>
      <c r="J179" s="120"/>
      <c r="K179" s="120"/>
      <c r="L179" s="120"/>
      <c r="M179" s="120"/>
    </row>
    <row r="180" spans="1:13" x14ac:dyDescent="0.25">
      <c r="A180" s="134" t="s">
        <v>1429</v>
      </c>
      <c r="B180" s="195">
        <v>13751</v>
      </c>
      <c r="C180" s="196">
        <v>5.68747234021433E-2</v>
      </c>
      <c r="D180" s="197">
        <v>1949595150.05</v>
      </c>
      <c r="E180" s="196">
        <v>8.1441396177114919E-2</v>
      </c>
      <c r="F180" s="120"/>
      <c r="G180" s="120"/>
      <c r="H180" s="120"/>
      <c r="I180" s="120"/>
      <c r="J180" s="120"/>
      <c r="K180" s="120"/>
      <c r="L180" s="120"/>
      <c r="M180" s="120"/>
    </row>
    <row r="181" spans="1:13" x14ac:dyDescent="0.25">
      <c r="A181" s="134" t="s">
        <v>1430</v>
      </c>
      <c r="B181" s="195">
        <v>11059</v>
      </c>
      <c r="C181" s="196">
        <v>4.5740496407846901E-2</v>
      </c>
      <c r="D181" s="197">
        <v>1543639223.49</v>
      </c>
      <c r="E181" s="196">
        <v>6.448319978204653E-2</v>
      </c>
      <c r="F181" s="120"/>
      <c r="G181" s="120"/>
      <c r="H181" s="120"/>
      <c r="I181" s="120"/>
      <c r="J181" s="120"/>
      <c r="K181" s="120"/>
      <c r="L181" s="120"/>
      <c r="M181" s="120"/>
    </row>
    <row r="182" spans="1:13" x14ac:dyDescent="0.25">
      <c r="A182" s="134" t="s">
        <v>1431</v>
      </c>
      <c r="B182" s="195">
        <v>8162</v>
      </c>
      <c r="C182" s="196">
        <v>3.3758380656555419E-2</v>
      </c>
      <c r="D182" s="197">
        <v>1189695345.25</v>
      </c>
      <c r="E182" s="196">
        <v>4.9697728238649895E-2</v>
      </c>
      <c r="F182" s="120"/>
      <c r="G182" s="120"/>
      <c r="H182" s="120"/>
      <c r="I182" s="120"/>
      <c r="J182" s="120"/>
      <c r="K182" s="120"/>
      <c r="L182" s="120"/>
      <c r="M182" s="120"/>
    </row>
    <row r="183" spans="1:13" x14ac:dyDescent="0.25">
      <c r="A183" s="134" t="s">
        <v>1432</v>
      </c>
      <c r="B183" s="195">
        <v>6050</v>
      </c>
      <c r="C183" s="196">
        <v>2.502305843814755E-2</v>
      </c>
      <c r="D183" s="197">
        <v>899646287.26999998</v>
      </c>
      <c r="E183" s="196">
        <v>3.7581366418021477E-2</v>
      </c>
      <c r="F183" s="120"/>
      <c r="G183" s="120"/>
      <c r="H183" s="120"/>
      <c r="I183" s="120"/>
      <c r="J183" s="120"/>
      <c r="K183" s="120"/>
      <c r="L183" s="120"/>
      <c r="M183" s="120"/>
    </row>
    <row r="184" spans="1:13" x14ac:dyDescent="0.25">
      <c r="A184" s="134" t="s">
        <v>1433</v>
      </c>
      <c r="B184" s="195">
        <v>4031</v>
      </c>
      <c r="C184" s="196">
        <v>1.6672388192425253E-2</v>
      </c>
      <c r="D184" s="197">
        <v>611391018.59000003</v>
      </c>
      <c r="E184" s="196">
        <v>2.5539937439237593E-2</v>
      </c>
      <c r="F184" s="120"/>
      <c r="G184" s="120"/>
      <c r="H184" s="120"/>
      <c r="I184" s="120"/>
      <c r="J184" s="120"/>
      <c r="K184" s="120"/>
      <c r="L184" s="120"/>
      <c r="M184" s="120"/>
    </row>
    <row r="185" spans="1:13" x14ac:dyDescent="0.25">
      <c r="A185" s="134" t="s">
        <v>1434</v>
      </c>
      <c r="B185" s="195">
        <v>2042</v>
      </c>
      <c r="C185" s="196">
        <v>8.4457992282144286E-3</v>
      </c>
      <c r="D185" s="197">
        <v>300553269.02999997</v>
      </c>
      <c r="E185" s="196">
        <v>1.2555159390282374E-2</v>
      </c>
      <c r="F185" s="120"/>
      <c r="G185" s="120"/>
      <c r="H185" s="120"/>
      <c r="I185" s="120"/>
      <c r="J185" s="120"/>
      <c r="K185" s="120"/>
      <c r="L185" s="120"/>
      <c r="M185" s="120"/>
    </row>
    <row r="186" spans="1:13" x14ac:dyDescent="0.25">
      <c r="A186" s="134" t="s">
        <v>1435</v>
      </c>
      <c r="B186" s="195">
        <v>865</v>
      </c>
      <c r="C186" s="196">
        <v>3.5776769502475422E-3</v>
      </c>
      <c r="D186" s="197">
        <v>122808429.51000001</v>
      </c>
      <c r="E186" s="196">
        <v>5.130136870394192E-3</v>
      </c>
      <c r="F186" s="120"/>
      <c r="G186" s="120"/>
      <c r="H186" s="120"/>
      <c r="I186" s="120"/>
      <c r="J186" s="120"/>
      <c r="K186" s="120"/>
      <c r="L186" s="120"/>
      <c r="M186" s="120"/>
    </row>
    <row r="187" spans="1:13" x14ac:dyDescent="0.25">
      <c r="A187" s="134" t="s">
        <v>1436</v>
      </c>
      <c r="B187" s="195">
        <v>470</v>
      </c>
      <c r="C187" s="196">
        <v>1.9439400770131154E-3</v>
      </c>
      <c r="D187" s="197">
        <v>66525484.32</v>
      </c>
      <c r="E187" s="196">
        <v>2.7790017451780266E-3</v>
      </c>
      <c r="F187" s="120"/>
      <c r="G187" s="120"/>
      <c r="H187" s="120"/>
      <c r="I187" s="120"/>
      <c r="J187" s="120"/>
      <c r="K187" s="120"/>
      <c r="L187" s="120"/>
      <c r="M187" s="120"/>
    </row>
    <row r="188" spans="1:13" x14ac:dyDescent="0.25">
      <c r="A188" s="134" t="s">
        <v>1437</v>
      </c>
      <c r="B188" s="195">
        <v>256</v>
      </c>
      <c r="C188" s="196">
        <v>1.0588269355645905E-3</v>
      </c>
      <c r="D188" s="197">
        <v>39449715.420000002</v>
      </c>
      <c r="E188" s="196">
        <v>1.6479523466768277E-3</v>
      </c>
      <c r="F188" s="120"/>
      <c r="G188" s="120"/>
      <c r="H188" s="120"/>
      <c r="I188" s="120"/>
      <c r="J188" s="120"/>
      <c r="K188" s="120"/>
      <c r="L188" s="120"/>
      <c r="M188" s="120"/>
    </row>
    <row r="189" spans="1:13" x14ac:dyDescent="0.25">
      <c r="A189" s="134" t="s">
        <v>1438</v>
      </c>
      <c r="B189" s="195">
        <v>54</v>
      </c>
      <c r="C189" s="196">
        <v>2.2334630672065582E-4</v>
      </c>
      <c r="D189" s="197">
        <v>8132243.7199999997</v>
      </c>
      <c r="E189" s="196">
        <v>3.397122128624444E-4</v>
      </c>
      <c r="F189" s="120"/>
      <c r="G189" s="120"/>
      <c r="H189" s="120"/>
      <c r="I189" s="120"/>
      <c r="J189" s="120"/>
      <c r="K189" s="120"/>
      <c r="L189" s="120"/>
      <c r="M189" s="120"/>
    </row>
    <row r="190" spans="1:13" x14ac:dyDescent="0.25">
      <c r="A190" s="134" t="s">
        <v>1439</v>
      </c>
      <c r="B190" s="195">
        <v>24</v>
      </c>
      <c r="C190" s="196">
        <v>9.9265025209180357E-5</v>
      </c>
      <c r="D190" s="197">
        <v>3333120.84</v>
      </c>
      <c r="E190" s="196">
        <v>1.3923609464748426E-4</v>
      </c>
      <c r="F190" s="120"/>
      <c r="G190" s="120"/>
      <c r="H190" s="120"/>
      <c r="I190" s="120"/>
      <c r="J190" s="120"/>
      <c r="K190" s="120"/>
      <c r="L190" s="120"/>
      <c r="M190" s="120"/>
    </row>
    <row r="191" spans="1:13" x14ac:dyDescent="0.25">
      <c r="A191" s="134" t="s">
        <v>1440</v>
      </c>
      <c r="B191" s="195">
        <v>2</v>
      </c>
      <c r="C191" s="196">
        <v>8.2720854340983637E-6</v>
      </c>
      <c r="D191" s="197">
        <v>267008.13</v>
      </c>
      <c r="E191" s="196">
        <v>1.1153861814481285E-5</v>
      </c>
      <c r="F191" s="120"/>
      <c r="G191" s="120"/>
      <c r="H191" s="120"/>
      <c r="I191" s="120"/>
      <c r="J191" s="120"/>
      <c r="K191" s="120"/>
      <c r="L191" s="120"/>
      <c r="M191" s="120"/>
    </row>
    <row r="192" spans="1:13" ht="15.75" thickBot="1" x14ac:dyDescent="0.3">
      <c r="A192" s="230" t="s">
        <v>100</v>
      </c>
      <c r="B192" s="231">
        <v>241777</v>
      </c>
      <c r="C192" s="225">
        <v>1.0000000000000002</v>
      </c>
      <c r="D192" s="232">
        <v>23938626319.84</v>
      </c>
      <c r="E192" s="225">
        <v>0.99999999999999989</v>
      </c>
      <c r="F192" s="162"/>
      <c r="G192" s="162"/>
      <c r="H192" s="162"/>
      <c r="I192" s="162"/>
      <c r="J192" s="162"/>
      <c r="K192" s="162"/>
      <c r="L192" s="162"/>
      <c r="M192" s="162"/>
    </row>
    <row r="193" spans="1:13" ht="15.75" thickTop="1" x14ac:dyDescent="0.25">
      <c r="A193" s="120"/>
      <c r="B193" s="120"/>
      <c r="C193" s="120"/>
      <c r="D193" s="120"/>
      <c r="E193" s="120"/>
      <c r="F193" s="120"/>
      <c r="G193" s="120"/>
      <c r="H193" s="120"/>
      <c r="I193" s="120"/>
      <c r="J193" s="120"/>
      <c r="K193" s="120"/>
      <c r="L193" s="120"/>
      <c r="M193" s="120"/>
    </row>
    <row r="194" spans="1:13" x14ac:dyDescent="0.25">
      <c r="A194" s="228" t="s">
        <v>1442</v>
      </c>
      <c r="B194" s="193" t="s">
        <v>1389</v>
      </c>
      <c r="C194" s="193" t="s">
        <v>1390</v>
      </c>
      <c r="D194" s="193" t="s">
        <v>1391</v>
      </c>
      <c r="E194" s="193" t="s">
        <v>1392</v>
      </c>
      <c r="F194" s="120"/>
      <c r="G194" s="120"/>
      <c r="H194" s="120"/>
      <c r="I194" s="120"/>
      <c r="J194" s="120"/>
      <c r="K194" s="120"/>
      <c r="L194" s="120"/>
      <c r="M194" s="120"/>
    </row>
    <row r="195" spans="1:13" x14ac:dyDescent="0.25">
      <c r="A195" s="134" t="s">
        <v>1199</v>
      </c>
      <c r="B195" s="195">
        <v>4757</v>
      </c>
      <c r="C195" s="196">
        <v>1.9675155205002959E-2</v>
      </c>
      <c r="D195" s="197">
        <v>11584435.890000001</v>
      </c>
      <c r="E195" s="196">
        <v>4.8392233268619025E-4</v>
      </c>
      <c r="F195" s="120"/>
      <c r="G195" s="120"/>
      <c r="H195" s="120"/>
      <c r="I195" s="120"/>
      <c r="J195" s="120"/>
      <c r="K195" s="120"/>
      <c r="L195" s="120"/>
      <c r="M195" s="120"/>
    </row>
    <row r="196" spans="1:13" x14ac:dyDescent="0.25">
      <c r="A196" s="134" t="s">
        <v>1200</v>
      </c>
      <c r="B196" s="195">
        <v>5228</v>
      </c>
      <c r="C196" s="196">
        <v>2.1623231324733122E-2</v>
      </c>
      <c r="D196" s="197">
        <v>39654889.32</v>
      </c>
      <c r="E196" s="196">
        <v>1.6565231768179858E-3</v>
      </c>
      <c r="F196" s="120"/>
      <c r="G196" s="120"/>
      <c r="H196" s="120"/>
      <c r="I196" s="120"/>
      <c r="J196" s="120"/>
      <c r="K196" s="120"/>
      <c r="L196" s="120"/>
      <c r="M196" s="120"/>
    </row>
    <row r="197" spans="1:13" x14ac:dyDescent="0.25">
      <c r="A197" s="134" t="s">
        <v>1201</v>
      </c>
      <c r="B197" s="195">
        <v>20534</v>
      </c>
      <c r="C197" s="196">
        <v>8.4929501151887896E-2</v>
      </c>
      <c r="D197" s="197">
        <v>366468330.69</v>
      </c>
      <c r="E197" s="196">
        <v>1.530866164974037E-2</v>
      </c>
      <c r="F197" s="120"/>
      <c r="G197" s="120"/>
      <c r="H197" s="120"/>
      <c r="I197" s="120"/>
      <c r="J197" s="120"/>
      <c r="K197" s="120"/>
      <c r="L197" s="120"/>
      <c r="M197" s="120"/>
    </row>
    <row r="198" spans="1:13" x14ac:dyDescent="0.25">
      <c r="A198" s="134" t="s">
        <v>1202</v>
      </c>
      <c r="B198" s="195">
        <v>42700</v>
      </c>
      <c r="C198" s="196">
        <v>0.17660902401800005</v>
      </c>
      <c r="D198" s="197">
        <v>1617306094.0599999</v>
      </c>
      <c r="E198" s="196">
        <v>6.7560522164114303E-2</v>
      </c>
      <c r="F198" s="120"/>
      <c r="G198" s="120"/>
      <c r="H198" s="120"/>
      <c r="I198" s="120"/>
      <c r="J198" s="120"/>
      <c r="K198" s="120"/>
      <c r="L198" s="120"/>
      <c r="M198" s="120"/>
    </row>
    <row r="199" spans="1:13" x14ac:dyDescent="0.25">
      <c r="A199" s="134" t="s">
        <v>1203</v>
      </c>
      <c r="B199" s="195">
        <v>43937</v>
      </c>
      <c r="C199" s="196">
        <v>0.18172530885898991</v>
      </c>
      <c r="D199" s="197">
        <v>2731208840.7399998</v>
      </c>
      <c r="E199" s="196">
        <v>0.11409212894043182</v>
      </c>
      <c r="F199" s="120"/>
      <c r="G199" s="120"/>
      <c r="H199" s="120"/>
      <c r="I199" s="120"/>
      <c r="J199" s="120"/>
      <c r="K199" s="120"/>
      <c r="L199" s="120"/>
      <c r="M199" s="120"/>
    </row>
    <row r="200" spans="1:13" x14ac:dyDescent="0.25">
      <c r="A200" s="134" t="s">
        <v>1204</v>
      </c>
      <c r="B200" s="195">
        <v>36032</v>
      </c>
      <c r="C200" s="196">
        <v>0.14902989118071611</v>
      </c>
      <c r="D200" s="197">
        <v>3137047615.27</v>
      </c>
      <c r="E200" s="196">
        <v>0.13104543148618594</v>
      </c>
      <c r="F200" s="120"/>
      <c r="G200" s="120"/>
      <c r="H200" s="120"/>
      <c r="I200" s="120"/>
      <c r="J200" s="120"/>
      <c r="K200" s="120"/>
      <c r="L200" s="120"/>
      <c r="M200" s="120"/>
    </row>
    <row r="201" spans="1:13" x14ac:dyDescent="0.25">
      <c r="A201" s="134" t="s">
        <v>1205</v>
      </c>
      <c r="B201" s="195">
        <v>45369</v>
      </c>
      <c r="C201" s="196">
        <v>0.18764812202980433</v>
      </c>
      <c r="D201" s="197">
        <v>5535615026.8100004</v>
      </c>
      <c r="E201" s="196">
        <v>0.23124196655436993</v>
      </c>
      <c r="F201" s="120"/>
      <c r="G201" s="120"/>
      <c r="H201" s="120"/>
      <c r="I201" s="120"/>
      <c r="J201" s="120"/>
      <c r="K201" s="120"/>
      <c r="L201" s="120"/>
      <c r="M201" s="120"/>
    </row>
    <row r="202" spans="1:13" x14ac:dyDescent="0.25">
      <c r="A202" s="134" t="s">
        <v>1206</v>
      </c>
      <c r="B202" s="195">
        <v>20525</v>
      </c>
      <c r="C202" s="196">
        <v>8.4892276767434452E-2</v>
      </c>
      <c r="D202" s="197">
        <v>3522225906.4899998</v>
      </c>
      <c r="E202" s="196">
        <v>0.14713567351067378</v>
      </c>
      <c r="F202" s="120"/>
      <c r="G202" s="120"/>
      <c r="H202" s="120"/>
      <c r="I202" s="120"/>
      <c r="J202" s="120"/>
      <c r="K202" s="120"/>
      <c r="L202" s="120"/>
      <c r="M202" s="120"/>
    </row>
    <row r="203" spans="1:13" x14ac:dyDescent="0.25">
      <c r="A203" s="134" t="s">
        <v>1207</v>
      </c>
      <c r="B203" s="195">
        <v>9623</v>
      </c>
      <c r="C203" s="196">
        <v>3.9801139066164275E-2</v>
      </c>
      <c r="D203" s="197">
        <v>2134101110.1600001</v>
      </c>
      <c r="E203" s="196">
        <v>8.9148854309626241E-2</v>
      </c>
      <c r="F203" s="120"/>
      <c r="G203" s="120"/>
      <c r="H203" s="120"/>
      <c r="I203" s="120"/>
      <c r="J203" s="120"/>
      <c r="K203" s="120"/>
      <c r="L203" s="120"/>
      <c r="M203" s="120"/>
    </row>
    <row r="204" spans="1:13" x14ac:dyDescent="0.25">
      <c r="A204" s="134" t="s">
        <v>1208</v>
      </c>
      <c r="B204" s="195">
        <v>4925</v>
      </c>
      <c r="C204" s="196">
        <v>2.037001038146722E-2</v>
      </c>
      <c r="D204" s="197">
        <v>1340935879.52</v>
      </c>
      <c r="E204" s="196">
        <v>5.6015573391888875E-2</v>
      </c>
      <c r="F204" s="120"/>
      <c r="G204" s="120"/>
      <c r="H204" s="120"/>
      <c r="I204" s="120"/>
      <c r="J204" s="120"/>
      <c r="K204" s="120"/>
      <c r="L204" s="120"/>
      <c r="M204" s="120"/>
    </row>
    <row r="205" spans="1:13" x14ac:dyDescent="0.25">
      <c r="A205" s="134" t="s">
        <v>1209</v>
      </c>
      <c r="B205" s="195">
        <v>2814</v>
      </c>
      <c r="C205" s="196">
        <v>1.1638824205776397E-2</v>
      </c>
      <c r="D205" s="197">
        <v>909288693.19000006</v>
      </c>
      <c r="E205" s="196">
        <v>3.7984163378514096E-2</v>
      </c>
      <c r="F205" s="120"/>
      <c r="G205" s="120"/>
      <c r="H205" s="120"/>
      <c r="I205" s="120"/>
      <c r="J205" s="120"/>
      <c r="K205" s="120"/>
      <c r="L205" s="120"/>
      <c r="M205" s="120"/>
    </row>
    <row r="206" spans="1:13" x14ac:dyDescent="0.25">
      <c r="A206" s="134" t="s">
        <v>1210</v>
      </c>
      <c r="B206" s="195">
        <v>1724</v>
      </c>
      <c r="C206" s="196">
        <v>7.1305376441927895E-3</v>
      </c>
      <c r="D206" s="197">
        <v>641899632.44000006</v>
      </c>
      <c r="E206" s="196">
        <v>2.6814388756634822E-2</v>
      </c>
      <c r="F206" s="120"/>
      <c r="G206" s="120"/>
      <c r="H206" s="120"/>
      <c r="I206" s="120"/>
      <c r="J206" s="120"/>
      <c r="K206" s="120"/>
      <c r="L206" s="120"/>
      <c r="M206" s="120"/>
    </row>
    <row r="207" spans="1:13" x14ac:dyDescent="0.25">
      <c r="A207" s="134" t="s">
        <v>1211</v>
      </c>
      <c r="B207" s="195">
        <v>1089</v>
      </c>
      <c r="C207" s="196">
        <v>4.5041505188665593E-3</v>
      </c>
      <c r="D207" s="197">
        <v>460327001.66000003</v>
      </c>
      <c r="E207" s="196">
        <v>1.9229466031577908E-2</v>
      </c>
      <c r="F207" s="120"/>
      <c r="G207" s="120"/>
      <c r="H207" s="120"/>
      <c r="I207" s="120"/>
      <c r="J207" s="120"/>
      <c r="K207" s="120"/>
      <c r="L207" s="120"/>
      <c r="M207" s="120"/>
    </row>
    <row r="208" spans="1:13" x14ac:dyDescent="0.25">
      <c r="A208" s="134" t="s">
        <v>1212</v>
      </c>
      <c r="B208" s="195">
        <v>768</v>
      </c>
      <c r="C208" s="196">
        <v>3.1764808066937714E-3</v>
      </c>
      <c r="D208" s="197">
        <v>364113653.88999999</v>
      </c>
      <c r="E208" s="196">
        <v>1.5210298578754609E-2</v>
      </c>
      <c r="F208" s="120"/>
      <c r="G208" s="120"/>
      <c r="H208" s="120"/>
      <c r="I208" s="120"/>
      <c r="J208" s="120"/>
      <c r="K208" s="120"/>
      <c r="L208" s="120"/>
      <c r="M208" s="120"/>
    </row>
    <row r="209" spans="1:13" x14ac:dyDescent="0.25">
      <c r="A209" s="134" t="s">
        <v>1213</v>
      </c>
      <c r="B209" s="195">
        <v>803</v>
      </c>
      <c r="C209" s="196">
        <v>3.3212423017904931E-3</v>
      </c>
      <c r="D209" s="197">
        <v>436121934.86000001</v>
      </c>
      <c r="E209" s="196">
        <v>1.8218335882479116E-2</v>
      </c>
      <c r="F209" s="120"/>
      <c r="G209" s="120"/>
      <c r="H209" s="120"/>
      <c r="I209" s="120"/>
      <c r="J209" s="120"/>
      <c r="K209" s="120"/>
      <c r="L209" s="120"/>
      <c r="M209" s="120"/>
    </row>
    <row r="210" spans="1:13" x14ac:dyDescent="0.25">
      <c r="A210" s="134" t="s">
        <v>1214</v>
      </c>
      <c r="B210" s="195">
        <v>472</v>
      </c>
      <c r="C210" s="196">
        <v>1.9522121624472137E-3</v>
      </c>
      <c r="D210" s="197">
        <v>304780571.85000002</v>
      </c>
      <c r="E210" s="196">
        <v>1.2731748588155293E-2</v>
      </c>
      <c r="F210" s="120"/>
      <c r="G210" s="120"/>
      <c r="H210" s="120"/>
      <c r="I210" s="120"/>
      <c r="J210" s="120"/>
      <c r="K210" s="120"/>
      <c r="L210" s="120"/>
      <c r="M210" s="120"/>
    </row>
    <row r="211" spans="1:13" x14ac:dyDescent="0.25">
      <c r="A211" s="134" t="s">
        <v>1215</v>
      </c>
      <c r="B211" s="195">
        <v>258</v>
      </c>
      <c r="C211" s="196">
        <v>1.0670990209986889E-3</v>
      </c>
      <c r="D211" s="197">
        <v>191830324.91</v>
      </c>
      <c r="E211" s="196">
        <v>8.0134224222805014E-3</v>
      </c>
      <c r="F211" s="120"/>
      <c r="G211" s="120"/>
      <c r="H211" s="120"/>
      <c r="I211" s="120"/>
      <c r="J211" s="120"/>
      <c r="K211" s="120"/>
      <c r="L211" s="120"/>
      <c r="M211" s="120"/>
    </row>
    <row r="212" spans="1:13" x14ac:dyDescent="0.25">
      <c r="A212" s="134" t="s">
        <v>1216</v>
      </c>
      <c r="B212" s="195">
        <v>125</v>
      </c>
      <c r="C212" s="196">
        <v>5.1700533963114771E-4</v>
      </c>
      <c r="D212" s="197">
        <v>105298982.86</v>
      </c>
      <c r="E212" s="196">
        <v>4.3987061518534036E-3</v>
      </c>
      <c r="F212" s="120"/>
      <c r="G212" s="120"/>
      <c r="H212" s="120"/>
      <c r="I212" s="120"/>
      <c r="J212" s="120"/>
      <c r="K212" s="120"/>
      <c r="L212" s="120"/>
      <c r="M212" s="120"/>
    </row>
    <row r="213" spans="1:13" x14ac:dyDescent="0.25">
      <c r="A213" s="134" t="s">
        <v>1217</v>
      </c>
      <c r="B213" s="195">
        <v>94</v>
      </c>
      <c r="C213" s="196">
        <v>3.8878801540262307E-4</v>
      </c>
      <c r="D213" s="197">
        <v>88817395.230000004</v>
      </c>
      <c r="E213" s="196">
        <v>3.7102126932149569E-3</v>
      </c>
      <c r="F213" s="120"/>
      <c r="G213" s="120"/>
      <c r="H213" s="120"/>
      <c r="I213" s="120"/>
      <c r="J213" s="120"/>
      <c r="K213" s="120"/>
      <c r="L213" s="120"/>
      <c r="M213" s="120"/>
    </row>
    <row r="214" spans="1:13" x14ac:dyDescent="0.25">
      <c r="A214" s="134" t="s">
        <v>1218</v>
      </c>
      <c r="B214" s="195">
        <v>0</v>
      </c>
      <c r="C214" s="196">
        <v>0</v>
      </c>
      <c r="D214" s="197">
        <v>0</v>
      </c>
      <c r="E214" s="196">
        <v>0</v>
      </c>
      <c r="F214" s="120"/>
      <c r="G214" s="120"/>
      <c r="H214" s="120"/>
      <c r="I214" s="120"/>
      <c r="J214" s="120"/>
      <c r="K214" s="120"/>
      <c r="L214" s="120"/>
      <c r="M214" s="120"/>
    </row>
    <row r="215" spans="1:13" ht="15.75" thickBot="1" x14ac:dyDescent="0.3">
      <c r="A215" s="230" t="s">
        <v>100</v>
      </c>
      <c r="B215" s="231">
        <v>241777</v>
      </c>
      <c r="C215" s="225">
        <v>1</v>
      </c>
      <c r="D215" s="232">
        <v>23938626319.839996</v>
      </c>
      <c r="E215" s="225">
        <v>1.0000000000000002</v>
      </c>
      <c r="F215" s="120"/>
      <c r="G215" s="120"/>
      <c r="H215" s="120"/>
      <c r="I215" s="120"/>
      <c r="J215" s="120"/>
      <c r="K215" s="120"/>
      <c r="L215" s="120"/>
      <c r="M215" s="120"/>
    </row>
    <row r="216" spans="1:13" ht="15.75" thickTop="1" x14ac:dyDescent="0.25">
      <c r="A216" s="120"/>
      <c r="B216" s="120"/>
      <c r="C216" s="120"/>
      <c r="D216" s="120"/>
      <c r="E216" s="120"/>
      <c r="F216" s="120"/>
      <c r="G216" s="120"/>
      <c r="H216" s="120"/>
      <c r="I216" s="120"/>
      <c r="J216" s="120"/>
      <c r="K216" s="120"/>
      <c r="L216" s="120"/>
      <c r="M216" s="120"/>
    </row>
    <row r="217" spans="1:13" x14ac:dyDescent="0.25">
      <c r="A217" s="120"/>
      <c r="B217" s="120"/>
      <c r="C217" s="120"/>
      <c r="D217" s="120"/>
      <c r="E217" s="120"/>
      <c r="F217" s="120"/>
      <c r="G217" s="120"/>
      <c r="H217" s="120"/>
      <c r="I217" s="120"/>
      <c r="J217" s="120"/>
      <c r="K217" s="120"/>
      <c r="L217" s="120"/>
      <c r="M217" s="120"/>
    </row>
    <row r="218" spans="1:13" x14ac:dyDescent="0.25">
      <c r="A218" s="228" t="s">
        <v>1443</v>
      </c>
      <c r="B218" s="193" t="s">
        <v>1389</v>
      </c>
      <c r="C218" s="193" t="s">
        <v>1390</v>
      </c>
      <c r="D218" s="193" t="s">
        <v>1391</v>
      </c>
      <c r="E218" s="193" t="s">
        <v>1392</v>
      </c>
      <c r="F218" s="137"/>
      <c r="G218" s="120"/>
      <c r="H218" s="120"/>
      <c r="I218" s="120"/>
      <c r="J218" s="120"/>
      <c r="K218" s="120"/>
      <c r="L218" s="120"/>
      <c r="M218" s="120"/>
    </row>
    <row r="219" spans="1:13" x14ac:dyDescent="0.25">
      <c r="A219" s="149" t="s">
        <v>1188</v>
      </c>
      <c r="B219" s="195">
        <v>11136</v>
      </c>
      <c r="C219" s="196">
        <v>4.6058971697059685E-2</v>
      </c>
      <c r="D219" s="197">
        <v>1029297092.98</v>
      </c>
      <c r="E219" s="196">
        <v>4.2997333231561956E-2</v>
      </c>
      <c r="F219" s="120"/>
      <c r="G219" s="120"/>
      <c r="H219" s="120"/>
      <c r="I219" s="120"/>
      <c r="J219" s="120"/>
      <c r="K219" s="120"/>
      <c r="L219" s="120"/>
      <c r="M219" s="120"/>
    </row>
    <row r="220" spans="1:13" x14ac:dyDescent="0.25">
      <c r="A220" s="149" t="s">
        <v>1189</v>
      </c>
      <c r="B220" s="195">
        <v>18025</v>
      </c>
      <c r="C220" s="196">
        <v>7.4552169974811497E-2</v>
      </c>
      <c r="D220" s="197">
        <v>1432453443.48</v>
      </c>
      <c r="E220" s="196">
        <v>5.9838581560246122E-2</v>
      </c>
      <c r="F220" s="120"/>
      <c r="G220" s="120"/>
      <c r="H220" s="120"/>
      <c r="I220" s="120"/>
      <c r="J220" s="120"/>
      <c r="K220" s="120"/>
      <c r="L220" s="120"/>
      <c r="M220" s="120"/>
    </row>
    <row r="221" spans="1:13" x14ac:dyDescent="0.25">
      <c r="A221" s="134" t="s">
        <v>1190</v>
      </c>
      <c r="B221" s="195">
        <v>19705</v>
      </c>
      <c r="C221" s="196">
        <v>8.1500721739454121E-2</v>
      </c>
      <c r="D221" s="197">
        <v>3356196896.46</v>
      </c>
      <c r="E221" s="196">
        <v>0.14020006209288757</v>
      </c>
      <c r="F221" s="120"/>
      <c r="G221" s="120"/>
      <c r="H221" s="120"/>
      <c r="I221" s="120"/>
      <c r="J221" s="120"/>
      <c r="K221" s="120"/>
      <c r="L221" s="120"/>
      <c r="M221" s="120"/>
    </row>
    <row r="222" spans="1:13" x14ac:dyDescent="0.25">
      <c r="A222" s="149" t="s">
        <v>1191</v>
      </c>
      <c r="B222" s="195">
        <v>15840</v>
      </c>
      <c r="C222" s="196">
        <v>6.5514916638059043E-2</v>
      </c>
      <c r="D222" s="197">
        <v>1104602740.8800001</v>
      </c>
      <c r="E222" s="196">
        <v>4.6143113064283099E-2</v>
      </c>
      <c r="F222" s="120"/>
      <c r="G222" s="120"/>
      <c r="H222" s="120"/>
      <c r="I222" s="120"/>
      <c r="J222" s="120"/>
      <c r="K222" s="120"/>
      <c r="L222" s="120"/>
      <c r="M222" s="120"/>
    </row>
    <row r="223" spans="1:13" x14ac:dyDescent="0.25">
      <c r="A223" s="134" t="s">
        <v>1192</v>
      </c>
      <c r="B223" s="195">
        <v>27927</v>
      </c>
      <c r="C223" s="196">
        <v>0.11550726495903249</v>
      </c>
      <c r="D223" s="197">
        <v>2172558944.3000002</v>
      </c>
      <c r="E223" s="196">
        <v>9.075537231221216E-2</v>
      </c>
      <c r="F223" s="120"/>
      <c r="G223" s="120"/>
      <c r="H223" s="120"/>
      <c r="I223" s="120"/>
      <c r="J223" s="120"/>
      <c r="K223" s="120"/>
      <c r="L223" s="120"/>
      <c r="M223" s="120"/>
    </row>
    <row r="224" spans="1:13" x14ac:dyDescent="0.25">
      <c r="A224" s="134" t="s">
        <v>1193</v>
      </c>
      <c r="B224" s="195">
        <v>4551</v>
      </c>
      <c r="C224" s="196">
        <v>1.8823130405290826E-2</v>
      </c>
      <c r="D224" s="197">
        <v>420272165.83999997</v>
      </c>
      <c r="E224" s="196">
        <v>1.7556235693093399E-2</v>
      </c>
      <c r="F224" s="120"/>
      <c r="G224" s="120"/>
      <c r="H224" s="120"/>
      <c r="I224" s="120"/>
      <c r="J224" s="120"/>
      <c r="K224" s="120"/>
      <c r="L224" s="120"/>
      <c r="M224" s="120"/>
    </row>
    <row r="225" spans="1:13" x14ac:dyDescent="0.25">
      <c r="A225" s="134" t="s">
        <v>1194</v>
      </c>
      <c r="B225" s="195">
        <v>43884</v>
      </c>
      <c r="C225" s="196">
        <v>0.18150609859498629</v>
      </c>
      <c r="D225" s="197">
        <v>5561126950.8100004</v>
      </c>
      <c r="E225" s="196">
        <v>0.23230768869143575</v>
      </c>
      <c r="F225" s="120"/>
      <c r="G225" s="120"/>
      <c r="H225" s="120"/>
      <c r="I225" s="120"/>
      <c r="J225" s="120"/>
      <c r="K225" s="120"/>
      <c r="L225" s="120"/>
      <c r="M225" s="120"/>
    </row>
    <row r="226" spans="1:13" x14ac:dyDescent="0.25">
      <c r="A226" s="134" t="s">
        <v>1195</v>
      </c>
      <c r="B226" s="195">
        <v>32402</v>
      </c>
      <c r="C226" s="196">
        <v>0.13401605611782758</v>
      </c>
      <c r="D226" s="197">
        <v>3332396532.8899999</v>
      </c>
      <c r="E226" s="196">
        <v>0.13920583781067489</v>
      </c>
      <c r="F226" s="120"/>
      <c r="G226" s="120"/>
      <c r="H226" s="120"/>
      <c r="I226" s="120"/>
      <c r="J226" s="120"/>
      <c r="K226" s="120"/>
      <c r="L226" s="120"/>
      <c r="M226" s="120"/>
    </row>
    <row r="227" spans="1:13" x14ac:dyDescent="0.25">
      <c r="A227" s="134" t="s">
        <v>1196</v>
      </c>
      <c r="B227" s="195">
        <v>17091</v>
      </c>
      <c r="C227" s="196">
        <v>7.068910607708756E-2</v>
      </c>
      <c r="D227" s="197">
        <v>1326499392.1199999</v>
      </c>
      <c r="E227" s="196">
        <v>5.5412510910060692E-2</v>
      </c>
      <c r="F227" s="120"/>
      <c r="G227" s="120"/>
      <c r="H227" s="120"/>
      <c r="I227" s="120"/>
      <c r="J227" s="120"/>
      <c r="K227" s="120"/>
      <c r="L227" s="120"/>
      <c r="M227" s="120"/>
    </row>
    <row r="228" spans="1:13" x14ac:dyDescent="0.25">
      <c r="A228" s="134" t="s">
        <v>1197</v>
      </c>
      <c r="B228" s="195">
        <v>31631</v>
      </c>
      <c r="C228" s="196">
        <v>0.13082716718298268</v>
      </c>
      <c r="D228" s="197">
        <v>2712819683.21</v>
      </c>
      <c r="E228" s="196">
        <v>0.11332394962703658</v>
      </c>
      <c r="F228" s="120"/>
      <c r="G228" s="120"/>
      <c r="H228" s="120"/>
      <c r="I228" s="120"/>
      <c r="J228" s="120"/>
      <c r="K228" s="120"/>
      <c r="L228" s="120"/>
      <c r="M228" s="120"/>
    </row>
    <row r="229" spans="1:13" x14ac:dyDescent="0.25">
      <c r="A229" s="134" t="s">
        <v>1198</v>
      </c>
      <c r="B229" s="195">
        <v>19585</v>
      </c>
      <c r="C229" s="196">
        <v>8.1004396613408219E-2</v>
      </c>
      <c r="D229" s="197">
        <v>1490402476.8699999</v>
      </c>
      <c r="E229" s="196">
        <v>6.2259315006507929E-2</v>
      </c>
      <c r="F229" s="120"/>
      <c r="G229" s="120"/>
      <c r="H229" s="120"/>
      <c r="I229" s="120"/>
      <c r="J229" s="120"/>
      <c r="K229" s="120"/>
      <c r="L229" s="120"/>
      <c r="M229" s="120"/>
    </row>
    <row r="230" spans="1:13" x14ac:dyDescent="0.25">
      <c r="A230" s="134" t="s">
        <v>1444</v>
      </c>
      <c r="B230" s="195">
        <v>0</v>
      </c>
      <c r="C230" s="196">
        <v>0</v>
      </c>
      <c r="D230" s="197">
        <v>0</v>
      </c>
      <c r="E230" s="196">
        <v>0</v>
      </c>
      <c r="F230" s="120"/>
      <c r="G230" s="120"/>
      <c r="H230" s="120"/>
      <c r="I230" s="120"/>
      <c r="J230" s="120"/>
      <c r="K230" s="120"/>
      <c r="L230" s="120"/>
      <c r="M230" s="120"/>
    </row>
    <row r="231" spans="1:13" ht="15.75" thickBot="1" x14ac:dyDescent="0.3">
      <c r="A231" s="230" t="s">
        <v>100</v>
      </c>
      <c r="B231" s="231">
        <v>241777</v>
      </c>
      <c r="C231" s="225">
        <v>1.0000000000000002</v>
      </c>
      <c r="D231" s="232">
        <v>23938626319.839996</v>
      </c>
      <c r="E231" s="225">
        <v>1</v>
      </c>
      <c r="F231" s="162"/>
      <c r="G231" s="162"/>
      <c r="H231" s="162"/>
      <c r="I231" s="162"/>
      <c r="J231" s="162"/>
      <c r="K231" s="162"/>
      <c r="L231" s="162"/>
      <c r="M231" s="162"/>
    </row>
    <row r="232" spans="1:13" ht="15.75" thickTop="1" x14ac:dyDescent="0.25">
      <c r="A232" s="120"/>
      <c r="B232" s="120"/>
      <c r="C232" s="120"/>
      <c r="D232" s="120"/>
      <c r="E232" s="120"/>
      <c r="F232" s="120"/>
      <c r="G232" s="120"/>
      <c r="H232" s="120"/>
      <c r="I232" s="120"/>
      <c r="J232" s="120"/>
      <c r="K232" s="120"/>
      <c r="L232" s="120"/>
      <c r="M232" s="120"/>
    </row>
    <row r="233" spans="1:13" x14ac:dyDescent="0.25">
      <c r="A233" s="228" t="s">
        <v>1445</v>
      </c>
      <c r="B233" s="202" t="s">
        <v>1389</v>
      </c>
      <c r="C233" s="202" t="s">
        <v>1390</v>
      </c>
      <c r="D233" s="202" t="s">
        <v>1391</v>
      </c>
      <c r="E233" s="202" t="s">
        <v>1392</v>
      </c>
      <c r="F233" s="153" t="s">
        <v>1446</v>
      </c>
      <c r="G233" s="120"/>
      <c r="H233" s="120"/>
      <c r="I233" s="120"/>
      <c r="J233" s="120"/>
      <c r="K233" s="120"/>
      <c r="L233" s="120"/>
      <c r="M233" s="120"/>
    </row>
    <row r="234" spans="1:13" x14ac:dyDescent="0.25">
      <c r="A234" s="131" t="s">
        <v>1447</v>
      </c>
      <c r="B234" s="195">
        <v>178745</v>
      </c>
      <c r="C234" s="196">
        <v>0.73929695545895602</v>
      </c>
      <c r="D234" s="197">
        <v>14444502792.190001</v>
      </c>
      <c r="E234" s="196">
        <v>0.60339731274465813</v>
      </c>
      <c r="F234" s="120"/>
      <c r="G234" s="120"/>
      <c r="H234" s="120"/>
      <c r="I234" s="120"/>
      <c r="J234" s="120"/>
      <c r="K234" s="120"/>
      <c r="L234" s="120"/>
      <c r="M234" s="120"/>
    </row>
    <row r="235" spans="1:13" x14ac:dyDescent="0.25">
      <c r="A235" s="131" t="s">
        <v>1448</v>
      </c>
      <c r="B235" s="195"/>
      <c r="C235" s="195"/>
      <c r="D235" s="197"/>
      <c r="E235" s="195"/>
      <c r="F235" s="120"/>
      <c r="G235" s="120"/>
      <c r="H235" s="120"/>
      <c r="I235" s="120"/>
      <c r="J235" s="120"/>
      <c r="K235" s="120"/>
      <c r="L235" s="120"/>
      <c r="M235" s="120"/>
    </row>
    <row r="236" spans="1:13" x14ac:dyDescent="0.25">
      <c r="A236" s="131" t="s">
        <v>1449</v>
      </c>
      <c r="B236" s="195">
        <v>63032</v>
      </c>
      <c r="C236" s="196">
        <v>0.26070304454104404</v>
      </c>
      <c r="D236" s="197">
        <v>9494123527.6499996</v>
      </c>
      <c r="E236" s="196">
        <v>0.39660268725534187</v>
      </c>
      <c r="F236" s="120"/>
      <c r="G236" s="120"/>
      <c r="H236" s="120"/>
      <c r="I236" s="120"/>
      <c r="J236" s="120"/>
      <c r="K236" s="120"/>
      <c r="L236" s="120"/>
      <c r="M236" s="120"/>
    </row>
    <row r="237" spans="1:13" x14ac:dyDescent="0.25">
      <c r="A237" s="131" t="s">
        <v>1450</v>
      </c>
      <c r="B237" s="195">
        <v>0</v>
      </c>
      <c r="C237" s="196">
        <v>0</v>
      </c>
      <c r="D237" s="197">
        <v>0</v>
      </c>
      <c r="E237" s="196">
        <v>0</v>
      </c>
      <c r="F237" s="120"/>
      <c r="G237" s="120"/>
      <c r="H237" s="120"/>
      <c r="I237" s="120"/>
      <c r="J237" s="120"/>
      <c r="K237" s="120"/>
      <c r="L237" s="120"/>
      <c r="M237" s="120"/>
    </row>
    <row r="238" spans="1:13" ht="15.75" thickBot="1" x14ac:dyDescent="0.3">
      <c r="A238" s="230" t="s">
        <v>100</v>
      </c>
      <c r="B238" s="233">
        <v>241777</v>
      </c>
      <c r="C238" s="234">
        <v>1</v>
      </c>
      <c r="D238" s="235">
        <v>23938626319.84</v>
      </c>
      <c r="E238" s="234">
        <v>1</v>
      </c>
      <c r="F238" s="120"/>
      <c r="G238" s="120"/>
      <c r="H238" s="120"/>
      <c r="I238" s="120"/>
      <c r="J238" s="120"/>
      <c r="K238" s="120"/>
      <c r="L238" s="120"/>
      <c r="M238" s="120"/>
    </row>
    <row r="239" spans="1:13" ht="15.75" thickTop="1" x14ac:dyDescent="0.25">
      <c r="A239" s="120"/>
      <c r="B239" s="120"/>
      <c r="C239" s="120"/>
      <c r="D239" s="120"/>
      <c r="E239" s="120"/>
      <c r="F239" s="120"/>
      <c r="G239" s="120"/>
      <c r="H239" s="120"/>
      <c r="I239" s="120"/>
      <c r="J239" s="120"/>
      <c r="K239" s="120"/>
      <c r="L239" s="120"/>
      <c r="M239" s="120"/>
    </row>
    <row r="240" spans="1:13" x14ac:dyDescent="0.25">
      <c r="A240" s="228" t="s">
        <v>1451</v>
      </c>
      <c r="B240" s="202" t="s">
        <v>1389</v>
      </c>
      <c r="C240" s="202" t="s">
        <v>1390</v>
      </c>
      <c r="D240" s="202" t="s">
        <v>1391</v>
      </c>
      <c r="E240" s="202" t="s">
        <v>1392</v>
      </c>
      <c r="F240" s="120"/>
      <c r="G240" s="120"/>
      <c r="H240" s="120"/>
      <c r="I240" s="120"/>
      <c r="J240" s="120"/>
      <c r="K240" s="120"/>
      <c r="L240" s="120"/>
      <c r="M240" s="120"/>
    </row>
    <row r="241" spans="1:13" x14ac:dyDescent="0.25">
      <c r="A241" s="131" t="s">
        <v>1452</v>
      </c>
      <c r="B241" s="195">
        <v>787</v>
      </c>
      <c r="C241" s="196">
        <v>3.2550656183177062E-3</v>
      </c>
      <c r="D241" s="197">
        <v>92442941.299999997</v>
      </c>
      <c r="E241" s="196">
        <v>3.8616644106844416E-3</v>
      </c>
      <c r="F241" s="120"/>
      <c r="G241" s="120"/>
      <c r="H241" s="120"/>
      <c r="I241" s="120"/>
      <c r="J241" s="120"/>
      <c r="K241" s="120"/>
      <c r="L241" s="120"/>
      <c r="M241" s="120"/>
    </row>
    <row r="242" spans="1:13" x14ac:dyDescent="0.25">
      <c r="A242" s="131" t="s">
        <v>1453</v>
      </c>
      <c r="B242" s="195">
        <v>12165</v>
      </c>
      <c r="C242" s="196">
        <v>5.0314959652903293E-2</v>
      </c>
      <c r="D242" s="197">
        <v>1496451277.96</v>
      </c>
      <c r="E242" s="196">
        <v>6.2511994546644564E-2</v>
      </c>
      <c r="F242" s="120"/>
      <c r="G242" s="120"/>
      <c r="H242" s="120"/>
      <c r="I242" s="120"/>
      <c r="J242" s="120"/>
      <c r="K242" s="120"/>
      <c r="L242" s="120"/>
      <c r="M242" s="120"/>
    </row>
    <row r="243" spans="1:13" x14ac:dyDescent="0.25">
      <c r="A243" s="131" t="s">
        <v>1454</v>
      </c>
      <c r="B243" s="195">
        <v>18079</v>
      </c>
      <c r="C243" s="196">
        <v>7.4775516281532159E-2</v>
      </c>
      <c r="D243" s="197">
        <v>1999231547.52</v>
      </c>
      <c r="E243" s="196">
        <v>8.3514881798504234E-2</v>
      </c>
      <c r="F243" s="120"/>
      <c r="G243" s="120"/>
      <c r="H243" s="120"/>
      <c r="I243" s="120"/>
      <c r="J243" s="120"/>
      <c r="K243" s="120"/>
      <c r="L243" s="120"/>
      <c r="M243" s="120"/>
    </row>
    <row r="244" spans="1:13" x14ac:dyDescent="0.25">
      <c r="A244" s="131" t="s">
        <v>1455</v>
      </c>
      <c r="B244" s="195">
        <v>19916</v>
      </c>
      <c r="C244" s="196">
        <v>8.23734267527515E-2</v>
      </c>
      <c r="D244" s="197">
        <v>1973245321.02</v>
      </c>
      <c r="E244" s="196">
        <v>8.2429346390047523E-2</v>
      </c>
      <c r="F244" s="120"/>
      <c r="G244" s="120"/>
      <c r="H244" s="120"/>
      <c r="I244" s="120"/>
      <c r="J244" s="120"/>
      <c r="K244" s="120"/>
      <c r="L244" s="120"/>
      <c r="M244" s="120"/>
    </row>
    <row r="245" spans="1:13" x14ac:dyDescent="0.25">
      <c r="A245" s="131" t="s">
        <v>1456</v>
      </c>
      <c r="B245" s="195">
        <v>10867</v>
      </c>
      <c r="C245" s="196">
        <v>4.4946376206173456E-2</v>
      </c>
      <c r="D245" s="197">
        <v>972055053.96000004</v>
      </c>
      <c r="E245" s="196">
        <v>4.0606133408514523E-2</v>
      </c>
      <c r="F245" s="120"/>
      <c r="G245" s="120"/>
      <c r="H245" s="120"/>
      <c r="I245" s="120"/>
      <c r="J245" s="120"/>
      <c r="K245" s="120"/>
      <c r="L245" s="120"/>
      <c r="M245" s="120"/>
    </row>
    <row r="246" spans="1:13" x14ac:dyDescent="0.25">
      <c r="A246" s="131" t="s">
        <v>1457</v>
      </c>
      <c r="B246" s="195">
        <v>6257</v>
      </c>
      <c r="C246" s="196">
        <v>2.587921928057673E-2</v>
      </c>
      <c r="D246" s="197">
        <v>559666470.87</v>
      </c>
      <c r="E246" s="196">
        <v>2.3379222491399024E-2</v>
      </c>
      <c r="F246" s="120"/>
      <c r="G246" s="120"/>
      <c r="H246" s="120"/>
      <c r="I246" s="120"/>
      <c r="J246" s="120"/>
      <c r="K246" s="120"/>
      <c r="L246" s="120"/>
      <c r="M246" s="120"/>
    </row>
    <row r="247" spans="1:13" x14ac:dyDescent="0.25">
      <c r="A247" s="131" t="s">
        <v>1458</v>
      </c>
      <c r="B247" s="195">
        <v>17141</v>
      </c>
      <c r="C247" s="196">
        <v>7.089590821294002E-2</v>
      </c>
      <c r="D247" s="197">
        <v>1598637733.71</v>
      </c>
      <c r="E247" s="196">
        <v>6.6780679574127075E-2</v>
      </c>
      <c r="F247" s="120"/>
      <c r="G247" s="120"/>
      <c r="H247" s="120"/>
      <c r="I247" s="120"/>
      <c r="J247" s="120"/>
      <c r="K247" s="120"/>
      <c r="L247" s="120"/>
      <c r="M247" s="120"/>
    </row>
    <row r="248" spans="1:13" x14ac:dyDescent="0.25">
      <c r="A248" s="131" t="s">
        <v>1459</v>
      </c>
      <c r="B248" s="195">
        <v>17770</v>
      </c>
      <c r="C248" s="196">
        <v>7.3497479081963954E-2</v>
      </c>
      <c r="D248" s="197">
        <v>1650935671.6800001</v>
      </c>
      <c r="E248" s="196">
        <v>6.8965347034626104E-2</v>
      </c>
      <c r="F248" s="120"/>
      <c r="G248" s="120"/>
      <c r="H248" s="120"/>
      <c r="I248" s="120"/>
      <c r="J248" s="120"/>
      <c r="K248" s="120"/>
      <c r="L248" s="120"/>
      <c r="M248" s="120"/>
    </row>
    <row r="249" spans="1:13" x14ac:dyDescent="0.25">
      <c r="A249" s="131" t="s">
        <v>1460</v>
      </c>
      <c r="B249" s="195">
        <v>35728</v>
      </c>
      <c r="C249" s="196">
        <v>0.14777253419473316</v>
      </c>
      <c r="D249" s="197">
        <v>3962344224.3699999</v>
      </c>
      <c r="E249" s="196">
        <v>0.16552095226475314</v>
      </c>
      <c r="F249" s="120"/>
      <c r="G249" s="120"/>
      <c r="H249" s="120"/>
      <c r="I249" s="120"/>
      <c r="J249" s="120"/>
      <c r="K249" s="120"/>
      <c r="L249" s="120"/>
      <c r="M249" s="120"/>
    </row>
    <row r="250" spans="1:13" x14ac:dyDescent="0.25">
      <c r="A250" s="131" t="s">
        <v>1461</v>
      </c>
      <c r="B250" s="195">
        <v>36929</v>
      </c>
      <c r="C250" s="196">
        <v>0.15273992149790924</v>
      </c>
      <c r="D250" s="197">
        <v>3810164615.8699999</v>
      </c>
      <c r="E250" s="196">
        <v>0.15916387870227075</v>
      </c>
      <c r="F250" s="120"/>
      <c r="G250" s="120"/>
      <c r="H250" s="120"/>
      <c r="I250" s="120"/>
      <c r="J250" s="120"/>
      <c r="K250" s="120"/>
      <c r="L250" s="120"/>
      <c r="M250" s="120"/>
    </row>
    <row r="251" spans="1:13" x14ac:dyDescent="0.25">
      <c r="A251" s="131" t="s">
        <v>1462</v>
      </c>
      <c r="B251" s="195">
        <v>28006</v>
      </c>
      <c r="C251" s="196">
        <v>0.11583401233367938</v>
      </c>
      <c r="D251" s="197">
        <v>2864240121.04</v>
      </c>
      <c r="E251" s="196">
        <v>0.11964930998008677</v>
      </c>
      <c r="F251" s="120"/>
      <c r="G251" s="120"/>
      <c r="H251" s="120"/>
      <c r="I251" s="120"/>
      <c r="J251" s="120"/>
      <c r="K251" s="120"/>
      <c r="L251" s="120"/>
      <c r="M251" s="120"/>
    </row>
    <row r="252" spans="1:13" x14ac:dyDescent="0.25">
      <c r="A252" s="131" t="s">
        <v>1463</v>
      </c>
      <c r="B252" s="195">
        <v>20223</v>
      </c>
      <c r="C252" s="196">
        <v>8.3643191866885597E-2</v>
      </c>
      <c r="D252" s="197">
        <v>1681866119.3900001</v>
      </c>
      <c r="E252" s="196">
        <v>7.0257419825133949E-2</v>
      </c>
      <c r="F252" s="120"/>
      <c r="G252" s="120"/>
      <c r="H252" s="120"/>
      <c r="I252" s="120"/>
      <c r="J252" s="120"/>
      <c r="K252" s="120"/>
      <c r="L252" s="120"/>
      <c r="M252" s="120"/>
    </row>
    <row r="253" spans="1:13" x14ac:dyDescent="0.25">
      <c r="A253" s="131" t="s">
        <v>1464</v>
      </c>
      <c r="B253" s="195">
        <v>17909</v>
      </c>
      <c r="C253" s="196">
        <v>7.4072389019633797E-2</v>
      </c>
      <c r="D253" s="197">
        <v>1277345221.1500001</v>
      </c>
      <c r="E253" s="196">
        <v>5.3359169573207889E-2</v>
      </c>
      <c r="F253" s="120"/>
      <c r="G253" s="120"/>
      <c r="H253" s="120"/>
      <c r="I253" s="120"/>
      <c r="J253" s="120"/>
      <c r="K253" s="120"/>
      <c r="L253" s="120"/>
      <c r="M253" s="120"/>
    </row>
    <row r="254" spans="1:13" ht="15.75" thickBot="1" x14ac:dyDescent="0.3">
      <c r="A254" s="230" t="s">
        <v>100</v>
      </c>
      <c r="B254" s="233">
        <v>241777</v>
      </c>
      <c r="C254" s="234">
        <v>1</v>
      </c>
      <c r="D254" s="235">
        <v>23938626319.84</v>
      </c>
      <c r="E254" s="234">
        <v>1</v>
      </c>
      <c r="F254" s="120"/>
      <c r="G254" s="120"/>
      <c r="H254" s="120"/>
      <c r="I254" s="120"/>
      <c r="J254" s="120"/>
      <c r="K254" s="120"/>
      <c r="L254" s="120"/>
      <c r="M254" s="120"/>
    </row>
    <row r="255" spans="1:13" ht="15.75" thickTop="1" x14ac:dyDescent="0.25">
      <c r="A255" s="120"/>
      <c r="B255" s="120"/>
      <c r="C255" s="120"/>
      <c r="D255" s="120"/>
      <c r="E255" s="120"/>
      <c r="F255" s="120"/>
      <c r="G255" s="120"/>
      <c r="H255" s="120"/>
      <c r="I255" s="120"/>
      <c r="J255" s="120"/>
      <c r="K255" s="120"/>
      <c r="L255" s="120"/>
      <c r="M255" s="120"/>
    </row>
    <row r="256" spans="1:13" x14ac:dyDescent="0.25">
      <c r="A256" s="228" t="s">
        <v>1465</v>
      </c>
      <c r="B256" s="193" t="s">
        <v>1389</v>
      </c>
      <c r="C256" s="193" t="s">
        <v>1390</v>
      </c>
      <c r="D256" s="193" t="s">
        <v>1391</v>
      </c>
      <c r="E256" s="193" t="s">
        <v>1392</v>
      </c>
      <c r="F256" s="120"/>
      <c r="G256" s="120"/>
      <c r="H256" s="120"/>
      <c r="I256" s="120"/>
      <c r="J256" s="120"/>
      <c r="K256" s="120"/>
      <c r="L256" s="120"/>
      <c r="M256" s="120"/>
    </row>
    <row r="257" spans="1:13" x14ac:dyDescent="0.25">
      <c r="A257" s="134" t="s">
        <v>1466</v>
      </c>
      <c r="B257" s="195">
        <v>58462</v>
      </c>
      <c r="C257" s="196">
        <v>0.24180132932412926</v>
      </c>
      <c r="D257" s="197">
        <v>6024288240.3400002</v>
      </c>
      <c r="E257" s="196">
        <v>0.25165555282289337</v>
      </c>
      <c r="F257" s="120"/>
      <c r="G257" s="120"/>
      <c r="H257" s="120"/>
      <c r="I257" s="120"/>
      <c r="J257" s="120"/>
      <c r="K257" s="120"/>
      <c r="L257" s="120"/>
      <c r="M257" s="120"/>
    </row>
    <row r="258" spans="1:13" x14ac:dyDescent="0.25">
      <c r="A258" s="134" t="s">
        <v>1467</v>
      </c>
      <c r="B258" s="195">
        <v>152292</v>
      </c>
      <c r="C258" s="196">
        <v>0.62988621746485396</v>
      </c>
      <c r="D258" s="197">
        <v>14601394403</v>
      </c>
      <c r="E258" s="196">
        <v>0.60995122309497629</v>
      </c>
      <c r="F258" s="120"/>
      <c r="G258" s="120"/>
      <c r="H258" s="120"/>
      <c r="I258" s="120"/>
      <c r="J258" s="120"/>
      <c r="K258" s="120"/>
      <c r="L258" s="120"/>
      <c r="M258" s="120"/>
    </row>
    <row r="259" spans="1:13" x14ac:dyDescent="0.25">
      <c r="A259" s="134" t="s">
        <v>1468</v>
      </c>
      <c r="B259" s="195">
        <v>31023</v>
      </c>
      <c r="C259" s="196">
        <v>0.12831245321101675</v>
      </c>
      <c r="D259" s="197">
        <v>3312943676.5</v>
      </c>
      <c r="E259" s="196">
        <v>0.13839322408213034</v>
      </c>
      <c r="F259" s="120"/>
      <c r="G259" s="120"/>
      <c r="H259" s="120"/>
      <c r="I259" s="120"/>
      <c r="J259" s="120"/>
      <c r="K259" s="120"/>
      <c r="L259" s="120"/>
      <c r="M259" s="120"/>
    </row>
    <row r="260" spans="1:13" x14ac:dyDescent="0.25">
      <c r="A260" s="134" t="s">
        <v>1469</v>
      </c>
      <c r="B260" s="195">
        <v>0</v>
      </c>
      <c r="C260" s="196">
        <v>0</v>
      </c>
      <c r="D260" s="197">
        <v>0</v>
      </c>
      <c r="E260" s="196">
        <v>0</v>
      </c>
      <c r="F260" s="120"/>
      <c r="G260" s="120"/>
      <c r="H260" s="120"/>
      <c r="I260" s="120"/>
      <c r="J260" s="120"/>
      <c r="K260" s="120"/>
      <c r="L260" s="120"/>
      <c r="M260" s="120"/>
    </row>
    <row r="261" spans="1:13" ht="15.75" thickBot="1" x14ac:dyDescent="0.3">
      <c r="A261" s="230" t="s">
        <v>100</v>
      </c>
      <c r="B261" s="222">
        <v>241777</v>
      </c>
      <c r="C261" s="223">
        <v>1</v>
      </c>
      <c r="D261" s="224">
        <v>23938626319.84</v>
      </c>
      <c r="E261" s="225">
        <v>1</v>
      </c>
      <c r="F261" s="120"/>
      <c r="G261" s="120"/>
      <c r="H261" s="120"/>
      <c r="I261" s="120"/>
      <c r="J261" s="120"/>
      <c r="K261" s="120"/>
      <c r="L261" s="120"/>
      <c r="M261" s="120"/>
    </row>
    <row r="262" spans="1:13" ht="15.75" thickTop="1" x14ac:dyDescent="0.25">
      <c r="A262" s="120"/>
      <c r="B262" s="120"/>
      <c r="C262" s="120"/>
      <c r="D262" s="120"/>
      <c r="E262" s="120"/>
      <c r="F262" s="120"/>
      <c r="G262" s="120"/>
      <c r="H262" s="120"/>
      <c r="I262" s="120"/>
      <c r="J262" s="120"/>
      <c r="K262" s="120"/>
      <c r="L262" s="120"/>
      <c r="M262" s="120"/>
    </row>
    <row r="263" spans="1:13" x14ac:dyDescent="0.25">
      <c r="A263" s="228" t="s">
        <v>1470</v>
      </c>
      <c r="B263" s="202" t="s">
        <v>1389</v>
      </c>
      <c r="C263" s="202" t="s">
        <v>1390</v>
      </c>
      <c r="D263" s="202" t="s">
        <v>1391</v>
      </c>
      <c r="E263" s="202" t="s">
        <v>1392</v>
      </c>
      <c r="F263" s="120"/>
      <c r="G263" s="120"/>
      <c r="H263" s="120"/>
      <c r="I263" s="120"/>
      <c r="J263" s="120"/>
      <c r="K263" s="120"/>
      <c r="L263" s="120"/>
      <c r="M263" s="120"/>
    </row>
    <row r="264" spans="1:13" x14ac:dyDescent="0.25">
      <c r="A264" s="131" t="s">
        <v>1471</v>
      </c>
      <c r="B264" s="195">
        <v>234023</v>
      </c>
      <c r="C264" s="196">
        <v>0.96792912477200066</v>
      </c>
      <c r="D264" s="197">
        <v>23111400414.060001</v>
      </c>
      <c r="E264" s="196">
        <v>0.96544388576321916</v>
      </c>
      <c r="F264" s="120"/>
      <c r="G264" s="120"/>
      <c r="H264" s="120"/>
      <c r="I264" s="120"/>
      <c r="J264" s="120"/>
      <c r="K264" s="120"/>
      <c r="L264" s="120"/>
      <c r="M264" s="120"/>
    </row>
    <row r="265" spans="1:13" x14ac:dyDescent="0.25">
      <c r="A265" s="131" t="s">
        <v>1472</v>
      </c>
      <c r="B265" s="195">
        <v>0</v>
      </c>
      <c r="C265" s="196">
        <v>0</v>
      </c>
      <c r="D265" s="197">
        <v>0</v>
      </c>
      <c r="E265" s="196">
        <v>0</v>
      </c>
      <c r="F265" s="120"/>
      <c r="G265" s="120"/>
      <c r="H265" s="120"/>
      <c r="I265" s="120"/>
      <c r="J265" s="120"/>
      <c r="K265" s="120"/>
      <c r="L265" s="120"/>
      <c r="M265" s="120"/>
    </row>
    <row r="266" spans="1:13" x14ac:dyDescent="0.25">
      <c r="A266" s="131" t="s">
        <v>1473</v>
      </c>
      <c r="B266" s="195">
        <v>7754</v>
      </c>
      <c r="C266" s="196">
        <v>3.2070875227999354E-2</v>
      </c>
      <c r="D266" s="197">
        <v>827225905.77999997</v>
      </c>
      <c r="E266" s="196">
        <v>3.4556114236780858E-2</v>
      </c>
      <c r="F266" s="153" t="s">
        <v>1474</v>
      </c>
      <c r="G266" s="120"/>
      <c r="H266" s="120"/>
      <c r="I266" s="120"/>
      <c r="J266" s="120"/>
      <c r="K266" s="120"/>
      <c r="L266" s="120"/>
      <c r="M266" s="120"/>
    </row>
    <row r="267" spans="1:13" ht="15.75" thickBot="1" x14ac:dyDescent="0.3">
      <c r="A267" s="230" t="s">
        <v>100</v>
      </c>
      <c r="B267" s="233">
        <v>241777</v>
      </c>
      <c r="C267" s="234">
        <v>1</v>
      </c>
      <c r="D267" s="235">
        <v>23938626319.84</v>
      </c>
      <c r="E267" s="234">
        <v>1</v>
      </c>
      <c r="F267" s="120"/>
      <c r="G267" s="120"/>
      <c r="H267" s="120"/>
      <c r="I267" s="120"/>
      <c r="J267" s="120"/>
      <c r="K267" s="120"/>
      <c r="L267" s="120"/>
      <c r="M267" s="120"/>
    </row>
    <row r="268" spans="1:13" ht="15.75" thickTop="1" x14ac:dyDescent="0.25">
      <c r="A268" s="120"/>
      <c r="B268" s="120"/>
      <c r="C268" s="120"/>
      <c r="D268" s="120"/>
      <c r="E268" s="120"/>
      <c r="F268" s="120"/>
      <c r="G268" s="120"/>
      <c r="H268" s="120"/>
      <c r="I268" s="120"/>
      <c r="J268" s="120"/>
      <c r="K268" s="120"/>
      <c r="L268" s="120"/>
      <c r="M268" s="120"/>
    </row>
    <row r="269" spans="1:13" x14ac:dyDescent="0.25">
      <c r="A269" s="228" t="s">
        <v>1475</v>
      </c>
      <c r="B269" s="202" t="s">
        <v>1389</v>
      </c>
      <c r="C269" s="202" t="s">
        <v>1390</v>
      </c>
      <c r="D269" s="202" t="s">
        <v>1391</v>
      </c>
      <c r="E269" s="202" t="s">
        <v>1392</v>
      </c>
      <c r="F269" s="153" t="s">
        <v>1476</v>
      </c>
      <c r="G269" s="120"/>
      <c r="H269" s="120"/>
      <c r="I269" s="120"/>
      <c r="J269" s="120"/>
      <c r="K269" s="120"/>
      <c r="L269" s="120"/>
      <c r="M269" s="120"/>
    </row>
    <row r="270" spans="1:13" x14ac:dyDescent="0.25">
      <c r="A270" s="131" t="s">
        <v>1477</v>
      </c>
      <c r="B270" s="195"/>
      <c r="C270" s="195"/>
      <c r="D270" s="197"/>
      <c r="E270" s="195"/>
      <c r="F270" s="120"/>
      <c r="G270" s="120"/>
      <c r="H270" s="120"/>
      <c r="I270" s="120"/>
      <c r="J270" s="120"/>
      <c r="K270" s="120"/>
      <c r="L270" s="120"/>
      <c r="M270" s="120"/>
    </row>
    <row r="271" spans="1:13" x14ac:dyDescent="0.25">
      <c r="A271" s="131" t="s">
        <v>1478</v>
      </c>
      <c r="B271" s="195"/>
      <c r="C271" s="195"/>
      <c r="D271" s="197"/>
      <c r="E271" s="195"/>
      <c r="F271" s="120"/>
      <c r="G271" s="120"/>
      <c r="H271" s="120"/>
      <c r="I271" s="120"/>
      <c r="J271" s="120"/>
      <c r="K271" s="120"/>
      <c r="L271" s="120"/>
      <c r="M271" s="120"/>
    </row>
    <row r="272" spans="1:13" x14ac:dyDescent="0.25">
      <c r="A272" s="131" t="s">
        <v>1479</v>
      </c>
      <c r="B272" s="195"/>
      <c r="C272" s="195"/>
      <c r="D272" s="197"/>
      <c r="E272" s="195"/>
      <c r="F272" s="120"/>
      <c r="G272" s="120"/>
      <c r="H272" s="120"/>
      <c r="I272" s="120"/>
      <c r="J272" s="120"/>
      <c r="K272" s="120"/>
      <c r="L272" s="120"/>
      <c r="M272" s="120"/>
    </row>
    <row r="273" spans="1:13" ht="15.75" thickBot="1" x14ac:dyDescent="0.3">
      <c r="A273" s="230" t="s">
        <v>100</v>
      </c>
      <c r="B273" s="233">
        <v>0</v>
      </c>
      <c r="C273" s="234"/>
      <c r="D273" s="235">
        <v>0</v>
      </c>
      <c r="E273" s="234"/>
      <c r="F273" s="120"/>
      <c r="G273" s="120"/>
      <c r="H273" s="120"/>
      <c r="I273" s="120"/>
      <c r="J273" s="120"/>
      <c r="K273" s="120"/>
      <c r="L273" s="120"/>
      <c r="M273" s="120"/>
    </row>
    <row r="274" spans="1:13" ht="15.75" thickTop="1" x14ac:dyDescent="0.25">
      <c r="A274" s="120"/>
      <c r="B274" s="120"/>
      <c r="C274" s="120"/>
      <c r="D274" s="120"/>
      <c r="E274" s="120"/>
      <c r="F274" s="120"/>
      <c r="G274" s="120"/>
      <c r="H274" s="120"/>
      <c r="I274" s="120"/>
      <c r="J274" s="120"/>
      <c r="K274" s="120"/>
      <c r="L274" s="120"/>
      <c r="M274" s="120"/>
    </row>
    <row r="275" spans="1:13" x14ac:dyDescent="0.25">
      <c r="A275" s="228" t="s">
        <v>1480</v>
      </c>
      <c r="B275" s="193" t="s">
        <v>1389</v>
      </c>
      <c r="C275" s="193" t="s">
        <v>1390</v>
      </c>
      <c r="D275" s="193" t="s">
        <v>1391</v>
      </c>
      <c r="E275" s="193" t="s">
        <v>1392</v>
      </c>
      <c r="F275" s="120"/>
      <c r="G275" s="120"/>
      <c r="H275" s="120"/>
      <c r="I275" s="120"/>
      <c r="J275" s="120"/>
      <c r="K275" s="120"/>
      <c r="L275" s="120"/>
      <c r="M275" s="120"/>
    </row>
    <row r="276" spans="1:13" x14ac:dyDescent="0.25">
      <c r="A276" s="134" t="s">
        <v>1180</v>
      </c>
      <c r="B276" s="195">
        <v>14167</v>
      </c>
      <c r="C276" s="196">
        <v>5.8595317172435754E-2</v>
      </c>
      <c r="D276" s="197">
        <v>780582301.65999997</v>
      </c>
      <c r="E276" s="196">
        <v>3.2607648042572275E-2</v>
      </c>
      <c r="F276" s="120"/>
      <c r="G276" s="120"/>
      <c r="H276" s="120"/>
      <c r="I276" s="120"/>
      <c r="J276" s="120"/>
      <c r="K276" s="120"/>
      <c r="L276" s="120"/>
      <c r="M276" s="120"/>
    </row>
    <row r="277" spans="1:13" x14ac:dyDescent="0.25">
      <c r="A277" s="134" t="s">
        <v>1181</v>
      </c>
      <c r="B277" s="195">
        <v>19807</v>
      </c>
      <c r="C277" s="196">
        <v>8.1922598096593136E-2</v>
      </c>
      <c r="D277" s="197">
        <v>1102336464.99</v>
      </c>
      <c r="E277" s="196">
        <v>4.6048442807948377E-2</v>
      </c>
      <c r="F277" s="120"/>
      <c r="G277" s="120"/>
      <c r="H277" s="120"/>
      <c r="I277" s="120"/>
      <c r="J277" s="120"/>
      <c r="K277" s="120"/>
      <c r="L277" s="120"/>
      <c r="M277" s="120"/>
    </row>
    <row r="278" spans="1:13" x14ac:dyDescent="0.25">
      <c r="A278" s="134" t="s">
        <v>1182</v>
      </c>
      <c r="B278" s="195">
        <v>57290</v>
      </c>
      <c r="C278" s="196">
        <v>0.23695388725974761</v>
      </c>
      <c r="D278" s="197">
        <v>4343079390.4099998</v>
      </c>
      <c r="E278" s="196">
        <v>0.18142558943787498</v>
      </c>
      <c r="F278" s="120"/>
      <c r="G278" s="120"/>
      <c r="H278" s="120"/>
      <c r="I278" s="120"/>
      <c r="J278" s="120"/>
      <c r="K278" s="120"/>
      <c r="L278" s="120"/>
      <c r="M278" s="120"/>
    </row>
    <row r="279" spans="1:13" x14ac:dyDescent="0.25">
      <c r="A279" s="134" t="s">
        <v>1183</v>
      </c>
      <c r="B279" s="195">
        <v>67709</v>
      </c>
      <c r="C279" s="196">
        <v>0.28004731632868302</v>
      </c>
      <c r="D279" s="197">
        <v>7131707088.7799997</v>
      </c>
      <c r="E279" s="196">
        <v>0.29791630453203327</v>
      </c>
      <c r="F279" s="120"/>
      <c r="G279" s="120"/>
      <c r="H279" s="120"/>
      <c r="I279" s="120"/>
      <c r="J279" s="120"/>
      <c r="K279" s="120"/>
      <c r="L279" s="120"/>
      <c r="M279" s="120"/>
    </row>
    <row r="280" spans="1:13" x14ac:dyDescent="0.25">
      <c r="A280" s="134" t="s">
        <v>1184</v>
      </c>
      <c r="B280" s="195">
        <v>46357</v>
      </c>
      <c r="C280" s="196">
        <v>0.19173453223424891</v>
      </c>
      <c r="D280" s="197">
        <v>5802969952.5299997</v>
      </c>
      <c r="E280" s="196">
        <v>0.24241031523686801</v>
      </c>
      <c r="F280" s="120"/>
      <c r="G280" s="120"/>
      <c r="H280" s="120"/>
      <c r="I280" s="120"/>
      <c r="J280" s="120"/>
      <c r="K280" s="120"/>
      <c r="L280" s="120"/>
      <c r="M280" s="120"/>
    </row>
    <row r="281" spans="1:13" x14ac:dyDescent="0.25">
      <c r="A281" s="134" t="s">
        <v>1185</v>
      </c>
      <c r="B281" s="195">
        <v>20694</v>
      </c>
      <c r="C281" s="196">
        <v>8.559126798661576E-2</v>
      </c>
      <c r="D281" s="197">
        <v>2689740431.8699999</v>
      </c>
      <c r="E281" s="196">
        <v>0.11235984872034117</v>
      </c>
      <c r="F281" s="120"/>
      <c r="G281" s="120"/>
      <c r="H281" s="120"/>
      <c r="I281" s="120"/>
      <c r="J281" s="120"/>
      <c r="K281" s="120"/>
      <c r="L281" s="120"/>
      <c r="M281" s="120"/>
    </row>
    <row r="282" spans="1:13" x14ac:dyDescent="0.25">
      <c r="A282" s="134" t="s">
        <v>1481</v>
      </c>
      <c r="B282" s="195">
        <v>10962</v>
      </c>
      <c r="C282" s="196">
        <v>4.5339300264293128E-2</v>
      </c>
      <c r="D282" s="197">
        <v>1457245355.0799999</v>
      </c>
      <c r="E282" s="196">
        <v>6.0874226265533675E-2</v>
      </c>
      <c r="F282" s="120"/>
      <c r="G282" s="120"/>
      <c r="H282" s="120"/>
      <c r="I282" s="120"/>
      <c r="J282" s="120"/>
      <c r="K282" s="120"/>
      <c r="L282" s="120"/>
      <c r="M282" s="120"/>
    </row>
    <row r="283" spans="1:13" x14ac:dyDescent="0.25">
      <c r="A283" s="134" t="s">
        <v>1482</v>
      </c>
      <c r="B283" s="195">
        <v>4791</v>
      </c>
      <c r="C283" s="196">
        <v>1.9815780657382629E-2</v>
      </c>
      <c r="D283" s="197">
        <v>630965334.51999998</v>
      </c>
      <c r="E283" s="196">
        <v>2.6357624956828234E-2</v>
      </c>
      <c r="F283" s="120"/>
      <c r="G283" s="120"/>
      <c r="H283" s="120"/>
      <c r="I283" s="120"/>
      <c r="J283" s="120"/>
      <c r="K283" s="120"/>
      <c r="L283" s="120"/>
      <c r="M283" s="120"/>
    </row>
    <row r="284" spans="1:13" ht="15.75" thickBot="1" x14ac:dyDescent="0.3">
      <c r="A284" s="230" t="s">
        <v>100</v>
      </c>
      <c r="B284" s="231">
        <v>241777</v>
      </c>
      <c r="C284" s="225">
        <v>1</v>
      </c>
      <c r="D284" s="232">
        <v>23938626319.84</v>
      </c>
      <c r="E284" s="225">
        <v>0.99999999999999989</v>
      </c>
      <c r="F284" s="120"/>
      <c r="G284" s="120"/>
      <c r="H284" s="120"/>
      <c r="I284" s="120"/>
      <c r="J284" s="120"/>
      <c r="K284" s="120"/>
      <c r="L284" s="120"/>
      <c r="M284" s="120"/>
    </row>
    <row r="285" spans="1:13" ht="15.75" thickTop="1" x14ac:dyDescent="0.25">
      <c r="A285" s="120"/>
      <c r="B285" s="120"/>
      <c r="C285" s="120"/>
      <c r="D285" s="120"/>
      <c r="E285" s="120"/>
      <c r="F285" s="120"/>
      <c r="G285" s="120"/>
      <c r="H285" s="120"/>
      <c r="I285" s="120"/>
      <c r="J285" s="120"/>
      <c r="K285" s="120"/>
      <c r="L285" s="120"/>
      <c r="M285" s="120"/>
    </row>
    <row r="286" spans="1:13" x14ac:dyDescent="0.25">
      <c r="A286" s="228" t="s">
        <v>1483</v>
      </c>
      <c r="B286" s="202" t="s">
        <v>1389</v>
      </c>
      <c r="C286" s="202" t="s">
        <v>1390</v>
      </c>
      <c r="D286" s="202" t="s">
        <v>1391</v>
      </c>
      <c r="E286" s="202" t="s">
        <v>1392</v>
      </c>
      <c r="F286" s="153" t="s">
        <v>1476</v>
      </c>
      <c r="G286" s="120"/>
      <c r="H286" s="120"/>
      <c r="I286" s="120"/>
      <c r="J286" s="120"/>
      <c r="K286" s="120"/>
      <c r="L286" s="120"/>
      <c r="M286" s="120"/>
    </row>
    <row r="287" spans="1:13" x14ac:dyDescent="0.25">
      <c r="A287" s="131" t="s">
        <v>1484</v>
      </c>
      <c r="B287" s="195"/>
      <c r="C287" s="195"/>
      <c r="D287" s="197"/>
      <c r="E287" s="195"/>
      <c r="F287" s="120"/>
      <c r="G287" s="120"/>
      <c r="H287" s="120"/>
      <c r="I287" s="120"/>
      <c r="J287" s="120"/>
      <c r="K287" s="120"/>
      <c r="L287" s="120"/>
      <c r="M287" s="120"/>
    </row>
    <row r="288" spans="1:13" x14ac:dyDescent="0.25">
      <c r="A288" s="131" t="s">
        <v>1485</v>
      </c>
      <c r="B288" s="195"/>
      <c r="C288" s="195"/>
      <c r="D288" s="197"/>
      <c r="E288" s="195"/>
      <c r="F288" s="120"/>
      <c r="G288" s="120"/>
      <c r="H288" s="120"/>
      <c r="I288" s="120"/>
      <c r="J288" s="120"/>
      <c r="K288" s="120"/>
      <c r="L288" s="120"/>
      <c r="M288" s="120"/>
    </row>
    <row r="289" spans="1:13" x14ac:dyDescent="0.25">
      <c r="A289" s="131" t="s">
        <v>1486</v>
      </c>
      <c r="B289" s="195"/>
      <c r="C289" s="195"/>
      <c r="D289" s="197"/>
      <c r="E289" s="195"/>
      <c r="F289" s="120"/>
      <c r="G289" s="120"/>
      <c r="H289" s="120"/>
      <c r="I289" s="120"/>
      <c r="J289" s="120"/>
      <c r="K289" s="120"/>
      <c r="L289" s="120"/>
      <c r="M289" s="120"/>
    </row>
    <row r="290" spans="1:13" x14ac:dyDescent="0.25">
      <c r="A290" s="131" t="s">
        <v>1487</v>
      </c>
      <c r="B290" s="195"/>
      <c r="C290" s="195"/>
      <c r="D290" s="197"/>
      <c r="E290" s="195"/>
      <c r="F290" s="120"/>
      <c r="G290" s="120"/>
      <c r="H290" s="120"/>
      <c r="I290" s="120"/>
      <c r="J290" s="120"/>
      <c r="K290" s="120"/>
      <c r="L290" s="120"/>
      <c r="M290" s="120"/>
    </row>
    <row r="291" spans="1:13" x14ac:dyDescent="0.25">
      <c r="A291" s="131" t="s">
        <v>1488</v>
      </c>
      <c r="B291" s="195"/>
      <c r="C291" s="195"/>
      <c r="D291" s="197"/>
      <c r="E291" s="195"/>
      <c r="F291" s="120"/>
      <c r="G291" s="120"/>
      <c r="H291" s="120"/>
      <c r="I291" s="120"/>
      <c r="J291" s="120"/>
      <c r="K291" s="120"/>
      <c r="L291" s="120"/>
      <c r="M291" s="120"/>
    </row>
    <row r="292" spans="1:13" x14ac:dyDescent="0.25">
      <c r="A292" s="131" t="s">
        <v>98</v>
      </c>
      <c r="B292" s="195"/>
      <c r="C292" s="195"/>
      <c r="D292" s="197"/>
      <c r="E292" s="195"/>
      <c r="F292" s="120"/>
      <c r="G292" s="120"/>
      <c r="H292" s="120"/>
      <c r="I292" s="120"/>
      <c r="J292" s="120"/>
      <c r="K292" s="120"/>
      <c r="L292" s="120"/>
      <c r="M292" s="120"/>
    </row>
    <row r="293" spans="1:13" ht="15.75" thickBot="1" x14ac:dyDescent="0.3">
      <c r="A293" s="230" t="s">
        <v>100</v>
      </c>
      <c r="B293" s="233">
        <v>0</v>
      </c>
      <c r="C293" s="234"/>
      <c r="D293" s="235">
        <v>0</v>
      </c>
      <c r="E293" s="234"/>
      <c r="F293" s="120"/>
      <c r="G293" s="120"/>
      <c r="H293" s="120"/>
      <c r="I293" s="120"/>
      <c r="J293" s="120"/>
      <c r="K293" s="120"/>
      <c r="L293" s="120"/>
      <c r="M293" s="120"/>
    </row>
    <row r="294" spans="1:13" ht="15.75" thickTop="1" x14ac:dyDescent="0.25">
      <c r="A294" s="120"/>
      <c r="B294" s="120"/>
      <c r="C294" s="120"/>
      <c r="D294" s="120"/>
      <c r="E294" s="120"/>
      <c r="F294" s="120"/>
      <c r="G294" s="120"/>
      <c r="H294" s="120"/>
      <c r="I294" s="120"/>
      <c r="J294" s="120"/>
      <c r="K294" s="120"/>
      <c r="L294" s="120"/>
      <c r="M294" s="120"/>
    </row>
    <row r="295" spans="1:13" x14ac:dyDescent="0.25">
      <c r="A295" s="119" t="s">
        <v>1489</v>
      </c>
      <c r="B295" s="120"/>
      <c r="C295" s="120"/>
      <c r="D295" s="236"/>
      <c r="E295" s="162"/>
      <c r="F295" s="120"/>
      <c r="G295" s="120"/>
      <c r="H295" s="120"/>
      <c r="I295" s="120"/>
      <c r="J295" s="120"/>
      <c r="K295" s="120"/>
      <c r="L295" s="120"/>
      <c r="M295" s="120"/>
    </row>
    <row r="296" spans="1:13" x14ac:dyDescent="0.25">
      <c r="A296" s="228" t="s">
        <v>1490</v>
      </c>
      <c r="B296" s="237" t="s">
        <v>1491</v>
      </c>
      <c r="C296" s="237" t="s">
        <v>1492</v>
      </c>
      <c r="D296" s="237" t="s">
        <v>1493</v>
      </c>
      <c r="E296" s="237" t="s">
        <v>1494</v>
      </c>
      <c r="F296" s="237" t="s">
        <v>1495</v>
      </c>
      <c r="G296" s="237" t="s">
        <v>1496</v>
      </c>
      <c r="H296" s="237" t="s">
        <v>1497</v>
      </c>
      <c r="I296" s="237" t="s">
        <v>1498</v>
      </c>
      <c r="J296" s="237" t="s">
        <v>1499</v>
      </c>
      <c r="K296" s="237" t="s">
        <v>1500</v>
      </c>
      <c r="L296" s="237" t="s">
        <v>1501</v>
      </c>
      <c r="M296" s="120"/>
    </row>
    <row r="297" spans="1:13" x14ac:dyDescent="0.25">
      <c r="A297" s="134" t="s">
        <v>1502</v>
      </c>
      <c r="B297" s="238">
        <v>40354</v>
      </c>
      <c r="C297" s="238">
        <v>40423</v>
      </c>
      <c r="D297" s="238">
        <v>40450</v>
      </c>
      <c r="E297" s="238">
        <v>40463</v>
      </c>
      <c r="F297" s="238">
        <v>40554</v>
      </c>
      <c r="G297" s="238">
        <v>40556</v>
      </c>
      <c r="H297" s="238">
        <v>40569</v>
      </c>
      <c r="I297" s="238">
        <v>40582</v>
      </c>
      <c r="J297" s="238">
        <v>40612</v>
      </c>
      <c r="K297" s="238">
        <v>40708</v>
      </c>
      <c r="L297" s="238">
        <v>40786</v>
      </c>
      <c r="M297" s="120"/>
    </row>
    <row r="298" spans="1:13" x14ac:dyDescent="0.25">
      <c r="A298" s="134" t="s">
        <v>1503</v>
      </c>
      <c r="B298" s="163" t="s">
        <v>1504</v>
      </c>
      <c r="C298" s="163" t="s">
        <v>1504</v>
      </c>
      <c r="D298" s="163" t="s">
        <v>1504</v>
      </c>
      <c r="E298" s="163" t="s">
        <v>1504</v>
      </c>
      <c r="F298" s="163" t="s">
        <v>1504</v>
      </c>
      <c r="G298" s="163" t="s">
        <v>1504</v>
      </c>
      <c r="H298" s="163" t="s">
        <v>1504</v>
      </c>
      <c r="I298" s="163" t="s">
        <v>1504</v>
      </c>
      <c r="J298" s="163" t="s">
        <v>1504</v>
      </c>
      <c r="K298" s="163" t="s">
        <v>1504</v>
      </c>
      <c r="L298" s="163" t="s">
        <v>1504</v>
      </c>
      <c r="M298" s="120"/>
    </row>
    <row r="299" spans="1:13" x14ac:dyDescent="0.25">
      <c r="A299" s="134" t="s">
        <v>1505</v>
      </c>
      <c r="B299" s="163" t="s">
        <v>1504</v>
      </c>
      <c r="C299" s="163" t="s">
        <v>1504</v>
      </c>
      <c r="D299" s="163" t="s">
        <v>1504</v>
      </c>
      <c r="E299" s="163" t="s">
        <v>1504</v>
      </c>
      <c r="F299" s="163" t="s">
        <v>1504</v>
      </c>
      <c r="G299" s="163" t="s">
        <v>1504</v>
      </c>
      <c r="H299" s="163" t="s">
        <v>1504</v>
      </c>
      <c r="I299" s="163" t="s">
        <v>1504</v>
      </c>
      <c r="J299" s="163" t="s">
        <v>1504</v>
      </c>
      <c r="K299" s="163" t="s">
        <v>1504</v>
      </c>
      <c r="L299" s="163" t="s">
        <v>1504</v>
      </c>
      <c r="M299" s="120"/>
    </row>
    <row r="300" spans="1:13" x14ac:dyDescent="0.25">
      <c r="A300" s="134" t="s">
        <v>1506</v>
      </c>
      <c r="B300" s="163" t="s">
        <v>173</v>
      </c>
      <c r="C300" s="163" t="s">
        <v>173</v>
      </c>
      <c r="D300" s="163" t="s">
        <v>173</v>
      </c>
      <c r="E300" s="163" t="s">
        <v>173</v>
      </c>
      <c r="F300" s="163" t="s">
        <v>173</v>
      </c>
      <c r="G300" s="163" t="s">
        <v>173</v>
      </c>
      <c r="H300" s="163" t="s">
        <v>179</v>
      </c>
      <c r="I300" s="163" t="s">
        <v>1174</v>
      </c>
      <c r="J300" s="163" t="s">
        <v>179</v>
      </c>
      <c r="K300" s="163" t="s">
        <v>179</v>
      </c>
      <c r="L300" s="163" t="s">
        <v>173</v>
      </c>
      <c r="M300" s="120"/>
    </row>
    <row r="301" spans="1:13" x14ac:dyDescent="0.25">
      <c r="A301" s="134" t="s">
        <v>1507</v>
      </c>
      <c r="B301" s="239">
        <v>750000000</v>
      </c>
      <c r="C301" s="239">
        <v>50000000</v>
      </c>
      <c r="D301" s="239">
        <v>2000000000</v>
      </c>
      <c r="E301" s="239">
        <v>543000000</v>
      </c>
      <c r="F301" s="239">
        <v>45000000</v>
      </c>
      <c r="G301" s="239">
        <v>1000000000</v>
      </c>
      <c r="H301" s="239">
        <v>750000000</v>
      </c>
      <c r="I301" s="239">
        <v>1250000000</v>
      </c>
      <c r="J301" s="239">
        <v>500000000</v>
      </c>
      <c r="K301" s="239">
        <v>480000000</v>
      </c>
      <c r="L301" s="239">
        <v>110000000</v>
      </c>
      <c r="M301" s="120"/>
    </row>
    <row r="302" spans="1:13" x14ac:dyDescent="0.25">
      <c r="A302" s="134" t="s">
        <v>1508</v>
      </c>
      <c r="B302" s="239">
        <v>750000000</v>
      </c>
      <c r="C302" s="239">
        <v>50000000</v>
      </c>
      <c r="D302" s="239">
        <v>2000000000</v>
      </c>
      <c r="E302" s="239">
        <v>543000000</v>
      </c>
      <c r="F302" s="239">
        <v>45000000</v>
      </c>
      <c r="G302" s="239">
        <v>1000000000</v>
      </c>
      <c r="H302" s="239">
        <v>750000000</v>
      </c>
      <c r="I302" s="239">
        <v>1250000000</v>
      </c>
      <c r="J302" s="239">
        <v>500000000</v>
      </c>
      <c r="K302" s="239">
        <v>480000000</v>
      </c>
      <c r="L302" s="239">
        <v>110000000</v>
      </c>
      <c r="M302" s="120"/>
    </row>
    <row r="303" spans="1:13" x14ac:dyDescent="0.25">
      <c r="A303" s="134" t="s">
        <v>1509</v>
      </c>
      <c r="B303" s="240">
        <v>1.2019230769230769</v>
      </c>
      <c r="C303" s="240">
        <v>1.2218963831867058</v>
      </c>
      <c r="D303" s="240">
        <v>1.1682242990654206</v>
      </c>
      <c r="E303" s="240">
        <v>1.1597471623037321</v>
      </c>
      <c r="F303" s="240">
        <v>1.1785503830288744</v>
      </c>
      <c r="G303" s="240">
        <v>1.1798365926319205</v>
      </c>
      <c r="H303" s="240">
        <v>9.2760000000000424</v>
      </c>
      <c r="I303" s="240">
        <v>1</v>
      </c>
      <c r="J303" s="240">
        <v>9.0680000000000103</v>
      </c>
      <c r="K303" s="240">
        <v>8.7591000000000303</v>
      </c>
      <c r="L303" s="240">
        <v>1.1431184270690444</v>
      </c>
      <c r="M303" s="120"/>
    </row>
    <row r="304" spans="1:13" x14ac:dyDescent="0.25">
      <c r="A304" s="134" t="s">
        <v>1510</v>
      </c>
      <c r="B304" s="163" t="s">
        <v>1511</v>
      </c>
      <c r="C304" s="163" t="s">
        <v>1511</v>
      </c>
      <c r="D304" s="163" t="s">
        <v>1511</v>
      </c>
      <c r="E304" s="163" t="s">
        <v>1511</v>
      </c>
      <c r="F304" s="163" t="s">
        <v>1511</v>
      </c>
      <c r="G304" s="163" t="s">
        <v>1511</v>
      </c>
      <c r="H304" s="163" t="s">
        <v>1511</v>
      </c>
      <c r="I304" s="163" t="s">
        <v>1511</v>
      </c>
      <c r="J304" s="163" t="s">
        <v>1511</v>
      </c>
      <c r="K304" s="163" t="s">
        <v>1511</v>
      </c>
      <c r="L304" s="163" t="s">
        <v>1511</v>
      </c>
      <c r="M304" s="120"/>
    </row>
    <row r="305" spans="1:13" x14ac:dyDescent="0.25">
      <c r="A305" s="134" t="s">
        <v>1512</v>
      </c>
      <c r="B305" s="238">
        <v>43276</v>
      </c>
      <c r="C305" s="238">
        <v>45537</v>
      </c>
      <c r="D305" s="238">
        <v>44103</v>
      </c>
      <c r="E305" s="238">
        <v>44846</v>
      </c>
      <c r="F305" s="238">
        <v>47861</v>
      </c>
      <c r="G305" s="238">
        <v>44939</v>
      </c>
      <c r="H305" s="238">
        <v>44222</v>
      </c>
      <c r="I305" s="238">
        <v>47157</v>
      </c>
      <c r="J305" s="238">
        <v>44265</v>
      </c>
      <c r="K305" s="238">
        <v>43265</v>
      </c>
      <c r="L305" s="238">
        <v>46266</v>
      </c>
      <c r="M305" s="120"/>
    </row>
    <row r="306" spans="1:13" x14ac:dyDescent="0.25">
      <c r="A306" s="134" t="s">
        <v>1513</v>
      </c>
      <c r="B306" s="238">
        <v>43276</v>
      </c>
      <c r="C306" s="238">
        <v>45537</v>
      </c>
      <c r="D306" s="238">
        <v>44103</v>
      </c>
      <c r="E306" s="238">
        <v>44846</v>
      </c>
      <c r="F306" s="238">
        <v>47861</v>
      </c>
      <c r="G306" s="238">
        <v>44939</v>
      </c>
      <c r="H306" s="238">
        <v>44222</v>
      </c>
      <c r="I306" s="238">
        <v>47157</v>
      </c>
      <c r="J306" s="238">
        <v>44265</v>
      </c>
      <c r="K306" s="238">
        <v>43265</v>
      </c>
      <c r="L306" s="238">
        <v>46266</v>
      </c>
      <c r="M306" s="153" t="s">
        <v>1514</v>
      </c>
    </row>
    <row r="307" spans="1:13" x14ac:dyDescent="0.25">
      <c r="A307" s="134" t="s">
        <v>1515</v>
      </c>
      <c r="B307" s="163" t="s">
        <v>1516</v>
      </c>
      <c r="C307" s="163" t="s">
        <v>1517</v>
      </c>
      <c r="D307" s="163" t="s">
        <v>1518</v>
      </c>
      <c r="E307" s="241" t="s">
        <v>1519</v>
      </c>
      <c r="F307" s="163" t="s">
        <v>1520</v>
      </c>
      <c r="G307" s="163" t="s">
        <v>1521</v>
      </c>
      <c r="H307" s="163" t="s">
        <v>1522</v>
      </c>
      <c r="I307" s="241" t="s">
        <v>1523</v>
      </c>
      <c r="J307" s="163" t="s">
        <v>1524</v>
      </c>
      <c r="K307" s="241" t="s">
        <v>1525</v>
      </c>
      <c r="L307" s="163" t="s">
        <v>1253</v>
      </c>
      <c r="M307" s="120"/>
    </row>
    <row r="308" spans="1:13" x14ac:dyDescent="0.25">
      <c r="A308" s="134" t="s">
        <v>1526</v>
      </c>
      <c r="B308" s="163" t="s">
        <v>1190</v>
      </c>
      <c r="C308" s="163" t="s">
        <v>1190</v>
      </c>
      <c r="D308" s="163" t="s">
        <v>1190</v>
      </c>
      <c r="E308" s="163" t="s">
        <v>1190</v>
      </c>
      <c r="F308" s="163" t="s">
        <v>1190</v>
      </c>
      <c r="G308" s="163" t="s">
        <v>1190</v>
      </c>
      <c r="H308" s="163" t="s">
        <v>1190</v>
      </c>
      <c r="I308" s="163" t="s">
        <v>1190</v>
      </c>
      <c r="J308" s="163" t="s">
        <v>1190</v>
      </c>
      <c r="K308" s="163" t="s">
        <v>1190</v>
      </c>
      <c r="L308" s="163" t="s">
        <v>1190</v>
      </c>
      <c r="M308" s="120"/>
    </row>
    <row r="309" spans="1:13" x14ac:dyDescent="0.25">
      <c r="A309" s="134" t="s">
        <v>1527</v>
      </c>
      <c r="B309" s="163" t="s">
        <v>1528</v>
      </c>
      <c r="C309" s="163" t="s">
        <v>1528</v>
      </c>
      <c r="D309" s="163" t="s">
        <v>1528</v>
      </c>
      <c r="E309" s="163" t="s">
        <v>1528</v>
      </c>
      <c r="F309" s="163" t="s">
        <v>1528</v>
      </c>
      <c r="G309" s="163" t="s">
        <v>1528</v>
      </c>
      <c r="H309" s="163" t="s">
        <v>1528</v>
      </c>
      <c r="I309" s="163" t="s">
        <v>1528</v>
      </c>
      <c r="J309" s="163" t="s">
        <v>1528</v>
      </c>
      <c r="K309" s="163" t="s">
        <v>1528</v>
      </c>
      <c r="L309" s="163" t="s">
        <v>1528</v>
      </c>
      <c r="M309" s="120"/>
    </row>
    <row r="310" spans="1:13" x14ac:dyDescent="0.25">
      <c r="A310" s="134" t="s">
        <v>1529</v>
      </c>
      <c r="B310" s="242" t="s">
        <v>1530</v>
      </c>
      <c r="C310" s="242" t="s">
        <v>1531</v>
      </c>
      <c r="D310" s="242" t="s">
        <v>1532</v>
      </c>
      <c r="E310" s="242" t="s">
        <v>1533</v>
      </c>
      <c r="F310" s="242" t="s">
        <v>1534</v>
      </c>
      <c r="G310" s="242" t="s">
        <v>1534</v>
      </c>
      <c r="H310" s="242" t="s">
        <v>1535</v>
      </c>
      <c r="I310" s="242" t="s">
        <v>1536</v>
      </c>
      <c r="J310" s="242" t="s">
        <v>1537</v>
      </c>
      <c r="K310" s="242" t="s">
        <v>1538</v>
      </c>
      <c r="L310" s="242" t="s">
        <v>1539</v>
      </c>
      <c r="M310" s="120"/>
    </row>
    <row r="311" spans="1:13" x14ac:dyDescent="0.25">
      <c r="A311" s="134" t="s">
        <v>1540</v>
      </c>
      <c r="B311" s="243">
        <v>0.04</v>
      </c>
      <c r="C311" s="244">
        <v>0.04</v>
      </c>
      <c r="D311" s="244">
        <v>0.04</v>
      </c>
      <c r="E311" s="244">
        <v>0.04</v>
      </c>
      <c r="F311" s="243">
        <v>4.9050000000000003E-2</v>
      </c>
      <c r="G311" s="244">
        <v>4.8750000000000002E-2</v>
      </c>
      <c r="H311" s="244">
        <v>5.8250000000000003E-2</v>
      </c>
      <c r="I311" s="244">
        <v>0.06</v>
      </c>
      <c r="J311" s="244">
        <v>5.9700000000000003E-2</v>
      </c>
      <c r="K311" s="244">
        <v>5.2925E-2</v>
      </c>
      <c r="L311" s="244">
        <v>4.3450000000000003E-2</v>
      </c>
      <c r="M311" s="120"/>
    </row>
    <row r="312" spans="1:13" x14ac:dyDescent="0.25">
      <c r="A312" s="134" t="s">
        <v>1541</v>
      </c>
      <c r="B312" s="243" t="s">
        <v>1542</v>
      </c>
      <c r="C312" s="245" t="s">
        <v>1543</v>
      </c>
      <c r="D312" s="245" t="s">
        <v>1542</v>
      </c>
      <c r="E312" s="245" t="s">
        <v>1544</v>
      </c>
      <c r="F312" s="243" t="s">
        <v>1542</v>
      </c>
      <c r="G312" s="245" t="s">
        <v>1545</v>
      </c>
      <c r="H312" s="245" t="s">
        <v>1546</v>
      </c>
      <c r="I312" s="246" t="s">
        <v>1547</v>
      </c>
      <c r="J312" s="245" t="s">
        <v>1548</v>
      </c>
      <c r="K312" s="245" t="s">
        <v>1549</v>
      </c>
      <c r="L312" s="245" t="s">
        <v>1550</v>
      </c>
      <c r="M312" s="120"/>
    </row>
    <row r="313" spans="1:13" x14ac:dyDescent="0.25">
      <c r="A313" s="134" t="s">
        <v>1551</v>
      </c>
      <c r="B313" s="163" t="s">
        <v>1171</v>
      </c>
      <c r="C313" s="163" t="s">
        <v>1171</v>
      </c>
      <c r="D313" s="163" t="s">
        <v>1171</v>
      </c>
      <c r="E313" s="163" t="s">
        <v>1171</v>
      </c>
      <c r="F313" s="163" t="s">
        <v>1171</v>
      </c>
      <c r="G313" s="163" t="s">
        <v>1171</v>
      </c>
      <c r="H313" s="163" t="s">
        <v>1171</v>
      </c>
      <c r="I313" s="163" t="s">
        <v>1171</v>
      </c>
      <c r="J313" s="163" t="s">
        <v>1171</v>
      </c>
      <c r="K313" s="163" t="s">
        <v>1171</v>
      </c>
      <c r="L313" s="163" t="s">
        <v>1171</v>
      </c>
      <c r="M313" s="120"/>
    </row>
    <row r="314" spans="1:13" x14ac:dyDescent="0.25">
      <c r="A314" s="134" t="s">
        <v>1552</v>
      </c>
      <c r="B314" s="163" t="s">
        <v>1174</v>
      </c>
      <c r="C314" s="163" t="s">
        <v>1174</v>
      </c>
      <c r="D314" s="163" t="s">
        <v>1174</v>
      </c>
      <c r="E314" s="163" t="s">
        <v>1174</v>
      </c>
      <c r="F314" s="163" t="s">
        <v>1174</v>
      </c>
      <c r="G314" s="163" t="s">
        <v>1174</v>
      </c>
      <c r="H314" s="163" t="s">
        <v>1174</v>
      </c>
      <c r="I314" s="163" t="s">
        <v>1174</v>
      </c>
      <c r="J314" s="163" t="s">
        <v>1174</v>
      </c>
      <c r="K314" s="163" t="s">
        <v>1174</v>
      </c>
      <c r="L314" s="163" t="s">
        <v>1174</v>
      </c>
      <c r="M314" s="120"/>
    </row>
    <row r="315" spans="1:13" x14ac:dyDescent="0.25">
      <c r="A315" s="134" t="s">
        <v>1553</v>
      </c>
      <c r="B315" s="239">
        <v>624000000</v>
      </c>
      <c r="C315" s="239">
        <v>40919553</v>
      </c>
      <c r="D315" s="239">
        <v>1712000000</v>
      </c>
      <c r="E315" s="239">
        <v>468205500</v>
      </c>
      <c r="F315" s="239">
        <v>38182500</v>
      </c>
      <c r="G315" s="239">
        <v>847575000</v>
      </c>
      <c r="H315" s="239">
        <v>80853816.299999997</v>
      </c>
      <c r="I315" s="239">
        <v>1250000000</v>
      </c>
      <c r="J315" s="239">
        <v>55139193.490000002</v>
      </c>
      <c r="K315" s="239">
        <v>54800000</v>
      </c>
      <c r="L315" s="239">
        <v>96228000</v>
      </c>
      <c r="M315" s="120"/>
    </row>
    <row r="316" spans="1:13" x14ac:dyDescent="0.25">
      <c r="A316" s="134" t="s">
        <v>1554</v>
      </c>
      <c r="B316" s="238">
        <v>43276</v>
      </c>
      <c r="C316" s="247">
        <v>45537</v>
      </c>
      <c r="D316" s="247">
        <v>44103</v>
      </c>
      <c r="E316" s="247">
        <v>44846</v>
      </c>
      <c r="F316" s="238">
        <v>47861</v>
      </c>
      <c r="G316" s="247">
        <v>44939</v>
      </c>
      <c r="H316" s="247">
        <v>44222</v>
      </c>
      <c r="I316" s="247">
        <v>47157</v>
      </c>
      <c r="J316" s="247">
        <v>44265</v>
      </c>
      <c r="K316" s="247">
        <v>43265</v>
      </c>
      <c r="L316" s="247">
        <v>46266</v>
      </c>
      <c r="M316" s="120"/>
    </row>
    <row r="317" spans="1:13" x14ac:dyDescent="0.25">
      <c r="A317" s="134" t="s">
        <v>1280</v>
      </c>
      <c r="B317" s="243">
        <v>0.04</v>
      </c>
      <c r="C317" s="244">
        <v>0.04</v>
      </c>
      <c r="D317" s="244">
        <v>0.04</v>
      </c>
      <c r="E317" s="244">
        <v>0.04</v>
      </c>
      <c r="F317" s="243">
        <v>4.9050000000000003E-2</v>
      </c>
      <c r="G317" s="244">
        <v>4.8750000000000002E-2</v>
      </c>
      <c r="H317" s="244">
        <v>5.8250000000000003E-2</v>
      </c>
      <c r="I317" s="244">
        <v>0.06</v>
      </c>
      <c r="J317" s="244">
        <v>5.9700000000000003E-2</v>
      </c>
      <c r="K317" s="244">
        <v>5.2925E-2</v>
      </c>
      <c r="L317" s="243">
        <v>4.3450000000000003E-2</v>
      </c>
      <c r="M317" s="120"/>
    </row>
    <row r="318" spans="1:13" x14ac:dyDescent="0.25">
      <c r="A318" s="134" t="s">
        <v>1281</v>
      </c>
      <c r="B318" s="248" t="s">
        <v>1555</v>
      </c>
      <c r="C318" s="248" t="s">
        <v>1556</v>
      </c>
      <c r="D318" s="248" t="s">
        <v>1557</v>
      </c>
      <c r="E318" s="248" t="s">
        <v>1558</v>
      </c>
      <c r="F318" s="248" t="s">
        <v>1558</v>
      </c>
      <c r="G318" s="248" t="s">
        <v>1559</v>
      </c>
      <c r="H318" s="248" t="s">
        <v>1560</v>
      </c>
      <c r="I318" s="248" t="s">
        <v>1561</v>
      </c>
      <c r="J318" s="248" t="s">
        <v>1562</v>
      </c>
      <c r="K318" s="248" t="s">
        <v>1563</v>
      </c>
      <c r="L318" s="248" t="s">
        <v>1564</v>
      </c>
      <c r="M318" s="120"/>
    </row>
    <row r="319" spans="1:13" x14ac:dyDescent="0.25">
      <c r="A319" s="134" t="s">
        <v>1565</v>
      </c>
      <c r="B319" s="249">
        <v>0</v>
      </c>
      <c r="C319" s="249">
        <v>0</v>
      </c>
      <c r="D319" s="249">
        <v>0</v>
      </c>
      <c r="E319" s="249">
        <v>0</v>
      </c>
      <c r="F319" s="249">
        <v>0</v>
      </c>
      <c r="G319" s="249">
        <v>0</v>
      </c>
      <c r="H319" s="249">
        <v>0</v>
      </c>
      <c r="I319" s="249">
        <v>0</v>
      </c>
      <c r="J319" s="249">
        <v>0</v>
      </c>
      <c r="K319" s="249">
        <v>0</v>
      </c>
      <c r="L319" s="249">
        <v>0</v>
      </c>
      <c r="M319" s="120"/>
    </row>
    <row r="320" spans="1:13" x14ac:dyDescent="0.25">
      <c r="A320" s="250"/>
      <c r="B320" s="251"/>
      <c r="C320" s="251"/>
      <c r="D320" s="251"/>
      <c r="E320" s="251"/>
      <c r="F320" s="251"/>
      <c r="G320" s="251"/>
      <c r="H320" s="251"/>
      <c r="I320" s="251"/>
      <c r="J320" s="251"/>
      <c r="K320" s="251"/>
      <c r="L320" s="251"/>
      <c r="M320" s="120"/>
    </row>
    <row r="321" spans="1:13" x14ac:dyDescent="0.25">
      <c r="A321" s="228" t="s">
        <v>1490</v>
      </c>
      <c r="B321" s="237" t="s">
        <v>1566</v>
      </c>
      <c r="C321" s="237" t="s">
        <v>1567</v>
      </c>
      <c r="D321" s="237" t="s">
        <v>1568</v>
      </c>
      <c r="E321" s="237" t="s">
        <v>1569</v>
      </c>
      <c r="F321" s="237" t="s">
        <v>1570</v>
      </c>
      <c r="G321" s="237" t="s">
        <v>1571</v>
      </c>
      <c r="H321" s="237" t="s">
        <v>1572</v>
      </c>
      <c r="I321" s="237" t="s">
        <v>1573</v>
      </c>
      <c r="J321" s="237" t="s">
        <v>1574</v>
      </c>
      <c r="K321" s="237" t="s">
        <v>1575</v>
      </c>
      <c r="L321" s="237" t="s">
        <v>1576</v>
      </c>
      <c r="M321" s="120"/>
    </row>
    <row r="322" spans="1:13" x14ac:dyDescent="0.25">
      <c r="A322" s="134" t="s">
        <v>1502</v>
      </c>
      <c r="B322" s="238">
        <v>40829</v>
      </c>
      <c r="C322" s="238">
        <v>40912</v>
      </c>
      <c r="D322" s="238">
        <v>40940</v>
      </c>
      <c r="E322" s="238">
        <v>40935</v>
      </c>
      <c r="F322" s="238">
        <v>40946</v>
      </c>
      <c r="G322" s="238">
        <v>40947</v>
      </c>
      <c r="H322" s="238">
        <v>40990</v>
      </c>
      <c r="I322" s="238">
        <v>40991</v>
      </c>
      <c r="J322" s="238">
        <v>40990</v>
      </c>
      <c r="K322" s="238">
        <v>40998</v>
      </c>
      <c r="L322" s="238">
        <v>41025</v>
      </c>
      <c r="M322" s="120"/>
    </row>
    <row r="323" spans="1:13" x14ac:dyDescent="0.25">
      <c r="A323" s="134" t="s">
        <v>1503</v>
      </c>
      <c r="B323" s="163" t="s">
        <v>1504</v>
      </c>
      <c r="C323" s="163" t="s">
        <v>1504</v>
      </c>
      <c r="D323" s="163" t="s">
        <v>1504</v>
      </c>
      <c r="E323" s="163" t="s">
        <v>1504</v>
      </c>
      <c r="F323" s="163" t="s">
        <v>1504</v>
      </c>
      <c r="G323" s="163" t="s">
        <v>1504</v>
      </c>
      <c r="H323" s="163" t="s">
        <v>1504</v>
      </c>
      <c r="I323" s="163" t="s">
        <v>1504</v>
      </c>
      <c r="J323" s="163" t="s">
        <v>1504</v>
      </c>
      <c r="K323" s="163" t="s">
        <v>1504</v>
      </c>
      <c r="L323" s="163" t="s">
        <v>1504</v>
      </c>
      <c r="M323" s="120"/>
    </row>
    <row r="324" spans="1:13" x14ac:dyDescent="0.25">
      <c r="A324" s="134" t="s">
        <v>1505</v>
      </c>
      <c r="B324" s="163" t="s">
        <v>1504</v>
      </c>
      <c r="C324" s="163" t="s">
        <v>1504</v>
      </c>
      <c r="D324" s="163" t="s">
        <v>1504</v>
      </c>
      <c r="E324" s="163" t="s">
        <v>1504</v>
      </c>
      <c r="F324" s="163" t="s">
        <v>1504</v>
      </c>
      <c r="G324" s="163" t="s">
        <v>1504</v>
      </c>
      <c r="H324" s="163" t="s">
        <v>1504</v>
      </c>
      <c r="I324" s="163" t="s">
        <v>1504</v>
      </c>
      <c r="J324" s="163" t="s">
        <v>1504</v>
      </c>
      <c r="K324" s="163" t="s">
        <v>1504</v>
      </c>
      <c r="L324" s="163" t="s">
        <v>1504</v>
      </c>
      <c r="M324" s="120"/>
    </row>
    <row r="325" spans="1:13" x14ac:dyDescent="0.25">
      <c r="A325" s="134" t="s">
        <v>1506</v>
      </c>
      <c r="B325" s="163" t="s">
        <v>173</v>
      </c>
      <c r="C325" s="163" t="s">
        <v>179</v>
      </c>
      <c r="D325" s="163" t="s">
        <v>173</v>
      </c>
      <c r="E325" s="163" t="s">
        <v>1174</v>
      </c>
      <c r="F325" s="163" t="s">
        <v>173</v>
      </c>
      <c r="G325" s="163" t="s">
        <v>179</v>
      </c>
      <c r="H325" s="163" t="s">
        <v>173</v>
      </c>
      <c r="I325" s="163" t="s">
        <v>179</v>
      </c>
      <c r="J325" s="163" t="s">
        <v>1174</v>
      </c>
      <c r="K325" s="163" t="s">
        <v>1174</v>
      </c>
      <c r="L325" s="163" t="s">
        <v>173</v>
      </c>
      <c r="M325" s="120"/>
    </row>
    <row r="326" spans="1:13" x14ac:dyDescent="0.25">
      <c r="A326" s="134" t="s">
        <v>1507</v>
      </c>
      <c r="B326" s="239">
        <v>40000000</v>
      </c>
      <c r="C326" s="239">
        <v>500000000</v>
      </c>
      <c r="D326" s="239">
        <v>47000000</v>
      </c>
      <c r="E326" s="239">
        <v>1250000000</v>
      </c>
      <c r="F326" s="239">
        <v>50000000</v>
      </c>
      <c r="G326" s="239">
        <v>400000000</v>
      </c>
      <c r="H326" s="239">
        <v>106000000</v>
      </c>
      <c r="I326" s="239">
        <v>1000000000</v>
      </c>
      <c r="J326" s="239">
        <v>1000000000</v>
      </c>
      <c r="K326" s="239">
        <v>1250000000</v>
      </c>
      <c r="L326" s="239">
        <v>40000000</v>
      </c>
      <c r="M326" s="120"/>
    </row>
    <row r="327" spans="1:13" x14ac:dyDescent="0.25">
      <c r="A327" s="134" t="s">
        <v>1508</v>
      </c>
      <c r="B327" s="239">
        <v>40000000</v>
      </c>
      <c r="C327" s="239">
        <v>500000000</v>
      </c>
      <c r="D327" s="239">
        <v>47000000</v>
      </c>
      <c r="E327" s="239">
        <v>1250000000</v>
      </c>
      <c r="F327" s="239">
        <v>50000000</v>
      </c>
      <c r="G327" s="239">
        <v>400000000</v>
      </c>
      <c r="H327" s="239">
        <v>106000000</v>
      </c>
      <c r="I327" s="239">
        <v>1000000000</v>
      </c>
      <c r="J327" s="239">
        <v>0</v>
      </c>
      <c r="K327" s="239">
        <v>1240000000</v>
      </c>
      <c r="L327" s="239">
        <v>40000000</v>
      </c>
      <c r="M327" s="120"/>
    </row>
    <row r="328" spans="1:13" x14ac:dyDescent="0.25">
      <c r="A328" s="134" t="s">
        <v>1509</v>
      </c>
      <c r="B328" s="240">
        <v>1.1469205184080744</v>
      </c>
      <c r="C328" s="240">
        <v>8.98</v>
      </c>
      <c r="D328" s="240">
        <v>1.1992564609941836</v>
      </c>
      <c r="E328" s="240">
        <v>1</v>
      </c>
      <c r="F328" s="240">
        <v>1.1999760004799904</v>
      </c>
      <c r="G328" s="240">
        <v>9.216589861751153</v>
      </c>
      <c r="H328" s="240">
        <v>1.2003360941063499</v>
      </c>
      <c r="I328" s="240">
        <v>9.0497737556561084</v>
      </c>
      <c r="J328" s="240">
        <v>1</v>
      </c>
      <c r="K328" s="240">
        <v>1</v>
      </c>
      <c r="L328" s="240">
        <v>1.2221950623319482</v>
      </c>
      <c r="M328" s="120"/>
    </row>
    <row r="329" spans="1:13" x14ac:dyDescent="0.25">
      <c r="A329" s="134" t="s">
        <v>1510</v>
      </c>
      <c r="B329" s="163" t="s">
        <v>1511</v>
      </c>
      <c r="C329" s="163" t="s">
        <v>1511</v>
      </c>
      <c r="D329" s="163" t="s">
        <v>1511</v>
      </c>
      <c r="E329" s="163" t="s">
        <v>1511</v>
      </c>
      <c r="F329" s="163" t="s">
        <v>1511</v>
      </c>
      <c r="G329" s="163" t="s">
        <v>1511</v>
      </c>
      <c r="H329" s="163" t="s">
        <v>1511</v>
      </c>
      <c r="I329" s="163" t="s">
        <v>1511</v>
      </c>
      <c r="J329" s="163" t="s">
        <v>1511</v>
      </c>
      <c r="K329" s="163" t="s">
        <v>1511</v>
      </c>
      <c r="L329" s="163" t="s">
        <v>1511</v>
      </c>
      <c r="M329" s="120"/>
    </row>
    <row r="330" spans="1:13" x14ac:dyDescent="0.25">
      <c r="A330" s="134" t="s">
        <v>1512</v>
      </c>
      <c r="B330" s="238">
        <v>46673</v>
      </c>
      <c r="C330" s="238">
        <v>45295</v>
      </c>
      <c r="D330" s="238">
        <v>46419</v>
      </c>
      <c r="E330" s="238">
        <v>45723</v>
      </c>
      <c r="F330" s="238">
        <v>46545</v>
      </c>
      <c r="G330" s="238">
        <v>43504</v>
      </c>
      <c r="H330" s="238">
        <v>46468</v>
      </c>
      <c r="I330" s="238">
        <v>46469</v>
      </c>
      <c r="J330" s="238">
        <v>42816</v>
      </c>
      <c r="K330" s="238">
        <v>46476</v>
      </c>
      <c r="L330" s="238">
        <v>45773</v>
      </c>
      <c r="M330" s="120"/>
    </row>
    <row r="331" spans="1:13" x14ac:dyDescent="0.25">
      <c r="A331" s="134" t="s">
        <v>1513</v>
      </c>
      <c r="B331" s="238">
        <v>46673</v>
      </c>
      <c r="C331" s="238">
        <v>45295</v>
      </c>
      <c r="D331" s="238">
        <v>46419</v>
      </c>
      <c r="E331" s="238">
        <v>45723</v>
      </c>
      <c r="F331" s="238">
        <v>46545</v>
      </c>
      <c r="G331" s="238">
        <v>43504</v>
      </c>
      <c r="H331" s="238">
        <v>46468</v>
      </c>
      <c r="I331" s="238">
        <v>46469</v>
      </c>
      <c r="J331" s="238">
        <v>42816</v>
      </c>
      <c r="K331" s="238">
        <v>46476</v>
      </c>
      <c r="L331" s="238">
        <v>45773</v>
      </c>
      <c r="M331" s="153" t="s">
        <v>1514</v>
      </c>
    </row>
    <row r="332" spans="1:13" x14ac:dyDescent="0.25">
      <c r="A332" s="134" t="s">
        <v>1515</v>
      </c>
      <c r="B332" s="163" t="s">
        <v>1253</v>
      </c>
      <c r="C332" s="163" t="s">
        <v>1577</v>
      </c>
      <c r="D332" s="163" t="s">
        <v>1253</v>
      </c>
      <c r="E332" s="163" t="s">
        <v>1578</v>
      </c>
      <c r="F332" s="163" t="s">
        <v>1253</v>
      </c>
      <c r="G332" s="163" t="s">
        <v>1579</v>
      </c>
      <c r="H332" s="163" t="s">
        <v>1253</v>
      </c>
      <c r="I332" s="163" t="s">
        <v>1580</v>
      </c>
      <c r="J332" s="163" t="s">
        <v>1581</v>
      </c>
      <c r="K332" s="163" t="s">
        <v>1582</v>
      </c>
      <c r="L332" s="163" t="s">
        <v>1253</v>
      </c>
      <c r="M332" s="120"/>
    </row>
    <row r="333" spans="1:13" x14ac:dyDescent="0.25">
      <c r="A333" s="134" t="s">
        <v>1526</v>
      </c>
      <c r="B333" s="163" t="s">
        <v>1190</v>
      </c>
      <c r="C333" s="163" t="s">
        <v>1190</v>
      </c>
      <c r="D333" s="163" t="s">
        <v>1190</v>
      </c>
      <c r="E333" s="163" t="s">
        <v>1190</v>
      </c>
      <c r="F333" s="163" t="s">
        <v>1190</v>
      </c>
      <c r="G333" s="163" t="s">
        <v>1190</v>
      </c>
      <c r="H333" s="163" t="s">
        <v>1190</v>
      </c>
      <c r="I333" s="163" t="s">
        <v>1190</v>
      </c>
      <c r="J333" s="163" t="s">
        <v>1190</v>
      </c>
      <c r="K333" s="163" t="s">
        <v>1190</v>
      </c>
      <c r="L333" s="163" t="s">
        <v>1190</v>
      </c>
      <c r="M333" s="120"/>
    </row>
    <row r="334" spans="1:13" x14ac:dyDescent="0.25">
      <c r="A334" s="134" t="s">
        <v>1527</v>
      </c>
      <c r="B334" s="163" t="s">
        <v>1528</v>
      </c>
      <c r="C334" s="163" t="s">
        <v>1528</v>
      </c>
      <c r="D334" s="163" t="s">
        <v>1528</v>
      </c>
      <c r="E334" s="163" t="s">
        <v>1528</v>
      </c>
      <c r="F334" s="163" t="s">
        <v>1528</v>
      </c>
      <c r="G334" s="163" t="s">
        <v>1528</v>
      </c>
      <c r="H334" s="163" t="s">
        <v>1528</v>
      </c>
      <c r="I334" s="163" t="s">
        <v>1528</v>
      </c>
      <c r="J334" s="163" t="s">
        <v>1583</v>
      </c>
      <c r="K334" s="163" t="s">
        <v>1528</v>
      </c>
      <c r="L334" s="163" t="s">
        <v>1528</v>
      </c>
      <c r="M334" s="120"/>
    </row>
    <row r="335" spans="1:13" ht="24.75" x14ac:dyDescent="0.25">
      <c r="A335" s="134" t="s">
        <v>1529</v>
      </c>
      <c r="B335" s="242" t="s">
        <v>1584</v>
      </c>
      <c r="C335" s="242" t="s">
        <v>1585</v>
      </c>
      <c r="D335" s="242" t="s">
        <v>1586</v>
      </c>
      <c r="E335" s="242" t="s">
        <v>1587</v>
      </c>
      <c r="F335" s="242" t="s">
        <v>1588</v>
      </c>
      <c r="G335" s="242" t="s">
        <v>1536</v>
      </c>
      <c r="H335" s="242" t="s">
        <v>1589</v>
      </c>
      <c r="I335" s="242" t="s">
        <v>1590</v>
      </c>
      <c r="J335" s="252" t="s">
        <v>1591</v>
      </c>
      <c r="K335" s="242" t="s">
        <v>1592</v>
      </c>
      <c r="L335" s="242" t="s">
        <v>1593</v>
      </c>
      <c r="M335" s="120"/>
    </row>
    <row r="336" spans="1:13" x14ac:dyDescent="0.25">
      <c r="A336" s="131" t="s">
        <v>1540</v>
      </c>
      <c r="B336" s="244">
        <v>4.1950000000000001E-2</v>
      </c>
      <c r="C336" s="244">
        <v>5.3800000000000001E-2</v>
      </c>
      <c r="D336" s="244">
        <v>4.24E-2</v>
      </c>
      <c r="E336" s="244">
        <v>5.1249999999999997E-2</v>
      </c>
      <c r="F336" s="244">
        <v>4.3999999999999997E-2</v>
      </c>
      <c r="G336" s="244">
        <v>4.82E-2</v>
      </c>
      <c r="H336" s="244">
        <v>4.0149999999999998E-2</v>
      </c>
      <c r="I336" s="244">
        <v>5.2249999999999998E-2</v>
      </c>
      <c r="J336" s="253" t="s">
        <v>1594</v>
      </c>
      <c r="K336" s="244">
        <v>4.8750000000000002E-2</v>
      </c>
      <c r="L336" s="244">
        <v>3.5209999999999998E-2</v>
      </c>
      <c r="M336" s="120"/>
    </row>
    <row r="337" spans="1:13" x14ac:dyDescent="0.25">
      <c r="A337" s="134" t="s">
        <v>1541</v>
      </c>
      <c r="B337" s="245" t="s">
        <v>1543</v>
      </c>
      <c r="C337" s="245" t="s">
        <v>1595</v>
      </c>
      <c r="D337" s="245" t="s">
        <v>1596</v>
      </c>
      <c r="E337" s="246" t="s">
        <v>1597</v>
      </c>
      <c r="F337" s="245" t="s">
        <v>1598</v>
      </c>
      <c r="G337" s="245" t="s">
        <v>1599</v>
      </c>
      <c r="H337" s="245" t="s">
        <v>1542</v>
      </c>
      <c r="I337" s="245" t="s">
        <v>1600</v>
      </c>
      <c r="J337" s="254" t="s">
        <v>1601</v>
      </c>
      <c r="K337" s="254" t="s">
        <v>1602</v>
      </c>
      <c r="L337" s="245" t="s">
        <v>1550</v>
      </c>
      <c r="M337" s="120"/>
    </row>
    <row r="338" spans="1:13" x14ac:dyDescent="0.25">
      <c r="A338" s="134" t="s">
        <v>1551</v>
      </c>
      <c r="B338" s="163" t="s">
        <v>1171</v>
      </c>
      <c r="C338" s="163" t="s">
        <v>1171</v>
      </c>
      <c r="D338" s="163" t="s">
        <v>1171</v>
      </c>
      <c r="E338" s="163" t="s">
        <v>1171</v>
      </c>
      <c r="F338" s="163" t="s">
        <v>1171</v>
      </c>
      <c r="G338" s="163" t="s">
        <v>1171</v>
      </c>
      <c r="H338" s="163" t="s">
        <v>1171</v>
      </c>
      <c r="I338" s="163" t="s">
        <v>1171</v>
      </c>
      <c r="J338" s="163" t="s">
        <v>1171</v>
      </c>
      <c r="K338" s="163" t="s">
        <v>1171</v>
      </c>
      <c r="L338" s="163" t="s">
        <v>1171</v>
      </c>
      <c r="M338" s="120"/>
    </row>
    <row r="339" spans="1:13" x14ac:dyDescent="0.25">
      <c r="A339" s="134" t="s">
        <v>1552</v>
      </c>
      <c r="B339" s="163" t="s">
        <v>1174</v>
      </c>
      <c r="C339" s="163" t="s">
        <v>1174</v>
      </c>
      <c r="D339" s="163" t="s">
        <v>1174</v>
      </c>
      <c r="E339" s="163" t="s">
        <v>1174</v>
      </c>
      <c r="F339" s="163" t="s">
        <v>1174</v>
      </c>
      <c r="G339" s="163" t="s">
        <v>1174</v>
      </c>
      <c r="H339" s="163" t="s">
        <v>1174</v>
      </c>
      <c r="I339" s="163" t="s">
        <v>1174</v>
      </c>
      <c r="J339" s="163" t="s">
        <v>1174</v>
      </c>
      <c r="K339" s="163" t="s">
        <v>1174</v>
      </c>
      <c r="L339" s="163" t="s">
        <v>1174</v>
      </c>
      <c r="M339" s="120"/>
    </row>
    <row r="340" spans="1:13" x14ac:dyDescent="0.25">
      <c r="A340" s="134" t="s">
        <v>1553</v>
      </c>
      <c r="B340" s="239">
        <v>34876000</v>
      </c>
      <c r="C340" s="239">
        <v>55679287.310000002</v>
      </c>
      <c r="D340" s="239">
        <v>39190950</v>
      </c>
      <c r="E340" s="239">
        <v>1250000000</v>
      </c>
      <c r="F340" s="239">
        <v>41675000</v>
      </c>
      <c r="G340" s="239">
        <v>43399139</v>
      </c>
      <c r="H340" s="239">
        <v>88308600</v>
      </c>
      <c r="I340" s="239">
        <v>110518171.94</v>
      </c>
      <c r="J340" s="239">
        <v>0</v>
      </c>
      <c r="K340" s="239">
        <v>1240000000</v>
      </c>
      <c r="L340" s="239">
        <v>32728000</v>
      </c>
      <c r="M340" s="120"/>
    </row>
    <row r="341" spans="1:13" x14ac:dyDescent="0.25">
      <c r="A341" s="134" t="s">
        <v>1554</v>
      </c>
      <c r="B341" s="247">
        <v>46673</v>
      </c>
      <c r="C341" s="247">
        <v>45295</v>
      </c>
      <c r="D341" s="247">
        <v>46419</v>
      </c>
      <c r="E341" s="247">
        <v>45723</v>
      </c>
      <c r="F341" s="247">
        <v>46545</v>
      </c>
      <c r="G341" s="247">
        <v>43504</v>
      </c>
      <c r="H341" s="247">
        <v>46468</v>
      </c>
      <c r="I341" s="247">
        <v>46469</v>
      </c>
      <c r="J341" s="247">
        <v>42816</v>
      </c>
      <c r="K341" s="247">
        <v>46476</v>
      </c>
      <c r="L341" s="247">
        <v>45773</v>
      </c>
      <c r="M341" s="120"/>
    </row>
    <row r="342" spans="1:13" x14ac:dyDescent="0.25">
      <c r="A342" s="134" t="s">
        <v>1280</v>
      </c>
      <c r="B342" s="243">
        <v>4.1950000000000001E-2</v>
      </c>
      <c r="C342" s="243">
        <v>5.3800000000000001E-2</v>
      </c>
      <c r="D342" s="243">
        <v>4.24E-2</v>
      </c>
      <c r="E342" s="243">
        <v>5.1249999999999997E-2</v>
      </c>
      <c r="F342" s="243">
        <v>4.3999999999999997E-2</v>
      </c>
      <c r="G342" s="243">
        <v>4.82E-2</v>
      </c>
      <c r="H342" s="243">
        <v>4.0149999999999998E-2</v>
      </c>
      <c r="I342" s="243">
        <v>5.2249999999999998E-2</v>
      </c>
      <c r="J342" s="248" t="s">
        <v>1594</v>
      </c>
      <c r="K342" s="243">
        <v>4.8750000000000002E-2</v>
      </c>
      <c r="L342" s="243">
        <v>3.5209999999999998E-2</v>
      </c>
      <c r="M342" s="120"/>
    </row>
    <row r="343" spans="1:13" x14ac:dyDescent="0.25">
      <c r="A343" s="134" t="s">
        <v>1281</v>
      </c>
      <c r="B343" s="248" t="s">
        <v>1603</v>
      </c>
      <c r="C343" s="248" t="s">
        <v>1604</v>
      </c>
      <c r="D343" s="248" t="s">
        <v>1555</v>
      </c>
      <c r="E343" s="248" t="s">
        <v>1605</v>
      </c>
      <c r="F343" s="248" t="s">
        <v>1606</v>
      </c>
      <c r="G343" s="248" t="s">
        <v>1607</v>
      </c>
      <c r="H343" s="248" t="s">
        <v>1608</v>
      </c>
      <c r="I343" s="248" t="s">
        <v>1547</v>
      </c>
      <c r="J343" s="248" t="s">
        <v>1609</v>
      </c>
      <c r="K343" s="248" t="s">
        <v>1610</v>
      </c>
      <c r="L343" s="248" t="s">
        <v>1611</v>
      </c>
      <c r="M343" s="120"/>
    </row>
    <row r="344" spans="1:13" x14ac:dyDescent="0.25">
      <c r="A344" s="134" t="s">
        <v>1565</v>
      </c>
      <c r="B344" s="249">
        <v>0</v>
      </c>
      <c r="C344" s="249">
        <v>0</v>
      </c>
      <c r="D344" s="249">
        <v>0</v>
      </c>
      <c r="E344" s="249">
        <v>0</v>
      </c>
      <c r="F344" s="249">
        <v>0</v>
      </c>
      <c r="G344" s="249">
        <v>0</v>
      </c>
      <c r="H344" s="249">
        <v>0</v>
      </c>
      <c r="I344" s="249">
        <v>0</v>
      </c>
      <c r="J344" s="249">
        <v>0</v>
      </c>
      <c r="K344" s="249">
        <v>0</v>
      </c>
      <c r="L344" s="249">
        <v>0</v>
      </c>
      <c r="M344" s="120"/>
    </row>
    <row r="345" spans="1:13" x14ac:dyDescent="0.25">
      <c r="A345" s="250"/>
      <c r="B345" s="251"/>
      <c r="C345" s="251"/>
      <c r="D345" s="251"/>
      <c r="E345" s="251"/>
      <c r="F345" s="251"/>
      <c r="G345" s="251"/>
      <c r="H345" s="251"/>
      <c r="I345" s="251"/>
      <c r="J345" s="251"/>
      <c r="K345" s="251"/>
      <c r="L345" s="251"/>
      <c r="M345" s="120"/>
    </row>
    <row r="346" spans="1:13" x14ac:dyDescent="0.25">
      <c r="A346" s="228" t="s">
        <v>1490</v>
      </c>
      <c r="B346" s="237" t="s">
        <v>1612</v>
      </c>
      <c r="C346" s="237" t="s">
        <v>1613</v>
      </c>
      <c r="D346" s="237" t="s">
        <v>1614</v>
      </c>
      <c r="E346" s="237" t="s">
        <v>1615</v>
      </c>
      <c r="F346" s="237" t="s">
        <v>1616</v>
      </c>
      <c r="G346" s="237" t="s">
        <v>1617</v>
      </c>
      <c r="H346" s="237" t="s">
        <v>1618</v>
      </c>
      <c r="I346" s="237" t="s">
        <v>1619</v>
      </c>
      <c r="J346" s="237" t="s">
        <v>1620</v>
      </c>
      <c r="K346" s="237" t="s">
        <v>1621</v>
      </c>
      <c r="L346" s="237" t="s">
        <v>1622</v>
      </c>
      <c r="M346" s="120"/>
    </row>
    <row r="347" spans="1:13" x14ac:dyDescent="0.25">
      <c r="A347" s="134" t="s">
        <v>1502</v>
      </c>
      <c r="B347" s="238">
        <v>41039</v>
      </c>
      <c r="C347" s="238">
        <v>41071</v>
      </c>
      <c r="D347" s="238">
        <v>41745</v>
      </c>
      <c r="E347" s="238">
        <v>41838</v>
      </c>
      <c r="F347" s="238">
        <v>41873</v>
      </c>
      <c r="G347" s="238">
        <v>41873</v>
      </c>
      <c r="H347" s="238">
        <v>42023</v>
      </c>
      <c r="I347" s="238">
        <v>42096</v>
      </c>
      <c r="J347" s="238">
        <v>42207</v>
      </c>
      <c r="K347" s="238">
        <v>42208</v>
      </c>
      <c r="L347" s="238">
        <v>42261</v>
      </c>
      <c r="M347" s="120"/>
    </row>
    <row r="348" spans="1:13" x14ac:dyDescent="0.25">
      <c r="A348" s="134" t="s">
        <v>1503</v>
      </c>
      <c r="B348" s="163" t="s">
        <v>1504</v>
      </c>
      <c r="C348" s="163" t="s">
        <v>1504</v>
      </c>
      <c r="D348" s="163" t="s">
        <v>1504</v>
      </c>
      <c r="E348" s="163" t="s">
        <v>1504</v>
      </c>
      <c r="F348" s="163" t="s">
        <v>1504</v>
      </c>
      <c r="G348" s="163" t="s">
        <v>1504</v>
      </c>
      <c r="H348" s="163" t="s">
        <v>1504</v>
      </c>
      <c r="I348" s="163" t="s">
        <v>1504</v>
      </c>
      <c r="J348" s="163" t="s">
        <v>1504</v>
      </c>
      <c r="K348" s="163" t="s">
        <v>1504</v>
      </c>
      <c r="L348" s="163" t="s">
        <v>1504</v>
      </c>
      <c r="M348" s="120"/>
    </row>
    <row r="349" spans="1:13" x14ac:dyDescent="0.25">
      <c r="A349" s="134" t="s">
        <v>1505</v>
      </c>
      <c r="B349" s="163" t="s">
        <v>1504</v>
      </c>
      <c r="C349" s="163" t="s">
        <v>1504</v>
      </c>
      <c r="D349" s="163" t="s">
        <v>1504</v>
      </c>
      <c r="E349" s="163" t="s">
        <v>1504</v>
      </c>
      <c r="F349" s="163" t="s">
        <v>1504</v>
      </c>
      <c r="G349" s="163" t="s">
        <v>1504</v>
      </c>
      <c r="H349" s="163" t="s">
        <v>1504</v>
      </c>
      <c r="I349" s="163" t="s">
        <v>1504</v>
      </c>
      <c r="J349" s="163" t="s">
        <v>1504</v>
      </c>
      <c r="K349" s="163" t="s">
        <v>1504</v>
      </c>
      <c r="L349" s="163" t="s">
        <v>1504</v>
      </c>
      <c r="M349" s="120"/>
    </row>
    <row r="350" spans="1:13" x14ac:dyDescent="0.25">
      <c r="A350" s="134" t="s">
        <v>1506</v>
      </c>
      <c r="B350" s="163" t="s">
        <v>173</v>
      </c>
      <c r="C350" s="163" t="s">
        <v>173</v>
      </c>
      <c r="D350" s="163" t="s">
        <v>173</v>
      </c>
      <c r="E350" s="163" t="s">
        <v>1174</v>
      </c>
      <c r="F350" s="163" t="s">
        <v>1174</v>
      </c>
      <c r="G350" s="163" t="s">
        <v>1174</v>
      </c>
      <c r="H350" s="163" t="s">
        <v>1174</v>
      </c>
      <c r="I350" s="163" t="s">
        <v>1174</v>
      </c>
      <c r="J350" s="163" t="s">
        <v>173</v>
      </c>
      <c r="K350" s="163" t="s">
        <v>1174</v>
      </c>
      <c r="L350" s="163" t="s">
        <v>173</v>
      </c>
      <c r="M350" s="120"/>
    </row>
    <row r="351" spans="1:13" x14ac:dyDescent="0.25">
      <c r="A351" s="134" t="s">
        <v>1507</v>
      </c>
      <c r="B351" s="239">
        <v>56000000</v>
      </c>
      <c r="C351" s="239">
        <v>122000000</v>
      </c>
      <c r="D351" s="239">
        <v>1000000000</v>
      </c>
      <c r="E351" s="239">
        <v>705000000</v>
      </c>
      <c r="F351" s="239">
        <v>125000000</v>
      </c>
      <c r="G351" s="239">
        <v>125000000</v>
      </c>
      <c r="H351" s="239">
        <v>1000000000</v>
      </c>
      <c r="I351" s="239">
        <v>500000000</v>
      </c>
      <c r="J351" s="239">
        <v>1500000000</v>
      </c>
      <c r="K351" s="239">
        <v>100000000</v>
      </c>
      <c r="L351" s="239">
        <v>1250000000</v>
      </c>
      <c r="M351" s="120"/>
    </row>
    <row r="352" spans="1:13" x14ac:dyDescent="0.25">
      <c r="A352" s="134" t="s">
        <v>1508</v>
      </c>
      <c r="B352" s="239">
        <v>56000000</v>
      </c>
      <c r="C352" s="239">
        <v>122000000</v>
      </c>
      <c r="D352" s="239">
        <v>1000000000</v>
      </c>
      <c r="E352" s="239">
        <v>705000000</v>
      </c>
      <c r="F352" s="239">
        <v>125000000</v>
      </c>
      <c r="G352" s="239">
        <v>125000000</v>
      </c>
      <c r="H352" s="239">
        <v>1000000000</v>
      </c>
      <c r="I352" s="239">
        <v>500000000</v>
      </c>
      <c r="J352" s="239">
        <v>1500000000</v>
      </c>
      <c r="K352" s="239">
        <v>100000000</v>
      </c>
      <c r="L352" s="239">
        <v>1250000000</v>
      </c>
      <c r="M352" s="120"/>
    </row>
    <row r="353" spans="1:13" x14ac:dyDescent="0.25">
      <c r="A353" s="134" t="s">
        <v>1509</v>
      </c>
      <c r="B353" s="240">
        <v>1.2318305001231831</v>
      </c>
      <c r="C353" s="240">
        <v>1.2382367508667658</v>
      </c>
      <c r="D353" s="240">
        <v>1.2150000000000001</v>
      </c>
      <c r="E353" s="240">
        <v>1</v>
      </c>
      <c r="F353" s="240">
        <v>1</v>
      </c>
      <c r="G353" s="240">
        <v>1</v>
      </c>
      <c r="H353" s="240">
        <v>1</v>
      </c>
      <c r="I353" s="240">
        <v>1</v>
      </c>
      <c r="J353" s="240">
        <v>1.4184397163120568</v>
      </c>
      <c r="K353" s="240">
        <v>1</v>
      </c>
      <c r="L353" s="240">
        <v>1.3679890560875514</v>
      </c>
      <c r="M353" s="120"/>
    </row>
    <row r="354" spans="1:13" x14ac:dyDescent="0.25">
      <c r="A354" s="134" t="s">
        <v>1510</v>
      </c>
      <c r="B354" s="163" t="s">
        <v>1511</v>
      </c>
      <c r="C354" s="163" t="s">
        <v>1511</v>
      </c>
      <c r="D354" s="163" t="s">
        <v>1511</v>
      </c>
      <c r="E354" s="163" t="s">
        <v>1511</v>
      </c>
      <c r="F354" s="163" t="s">
        <v>1511</v>
      </c>
      <c r="G354" s="163" t="s">
        <v>1511</v>
      </c>
      <c r="H354" s="163" t="s">
        <v>1511</v>
      </c>
      <c r="I354" s="163" t="s">
        <v>1511</v>
      </c>
      <c r="J354" s="163" t="s">
        <v>1511</v>
      </c>
      <c r="K354" s="163" t="s">
        <v>1511</v>
      </c>
      <c r="L354" s="163" t="s">
        <v>1511</v>
      </c>
      <c r="M354" s="120"/>
    </row>
    <row r="355" spans="1:13" x14ac:dyDescent="0.25">
      <c r="A355" s="134" t="s">
        <v>1512</v>
      </c>
      <c r="B355" s="238">
        <v>46517</v>
      </c>
      <c r="C355" s="238">
        <v>45819</v>
      </c>
      <c r="D355" s="238">
        <v>44302</v>
      </c>
      <c r="E355" s="238">
        <v>43664</v>
      </c>
      <c r="F355" s="238">
        <v>43699</v>
      </c>
      <c r="G355" s="238">
        <v>43699</v>
      </c>
      <c r="H355" s="238">
        <v>43119</v>
      </c>
      <c r="I355" s="238">
        <v>44651</v>
      </c>
      <c r="J355" s="238">
        <v>44034</v>
      </c>
      <c r="K355" s="238">
        <v>43304</v>
      </c>
      <c r="L355" s="238">
        <v>44818</v>
      </c>
      <c r="M355" s="120"/>
    </row>
    <row r="356" spans="1:13" x14ac:dyDescent="0.25">
      <c r="A356" s="134" t="s">
        <v>1513</v>
      </c>
      <c r="B356" s="238">
        <v>46517</v>
      </c>
      <c r="C356" s="238">
        <v>45819</v>
      </c>
      <c r="D356" s="238">
        <v>44302</v>
      </c>
      <c r="E356" s="238">
        <v>43664</v>
      </c>
      <c r="F356" s="238">
        <v>43699</v>
      </c>
      <c r="G356" s="238">
        <v>43699</v>
      </c>
      <c r="H356" s="238">
        <v>43119</v>
      </c>
      <c r="I356" s="238">
        <v>44651</v>
      </c>
      <c r="J356" s="238">
        <v>44034</v>
      </c>
      <c r="K356" s="238">
        <v>43304</v>
      </c>
      <c r="L356" s="238">
        <v>44818</v>
      </c>
      <c r="M356" s="153" t="s">
        <v>1514</v>
      </c>
    </row>
    <row r="357" spans="1:13" x14ac:dyDescent="0.25">
      <c r="A357" s="134" t="s">
        <v>1515</v>
      </c>
      <c r="B357" s="163" t="s">
        <v>1253</v>
      </c>
      <c r="C357" s="163" t="s">
        <v>1253</v>
      </c>
      <c r="D357" s="163" t="s">
        <v>1623</v>
      </c>
      <c r="E357" s="163" t="s">
        <v>1624</v>
      </c>
      <c r="F357" s="163"/>
      <c r="G357" s="163"/>
      <c r="H357" s="163" t="s">
        <v>1625</v>
      </c>
      <c r="I357" s="163" t="s">
        <v>1626</v>
      </c>
      <c r="J357" s="163" t="s">
        <v>1627</v>
      </c>
      <c r="K357" s="163" t="s">
        <v>1628</v>
      </c>
      <c r="L357" s="163" t="s">
        <v>1629</v>
      </c>
      <c r="M357" s="120"/>
    </row>
    <row r="358" spans="1:13" x14ac:dyDescent="0.25">
      <c r="A358" s="134" t="s">
        <v>1526</v>
      </c>
      <c r="B358" s="163" t="s">
        <v>1190</v>
      </c>
      <c r="C358" s="163" t="s">
        <v>1190</v>
      </c>
      <c r="D358" s="163" t="s">
        <v>1190</v>
      </c>
      <c r="E358" s="163" t="s">
        <v>1190</v>
      </c>
      <c r="F358" s="163" t="s">
        <v>1190</v>
      </c>
      <c r="G358" s="163" t="s">
        <v>1190</v>
      </c>
      <c r="H358" s="163" t="s">
        <v>1190</v>
      </c>
      <c r="I358" s="163" t="s">
        <v>1190</v>
      </c>
      <c r="J358" s="163" t="s">
        <v>1190</v>
      </c>
      <c r="K358" s="163" t="s">
        <v>1190</v>
      </c>
      <c r="L358" s="163" t="s">
        <v>1190</v>
      </c>
      <c r="M358" s="120"/>
    </row>
    <row r="359" spans="1:13" x14ac:dyDescent="0.25">
      <c r="A359" s="134" t="s">
        <v>1527</v>
      </c>
      <c r="B359" s="163" t="s">
        <v>1528</v>
      </c>
      <c r="C359" s="163" t="s">
        <v>1528</v>
      </c>
      <c r="D359" s="163" t="s">
        <v>1528</v>
      </c>
      <c r="E359" s="163" t="s">
        <v>1583</v>
      </c>
      <c r="F359" s="163" t="s">
        <v>1583</v>
      </c>
      <c r="G359" s="163" t="s">
        <v>1583</v>
      </c>
      <c r="H359" s="163" t="s">
        <v>1583</v>
      </c>
      <c r="I359" s="163" t="s">
        <v>1528</v>
      </c>
      <c r="J359" s="163" t="s">
        <v>1528</v>
      </c>
      <c r="K359" s="163" t="s">
        <v>1583</v>
      </c>
      <c r="L359" s="163" t="s">
        <v>1528</v>
      </c>
      <c r="M359" s="120"/>
    </row>
    <row r="360" spans="1:13" x14ac:dyDescent="0.25">
      <c r="A360" s="134" t="s">
        <v>1529</v>
      </c>
      <c r="B360" s="242" t="s">
        <v>1630</v>
      </c>
      <c r="C360" s="242" t="s">
        <v>1631</v>
      </c>
      <c r="D360" s="242" t="s">
        <v>1632</v>
      </c>
      <c r="E360" s="242" t="s">
        <v>1633</v>
      </c>
      <c r="F360" s="255" t="s">
        <v>1634</v>
      </c>
      <c r="G360" s="255" t="s">
        <v>1634</v>
      </c>
      <c r="H360" s="242" t="s">
        <v>1635</v>
      </c>
      <c r="I360" s="242" t="s">
        <v>1636</v>
      </c>
      <c r="J360" s="242" t="s">
        <v>1637</v>
      </c>
      <c r="K360" s="242" t="s">
        <v>1638</v>
      </c>
      <c r="L360" s="242" t="s">
        <v>1639</v>
      </c>
      <c r="M360" s="120"/>
    </row>
    <row r="361" spans="1:13" x14ac:dyDescent="0.25">
      <c r="A361" s="131" t="s">
        <v>1540</v>
      </c>
      <c r="B361" s="244">
        <v>3.5299999999999998E-2</v>
      </c>
      <c r="C361" s="244">
        <v>2.785E-2</v>
      </c>
      <c r="D361" s="244">
        <v>1.375E-2</v>
      </c>
      <c r="E361" s="248" t="s">
        <v>1640</v>
      </c>
      <c r="F361" s="248" t="s">
        <v>1641</v>
      </c>
      <c r="G361" s="248" t="s">
        <v>1641</v>
      </c>
      <c r="H361" s="248" t="s">
        <v>1642</v>
      </c>
      <c r="I361" s="244">
        <v>1.7500000000000002E-2</v>
      </c>
      <c r="J361" s="244">
        <v>5.0000000000000001E-3</v>
      </c>
      <c r="K361" s="248" t="s">
        <v>1643</v>
      </c>
      <c r="L361" s="244">
        <v>6.2500000000000003E-3</v>
      </c>
      <c r="M361" s="120"/>
    </row>
    <row r="362" spans="1:13" x14ac:dyDescent="0.25">
      <c r="A362" s="134" t="s">
        <v>1541</v>
      </c>
      <c r="B362" s="245" t="s">
        <v>1550</v>
      </c>
      <c r="C362" s="245" t="s">
        <v>1644</v>
      </c>
      <c r="D362" s="245" t="s">
        <v>1645</v>
      </c>
      <c r="E362" s="246" t="s">
        <v>1646</v>
      </c>
      <c r="F362" s="246" t="s">
        <v>1647</v>
      </c>
      <c r="G362" s="246" t="s">
        <v>1647</v>
      </c>
      <c r="H362" s="246" t="s">
        <v>1648</v>
      </c>
      <c r="I362" s="246" t="s">
        <v>1649</v>
      </c>
      <c r="J362" s="246" t="s">
        <v>1650</v>
      </c>
      <c r="K362" s="246" t="s">
        <v>1651</v>
      </c>
      <c r="L362" s="246" t="s">
        <v>1652</v>
      </c>
      <c r="M362" s="120"/>
    </row>
    <row r="363" spans="1:13" x14ac:dyDescent="0.25">
      <c r="A363" s="134" t="s">
        <v>1551</v>
      </c>
      <c r="B363" s="163" t="s">
        <v>1171</v>
      </c>
      <c r="C363" s="163" t="s">
        <v>1171</v>
      </c>
      <c r="D363" s="163" t="s">
        <v>1653</v>
      </c>
      <c r="E363" s="163" t="s">
        <v>1171</v>
      </c>
      <c r="F363" s="163" t="s">
        <v>1171</v>
      </c>
      <c r="G363" s="163" t="s">
        <v>1171</v>
      </c>
      <c r="H363" s="163" t="s">
        <v>1171</v>
      </c>
      <c r="I363" s="163" t="s">
        <v>1171</v>
      </c>
      <c r="J363" s="163" t="s">
        <v>1171</v>
      </c>
      <c r="K363" s="163" t="s">
        <v>1171</v>
      </c>
      <c r="L363" s="163" t="s">
        <v>1171</v>
      </c>
      <c r="M363" s="120"/>
    </row>
    <row r="364" spans="1:13" x14ac:dyDescent="0.25">
      <c r="A364" s="134" t="s">
        <v>1552</v>
      </c>
      <c r="B364" s="163" t="s">
        <v>1174</v>
      </c>
      <c r="C364" s="163" t="s">
        <v>1174</v>
      </c>
      <c r="D364" s="163" t="s">
        <v>1174</v>
      </c>
      <c r="E364" s="163" t="s">
        <v>1174</v>
      </c>
      <c r="F364" s="163" t="s">
        <v>1174</v>
      </c>
      <c r="G364" s="163" t="s">
        <v>1174</v>
      </c>
      <c r="H364" s="163" t="s">
        <v>1174</v>
      </c>
      <c r="I364" s="163" t="s">
        <v>1174</v>
      </c>
      <c r="J364" s="163" t="s">
        <v>1174</v>
      </c>
      <c r="K364" s="163" t="s">
        <v>1174</v>
      </c>
      <c r="L364" s="163" t="s">
        <v>1174</v>
      </c>
      <c r="M364" s="120"/>
    </row>
    <row r="365" spans="1:13" x14ac:dyDescent="0.25">
      <c r="A365" s="134" t="s">
        <v>1553</v>
      </c>
      <c r="B365" s="239">
        <v>45458000</v>
      </c>
      <c r="C365" s="239">
        <v>98527200</v>
      </c>
      <c r="D365" s="239">
        <v>823200000</v>
      </c>
      <c r="E365" s="239">
        <v>705000000</v>
      </c>
      <c r="F365" s="239">
        <v>125000000</v>
      </c>
      <c r="G365" s="239">
        <v>125000000</v>
      </c>
      <c r="H365" s="239">
        <v>1000000000</v>
      </c>
      <c r="I365" s="239">
        <v>500000000</v>
      </c>
      <c r="J365" s="239">
        <v>1057500000</v>
      </c>
      <c r="K365" s="239">
        <v>100000000</v>
      </c>
      <c r="L365" s="239">
        <v>913750000</v>
      </c>
      <c r="M365" s="120"/>
    </row>
    <row r="366" spans="1:13" x14ac:dyDescent="0.25">
      <c r="A366" s="134" t="s">
        <v>1554</v>
      </c>
      <c r="B366" s="247">
        <v>46517</v>
      </c>
      <c r="C366" s="247">
        <v>45819</v>
      </c>
      <c r="D366" s="247">
        <v>44302</v>
      </c>
      <c r="E366" s="247">
        <v>43664</v>
      </c>
      <c r="F366" s="247">
        <v>43699</v>
      </c>
      <c r="G366" s="247">
        <v>43699</v>
      </c>
      <c r="H366" s="247">
        <v>43119</v>
      </c>
      <c r="I366" s="247">
        <v>44651</v>
      </c>
      <c r="J366" s="247">
        <v>44034</v>
      </c>
      <c r="K366" s="247">
        <v>43304</v>
      </c>
      <c r="L366" s="247">
        <v>44818</v>
      </c>
      <c r="M366" s="120"/>
    </row>
    <row r="367" spans="1:13" x14ac:dyDescent="0.25">
      <c r="A367" s="134" t="s">
        <v>1280</v>
      </c>
      <c r="B367" s="243">
        <v>3.5299999999999998E-2</v>
      </c>
      <c r="C367" s="243">
        <v>2.785E-2</v>
      </c>
      <c r="D367" s="243">
        <v>1.375E-2</v>
      </c>
      <c r="E367" s="248" t="s">
        <v>1640</v>
      </c>
      <c r="F367" s="248" t="s">
        <v>1641</v>
      </c>
      <c r="G367" s="248" t="s">
        <v>1641</v>
      </c>
      <c r="H367" s="248" t="s">
        <v>1642</v>
      </c>
      <c r="I367" s="243">
        <v>1.7500000000000002E-2</v>
      </c>
      <c r="J367" s="243">
        <v>5.0000000000000001E-3</v>
      </c>
      <c r="K367" s="248" t="s">
        <v>1643</v>
      </c>
      <c r="L367" s="243">
        <v>6.2500000000000003E-3</v>
      </c>
      <c r="M367" s="120"/>
    </row>
    <row r="368" spans="1:13" x14ac:dyDescent="0.25">
      <c r="A368" s="134" t="s">
        <v>1281</v>
      </c>
      <c r="B368" s="248" t="s">
        <v>1654</v>
      </c>
      <c r="C368" s="248" t="s">
        <v>1655</v>
      </c>
      <c r="D368" s="248" t="s">
        <v>1656</v>
      </c>
      <c r="E368" s="248" t="s">
        <v>1657</v>
      </c>
      <c r="F368" s="248" t="s">
        <v>1658</v>
      </c>
      <c r="G368" s="248" t="s">
        <v>1658</v>
      </c>
      <c r="H368" s="248" t="s">
        <v>1659</v>
      </c>
      <c r="I368" s="248" t="s">
        <v>1660</v>
      </c>
      <c r="J368" s="248" t="s">
        <v>1661</v>
      </c>
      <c r="K368" s="248" t="s">
        <v>1662</v>
      </c>
      <c r="L368" s="248" t="s">
        <v>1663</v>
      </c>
      <c r="M368" s="120"/>
    </row>
    <row r="369" spans="1:13" x14ac:dyDescent="0.25">
      <c r="A369" s="134" t="s">
        <v>1565</v>
      </c>
      <c r="B369" s="249">
        <v>0</v>
      </c>
      <c r="C369" s="249">
        <v>0</v>
      </c>
      <c r="D369" s="249">
        <v>0</v>
      </c>
      <c r="E369" s="249">
        <v>0</v>
      </c>
      <c r="F369" s="249">
        <v>0</v>
      </c>
      <c r="G369" s="249">
        <v>0</v>
      </c>
      <c r="H369" s="249">
        <v>0</v>
      </c>
      <c r="I369" s="249">
        <v>0</v>
      </c>
      <c r="J369" s="249">
        <v>0</v>
      </c>
      <c r="K369" s="249">
        <v>0</v>
      </c>
      <c r="L369" s="249">
        <v>0</v>
      </c>
      <c r="M369" s="120"/>
    </row>
    <row r="370" spans="1:13" x14ac:dyDescent="0.25">
      <c r="A370" s="250"/>
      <c r="B370" s="251"/>
      <c r="C370" s="251"/>
      <c r="D370" s="251"/>
      <c r="E370" s="251"/>
      <c r="F370" s="251"/>
      <c r="G370" s="251"/>
      <c r="H370" s="251"/>
      <c r="I370" s="251"/>
      <c r="J370" s="251"/>
      <c r="K370" s="251"/>
      <c r="L370" s="251"/>
      <c r="M370" s="120"/>
    </row>
    <row r="371" spans="1:13" x14ac:dyDescent="0.25">
      <c r="A371" s="228" t="s">
        <v>1490</v>
      </c>
      <c r="B371" s="237" t="s">
        <v>1664</v>
      </c>
      <c r="C371" s="237" t="s">
        <v>1665</v>
      </c>
      <c r="D371" s="237" t="s">
        <v>1666</v>
      </c>
      <c r="E371" s="237" t="s">
        <v>1667</v>
      </c>
      <c r="F371" s="237" t="s">
        <v>1668</v>
      </c>
      <c r="G371" s="237" t="s">
        <v>1669</v>
      </c>
      <c r="H371" s="237" t="s">
        <v>1670</v>
      </c>
      <c r="I371" s="237" t="s">
        <v>1671</v>
      </c>
      <c r="J371" s="120"/>
      <c r="K371" s="120"/>
      <c r="L371" s="256"/>
      <c r="M371" s="120"/>
    </row>
    <row r="372" spans="1:13" x14ac:dyDescent="0.25">
      <c r="A372" s="134" t="s">
        <v>1502</v>
      </c>
      <c r="B372" s="238">
        <v>42383</v>
      </c>
      <c r="C372" s="238">
        <v>42387</v>
      </c>
      <c r="D372" s="238">
        <v>42391</v>
      </c>
      <c r="E372" s="238">
        <v>42394</v>
      </c>
      <c r="F372" s="238">
        <v>42397</v>
      </c>
      <c r="G372" s="238">
        <v>42401</v>
      </c>
      <c r="H372" s="238">
        <v>42471</v>
      </c>
      <c r="I372" s="238">
        <v>42751</v>
      </c>
      <c r="J372" s="120"/>
      <c r="K372" s="120"/>
      <c r="L372" s="257"/>
      <c r="M372" s="120"/>
    </row>
    <row r="373" spans="1:13" x14ac:dyDescent="0.25">
      <c r="A373" s="134" t="s">
        <v>1503</v>
      </c>
      <c r="B373" s="163" t="s">
        <v>1504</v>
      </c>
      <c r="C373" s="163" t="s">
        <v>1504</v>
      </c>
      <c r="D373" s="163" t="s">
        <v>1504</v>
      </c>
      <c r="E373" s="163" t="s">
        <v>1504</v>
      </c>
      <c r="F373" s="163" t="s">
        <v>1504</v>
      </c>
      <c r="G373" s="163" t="s">
        <v>1504</v>
      </c>
      <c r="H373" s="163" t="s">
        <v>1504</v>
      </c>
      <c r="I373" s="163" t="s">
        <v>1504</v>
      </c>
      <c r="J373" s="120"/>
      <c r="K373" s="120"/>
      <c r="L373" s="258"/>
      <c r="M373" s="120"/>
    </row>
    <row r="374" spans="1:13" x14ac:dyDescent="0.25">
      <c r="A374" s="134" t="s">
        <v>1505</v>
      </c>
      <c r="B374" s="163" t="s">
        <v>1504</v>
      </c>
      <c r="C374" s="163" t="s">
        <v>1504</v>
      </c>
      <c r="D374" s="163" t="s">
        <v>1504</v>
      </c>
      <c r="E374" s="163" t="s">
        <v>1504</v>
      </c>
      <c r="F374" s="163" t="s">
        <v>1504</v>
      </c>
      <c r="G374" s="163" t="s">
        <v>1504</v>
      </c>
      <c r="H374" s="163" t="s">
        <v>1504</v>
      </c>
      <c r="I374" s="163" t="s">
        <v>1504</v>
      </c>
      <c r="J374" s="120"/>
      <c r="K374" s="120"/>
      <c r="L374" s="258"/>
      <c r="M374" s="120"/>
    </row>
    <row r="375" spans="1:13" x14ac:dyDescent="0.25">
      <c r="A375" s="134" t="s">
        <v>1506</v>
      </c>
      <c r="B375" s="163" t="s">
        <v>1174</v>
      </c>
      <c r="C375" s="163" t="s">
        <v>173</v>
      </c>
      <c r="D375" s="163" t="s">
        <v>173</v>
      </c>
      <c r="E375" s="163" t="s">
        <v>173</v>
      </c>
      <c r="F375" s="163" t="s">
        <v>173</v>
      </c>
      <c r="G375" s="163" t="s">
        <v>173</v>
      </c>
      <c r="H375" s="163" t="s">
        <v>173</v>
      </c>
      <c r="I375" s="163" t="s">
        <v>1174</v>
      </c>
      <c r="J375" s="120"/>
      <c r="K375" s="120"/>
      <c r="L375" s="259"/>
      <c r="M375" s="120"/>
    </row>
    <row r="376" spans="1:13" x14ac:dyDescent="0.25">
      <c r="A376" s="134" t="s">
        <v>1507</v>
      </c>
      <c r="B376" s="239">
        <v>750000000</v>
      </c>
      <c r="C376" s="239">
        <v>1500000000</v>
      </c>
      <c r="D376" s="239">
        <v>170000000</v>
      </c>
      <c r="E376" s="239">
        <v>55000000</v>
      </c>
      <c r="F376" s="239">
        <v>50000000</v>
      </c>
      <c r="G376" s="239">
        <v>50000000</v>
      </c>
      <c r="H376" s="239">
        <v>1250000000</v>
      </c>
      <c r="I376" s="239">
        <v>1000000000</v>
      </c>
      <c r="J376" s="120"/>
      <c r="K376" s="120"/>
      <c r="L376" s="260"/>
      <c r="M376" s="120"/>
    </row>
    <row r="377" spans="1:13" x14ac:dyDescent="0.25">
      <c r="A377" s="134" t="s">
        <v>1508</v>
      </c>
      <c r="B377" s="239">
        <v>750000000</v>
      </c>
      <c r="C377" s="239">
        <v>1500000000</v>
      </c>
      <c r="D377" s="239">
        <v>170000000</v>
      </c>
      <c r="E377" s="239">
        <v>55000000</v>
      </c>
      <c r="F377" s="239">
        <v>50000000</v>
      </c>
      <c r="G377" s="239">
        <v>50000000</v>
      </c>
      <c r="H377" s="239">
        <v>1250000000</v>
      </c>
      <c r="I377" s="239">
        <v>1000000000</v>
      </c>
      <c r="J377" s="120"/>
      <c r="K377" s="120"/>
      <c r="L377" s="260"/>
      <c r="M377" s="120"/>
    </row>
    <row r="378" spans="1:13" x14ac:dyDescent="0.25">
      <c r="A378" s="134" t="s">
        <v>1509</v>
      </c>
      <c r="B378" s="240">
        <v>1</v>
      </c>
      <c r="C378" s="240">
        <v>1.3422818791946309</v>
      </c>
      <c r="D378" s="240">
        <v>1.3312451057165231</v>
      </c>
      <c r="E378" s="240">
        <v>1.3095238095238095</v>
      </c>
      <c r="F378" s="240">
        <v>1.3157894736842106</v>
      </c>
      <c r="G378" s="240">
        <v>1.3168290755859888</v>
      </c>
      <c r="H378" s="240">
        <v>1.2534469791927803</v>
      </c>
      <c r="I378" s="240">
        <v>1</v>
      </c>
      <c r="J378" s="120"/>
      <c r="K378" s="120"/>
      <c r="L378" s="261"/>
      <c r="M378" s="120"/>
    </row>
    <row r="379" spans="1:13" x14ac:dyDescent="0.25">
      <c r="A379" s="134" t="s">
        <v>1510</v>
      </c>
      <c r="B379" s="163" t="s">
        <v>1511</v>
      </c>
      <c r="C379" s="163" t="s">
        <v>1511</v>
      </c>
      <c r="D379" s="163" t="s">
        <v>1511</v>
      </c>
      <c r="E379" s="163" t="s">
        <v>1511</v>
      </c>
      <c r="F379" s="163" t="s">
        <v>1511</v>
      </c>
      <c r="G379" s="163" t="s">
        <v>1511</v>
      </c>
      <c r="H379" s="163" t="s">
        <v>1511</v>
      </c>
      <c r="I379" s="163" t="s">
        <v>1511</v>
      </c>
      <c r="J379" s="120"/>
      <c r="K379" s="120"/>
      <c r="L379" s="259"/>
      <c r="M379" s="120"/>
    </row>
    <row r="380" spans="1:13" x14ac:dyDescent="0.25">
      <c r="A380" s="134" t="s">
        <v>1512</v>
      </c>
      <c r="B380" s="238">
        <v>43479</v>
      </c>
      <c r="C380" s="238">
        <v>44214</v>
      </c>
      <c r="D380" s="238">
        <v>49696</v>
      </c>
      <c r="E380" s="238">
        <v>49699</v>
      </c>
      <c r="F380" s="238">
        <v>49702</v>
      </c>
      <c r="G380" s="238">
        <v>47880</v>
      </c>
      <c r="H380" s="238">
        <v>45027</v>
      </c>
      <c r="I380" s="238">
        <v>43846</v>
      </c>
      <c r="J380" s="120"/>
      <c r="K380" s="120"/>
      <c r="L380" s="257"/>
      <c r="M380" s="120"/>
    </row>
    <row r="381" spans="1:13" x14ac:dyDescent="0.25">
      <c r="A381" s="134" t="s">
        <v>1513</v>
      </c>
      <c r="B381" s="238">
        <v>43479</v>
      </c>
      <c r="C381" s="238">
        <v>44214</v>
      </c>
      <c r="D381" s="238">
        <v>49696</v>
      </c>
      <c r="E381" s="238">
        <v>49699</v>
      </c>
      <c r="F381" s="238">
        <v>49702</v>
      </c>
      <c r="G381" s="238">
        <v>47880</v>
      </c>
      <c r="H381" s="238">
        <v>45027</v>
      </c>
      <c r="I381" s="238">
        <v>43846</v>
      </c>
      <c r="J381" s="153" t="s">
        <v>1514</v>
      </c>
      <c r="K381" s="120"/>
      <c r="L381" s="257"/>
      <c r="M381" s="120"/>
    </row>
    <row r="382" spans="1:13" x14ac:dyDescent="0.25">
      <c r="A382" s="134" t="s">
        <v>1515</v>
      </c>
      <c r="B382" s="163" t="s">
        <v>1672</v>
      </c>
      <c r="C382" s="163" t="s">
        <v>1673</v>
      </c>
      <c r="D382" s="163" t="s">
        <v>1674</v>
      </c>
      <c r="E382" s="163" t="s">
        <v>1675</v>
      </c>
      <c r="F382" s="163" t="s">
        <v>1676</v>
      </c>
      <c r="G382" s="163" t="s">
        <v>1677</v>
      </c>
      <c r="H382" s="163" t="s">
        <v>1678</v>
      </c>
      <c r="I382" s="163" t="s">
        <v>1679</v>
      </c>
      <c r="J382" s="120"/>
      <c r="K382" s="120"/>
      <c r="L382" s="259"/>
      <c r="M382" s="120"/>
    </row>
    <row r="383" spans="1:13" x14ac:dyDescent="0.25">
      <c r="A383" s="134" t="s">
        <v>1526</v>
      </c>
      <c r="B383" s="163" t="s">
        <v>1190</v>
      </c>
      <c r="C383" s="163" t="s">
        <v>1190</v>
      </c>
      <c r="D383" s="163" t="s">
        <v>1190</v>
      </c>
      <c r="E383" s="163" t="s">
        <v>1190</v>
      </c>
      <c r="F383" s="163" t="s">
        <v>1190</v>
      </c>
      <c r="G383" s="163" t="s">
        <v>1190</v>
      </c>
      <c r="H383" s="163" t="s">
        <v>1190</v>
      </c>
      <c r="I383" s="163" t="s">
        <v>1190</v>
      </c>
      <c r="J383" s="120"/>
      <c r="K383" s="120"/>
      <c r="L383" s="259"/>
      <c r="M383" s="120"/>
    </row>
    <row r="384" spans="1:13" x14ac:dyDescent="0.25">
      <c r="A384" s="134" t="s">
        <v>1527</v>
      </c>
      <c r="B384" s="163" t="s">
        <v>1583</v>
      </c>
      <c r="C384" s="163" t="s">
        <v>1528</v>
      </c>
      <c r="D384" s="163" t="s">
        <v>1528</v>
      </c>
      <c r="E384" s="163" t="s">
        <v>1528</v>
      </c>
      <c r="F384" s="163" t="s">
        <v>1528</v>
      </c>
      <c r="G384" s="163" t="s">
        <v>1528</v>
      </c>
      <c r="H384" s="163" t="s">
        <v>1528</v>
      </c>
      <c r="I384" s="163" t="s">
        <v>1583</v>
      </c>
      <c r="J384" s="120"/>
      <c r="K384" s="120"/>
      <c r="L384" s="259"/>
      <c r="M384" s="120"/>
    </row>
    <row r="385" spans="1:13" x14ac:dyDescent="0.25">
      <c r="A385" s="134" t="s">
        <v>1529</v>
      </c>
      <c r="B385" s="242" t="s">
        <v>1680</v>
      </c>
      <c r="C385" s="242" t="s">
        <v>1681</v>
      </c>
      <c r="D385" s="242" t="s">
        <v>1682</v>
      </c>
      <c r="E385" s="242" t="s">
        <v>1683</v>
      </c>
      <c r="F385" s="242" t="s">
        <v>1684</v>
      </c>
      <c r="G385" s="242" t="s">
        <v>1586</v>
      </c>
      <c r="H385" s="242" t="s">
        <v>1685</v>
      </c>
      <c r="I385" s="242" t="s">
        <v>1686</v>
      </c>
      <c r="J385" s="120"/>
      <c r="K385" s="120"/>
      <c r="L385" s="262"/>
      <c r="M385" s="120"/>
    </row>
    <row r="386" spans="1:13" x14ac:dyDescent="0.25">
      <c r="A386" s="131" t="s">
        <v>1540</v>
      </c>
      <c r="B386" s="263" t="s">
        <v>1687</v>
      </c>
      <c r="C386" s="244">
        <v>3.7499999999999999E-3</v>
      </c>
      <c r="D386" s="244">
        <v>1.6250000000000001E-2</v>
      </c>
      <c r="E386" s="244">
        <v>1.6629999999999999E-2</v>
      </c>
      <c r="F386" s="244">
        <v>1.6580000000000001E-2</v>
      </c>
      <c r="G386" s="243">
        <v>1.35E-2</v>
      </c>
      <c r="H386" s="244">
        <v>5.0000000000000001E-3</v>
      </c>
      <c r="I386" s="248" t="s">
        <v>1640</v>
      </c>
      <c r="J386" s="120"/>
      <c r="K386" s="120"/>
      <c r="L386" s="264"/>
      <c r="M386" s="120"/>
    </row>
    <row r="387" spans="1:13" x14ac:dyDescent="0.25">
      <c r="A387" s="134" t="s">
        <v>1541</v>
      </c>
      <c r="B387" s="246" t="s">
        <v>1688</v>
      </c>
      <c r="C387" s="246" t="s">
        <v>1689</v>
      </c>
      <c r="D387" s="246" t="s">
        <v>1690</v>
      </c>
      <c r="E387" s="246" t="s">
        <v>1691</v>
      </c>
      <c r="F387" s="246" t="s">
        <v>1691</v>
      </c>
      <c r="G387" s="245" t="s">
        <v>1692</v>
      </c>
      <c r="H387" s="245" t="s">
        <v>1693</v>
      </c>
      <c r="I387" s="248" t="s">
        <v>1646</v>
      </c>
      <c r="J387" s="120"/>
      <c r="K387" s="120"/>
      <c r="L387" s="265"/>
      <c r="M387" s="120"/>
    </row>
    <row r="388" spans="1:13" x14ac:dyDescent="0.25">
      <c r="A388" s="134" t="s">
        <v>1551</v>
      </c>
      <c r="B388" s="163" t="s">
        <v>1171</v>
      </c>
      <c r="C388" s="163" t="s">
        <v>1171</v>
      </c>
      <c r="D388" s="163" t="s">
        <v>1171</v>
      </c>
      <c r="E388" s="163" t="s">
        <v>1171</v>
      </c>
      <c r="F388" s="163" t="s">
        <v>1171</v>
      </c>
      <c r="G388" s="163" t="s">
        <v>1171</v>
      </c>
      <c r="H388" s="163" t="s">
        <v>1171</v>
      </c>
      <c r="I388" s="163" t="s">
        <v>1171</v>
      </c>
      <c r="J388" s="120"/>
      <c r="K388" s="120"/>
      <c r="L388" s="259"/>
      <c r="M388" s="120"/>
    </row>
    <row r="389" spans="1:13" x14ac:dyDescent="0.25">
      <c r="A389" s="134" t="s">
        <v>1552</v>
      </c>
      <c r="B389" s="163" t="s">
        <v>1174</v>
      </c>
      <c r="C389" s="163" t="s">
        <v>1174</v>
      </c>
      <c r="D389" s="163" t="s">
        <v>1174</v>
      </c>
      <c r="E389" s="163" t="s">
        <v>1174</v>
      </c>
      <c r="F389" s="163" t="s">
        <v>1174</v>
      </c>
      <c r="G389" s="163" t="s">
        <v>1174</v>
      </c>
      <c r="H389" s="163" t="s">
        <v>1174</v>
      </c>
      <c r="I389" s="163" t="s">
        <v>1174</v>
      </c>
      <c r="J389" s="120"/>
      <c r="K389" s="120"/>
      <c r="L389" s="259"/>
      <c r="M389" s="120"/>
    </row>
    <row r="390" spans="1:13" x14ac:dyDescent="0.25">
      <c r="A390" s="134" t="s">
        <v>1553</v>
      </c>
      <c r="B390" s="239">
        <v>750000000</v>
      </c>
      <c r="C390" s="239">
        <v>1117500000</v>
      </c>
      <c r="D390" s="239">
        <v>127700000</v>
      </c>
      <c r="E390" s="239">
        <v>42000000</v>
      </c>
      <c r="F390" s="239">
        <v>38000000</v>
      </c>
      <c r="G390" s="239">
        <v>37970000</v>
      </c>
      <c r="H390" s="239">
        <v>997250000</v>
      </c>
      <c r="I390" s="239">
        <v>1000000000</v>
      </c>
      <c r="J390" s="120"/>
      <c r="K390" s="120"/>
      <c r="L390" s="260"/>
      <c r="M390" s="120"/>
    </row>
    <row r="391" spans="1:13" x14ac:dyDescent="0.25">
      <c r="A391" s="134" t="s">
        <v>1554</v>
      </c>
      <c r="B391" s="247">
        <v>43479</v>
      </c>
      <c r="C391" s="247">
        <v>44214</v>
      </c>
      <c r="D391" s="247">
        <v>49696</v>
      </c>
      <c r="E391" s="247">
        <v>49699</v>
      </c>
      <c r="F391" s="247">
        <v>49702</v>
      </c>
      <c r="G391" s="247">
        <v>47880</v>
      </c>
      <c r="H391" s="247">
        <v>45027</v>
      </c>
      <c r="I391" s="247">
        <v>43846</v>
      </c>
      <c r="J391" s="120"/>
      <c r="K391" s="120"/>
      <c r="L391" s="257"/>
      <c r="M391" s="120"/>
    </row>
    <row r="392" spans="1:13" x14ac:dyDescent="0.25">
      <c r="A392" s="134" t="s">
        <v>1280</v>
      </c>
      <c r="B392" s="248" t="s">
        <v>1687</v>
      </c>
      <c r="C392" s="243">
        <v>3.7499999999999999E-3</v>
      </c>
      <c r="D392" s="243">
        <v>1.6250000000000001E-2</v>
      </c>
      <c r="E392" s="243">
        <v>1.6629999999999999E-2</v>
      </c>
      <c r="F392" s="243">
        <v>1.6580000000000001E-2</v>
      </c>
      <c r="G392" s="243">
        <v>1.35E-2</v>
      </c>
      <c r="H392" s="243">
        <v>5.0000000000000001E-3</v>
      </c>
      <c r="I392" s="248" t="s">
        <v>1640</v>
      </c>
      <c r="J392" s="120"/>
      <c r="K392" s="120"/>
      <c r="L392" s="264"/>
      <c r="M392" s="120"/>
    </row>
    <row r="393" spans="1:13" x14ac:dyDescent="0.25">
      <c r="A393" s="134" t="s">
        <v>1281</v>
      </c>
      <c r="B393" s="248" t="s">
        <v>1694</v>
      </c>
      <c r="C393" s="248" t="s">
        <v>1695</v>
      </c>
      <c r="D393" s="248" t="s">
        <v>1696</v>
      </c>
      <c r="E393" s="248" t="s">
        <v>1697</v>
      </c>
      <c r="F393" s="248" t="s">
        <v>1698</v>
      </c>
      <c r="G393" s="248" t="s">
        <v>1699</v>
      </c>
      <c r="H393" s="248" t="s">
        <v>1700</v>
      </c>
      <c r="I393" s="248" t="s">
        <v>1701</v>
      </c>
      <c r="J393" s="120"/>
      <c r="K393" s="120"/>
      <c r="L393" s="266"/>
      <c r="M393" s="120"/>
    </row>
    <row r="394" spans="1:13" x14ac:dyDescent="0.25">
      <c r="A394" s="134" t="s">
        <v>1565</v>
      </c>
      <c r="B394" s="249">
        <v>0</v>
      </c>
      <c r="C394" s="249">
        <v>0</v>
      </c>
      <c r="D394" s="249">
        <v>0</v>
      </c>
      <c r="E394" s="249">
        <v>0</v>
      </c>
      <c r="F394" s="249">
        <v>0</v>
      </c>
      <c r="G394" s="249">
        <v>0</v>
      </c>
      <c r="H394" s="249">
        <v>0</v>
      </c>
      <c r="I394" s="249">
        <v>0</v>
      </c>
      <c r="J394" s="120"/>
      <c r="K394" s="120"/>
      <c r="L394" s="251"/>
      <c r="M394" s="120"/>
    </row>
    <row r="395" spans="1:13" x14ac:dyDescent="0.25">
      <c r="A395" s="162"/>
      <c r="B395" s="251"/>
      <c r="C395" s="251"/>
      <c r="D395" s="251"/>
      <c r="E395" s="251"/>
      <c r="F395" s="251"/>
      <c r="G395" s="251"/>
      <c r="H395" s="251"/>
      <c r="I395" s="251"/>
      <c r="J395" s="251"/>
      <c r="K395" s="162"/>
      <c r="L395" s="251"/>
      <c r="M395" s="162"/>
    </row>
    <row r="396" spans="1:13" x14ac:dyDescent="0.25">
      <c r="A396" s="119" t="s">
        <v>1702</v>
      </c>
      <c r="B396" s="120"/>
      <c r="C396" s="120"/>
      <c r="D396" s="120"/>
      <c r="E396" s="120"/>
      <c r="F396" s="120"/>
      <c r="G396" s="120"/>
      <c r="H396" s="120"/>
      <c r="I396" s="120"/>
      <c r="J396" s="120"/>
      <c r="K396" s="120"/>
      <c r="L396" s="120"/>
      <c r="M396" s="120"/>
    </row>
    <row r="397" spans="1:13" ht="51" x14ac:dyDescent="0.25">
      <c r="A397" s="267" t="s">
        <v>1703</v>
      </c>
      <c r="B397" s="268" t="s">
        <v>1704</v>
      </c>
      <c r="C397" s="269"/>
      <c r="D397" s="269"/>
      <c r="E397" s="270"/>
      <c r="F397" s="271" t="s">
        <v>1705</v>
      </c>
      <c r="G397" s="271" t="s">
        <v>1706</v>
      </c>
      <c r="H397" s="353" t="s">
        <v>1707</v>
      </c>
      <c r="I397" s="354"/>
      <c r="J397" s="354"/>
      <c r="K397" s="355"/>
      <c r="L397" s="272"/>
      <c r="M397" s="272"/>
    </row>
    <row r="398" spans="1:13" ht="56.25" customHeight="1" x14ac:dyDescent="0.25">
      <c r="A398" s="273" t="s">
        <v>1708</v>
      </c>
      <c r="B398" s="274" t="s">
        <v>1709</v>
      </c>
      <c r="C398" s="275"/>
      <c r="D398" s="275"/>
      <c r="E398" s="276"/>
      <c r="F398" s="277" t="s">
        <v>1710</v>
      </c>
      <c r="G398" s="278" t="s">
        <v>1711</v>
      </c>
      <c r="H398" s="356" t="s">
        <v>1712</v>
      </c>
      <c r="I398" s="357"/>
      <c r="J398" s="357"/>
      <c r="K398" s="358"/>
      <c r="L398" s="120"/>
      <c r="M398" s="120"/>
    </row>
    <row r="399" spans="1:13" ht="75" customHeight="1" x14ac:dyDescent="0.25">
      <c r="A399" s="273" t="s">
        <v>1713</v>
      </c>
      <c r="B399" s="274" t="s">
        <v>1714</v>
      </c>
      <c r="C399" s="275"/>
      <c r="D399" s="275"/>
      <c r="E399" s="276"/>
      <c r="F399" s="277" t="s">
        <v>1715</v>
      </c>
      <c r="G399" s="279" t="s">
        <v>1716</v>
      </c>
      <c r="H399" s="359" t="s">
        <v>1717</v>
      </c>
      <c r="I399" s="360"/>
      <c r="J399" s="360"/>
      <c r="K399" s="361"/>
      <c r="L399" s="120"/>
      <c r="M399" s="120"/>
    </row>
    <row r="400" spans="1:13" ht="90.75" customHeight="1" x14ac:dyDescent="0.25">
      <c r="A400" s="273" t="s">
        <v>1718</v>
      </c>
      <c r="B400" s="274" t="s">
        <v>1719</v>
      </c>
      <c r="C400" s="275"/>
      <c r="D400" s="275"/>
      <c r="E400" s="276"/>
      <c r="F400" s="277" t="s">
        <v>1720</v>
      </c>
      <c r="G400" s="279" t="s">
        <v>1716</v>
      </c>
      <c r="H400" s="362" t="s">
        <v>1721</v>
      </c>
      <c r="I400" s="363"/>
      <c r="J400" s="363"/>
      <c r="K400" s="363"/>
      <c r="L400" s="120"/>
      <c r="M400" s="120"/>
    </row>
    <row r="401" spans="1:13" ht="48" x14ac:dyDescent="0.25">
      <c r="A401" s="280" t="s">
        <v>1722</v>
      </c>
      <c r="B401" s="274" t="s">
        <v>1709</v>
      </c>
      <c r="C401" s="275"/>
      <c r="D401" s="275"/>
      <c r="E401" s="276"/>
      <c r="F401" s="277" t="s">
        <v>1723</v>
      </c>
      <c r="G401" s="278" t="s">
        <v>1716</v>
      </c>
      <c r="H401" s="364" t="s">
        <v>1724</v>
      </c>
      <c r="I401" s="365"/>
      <c r="J401" s="365"/>
      <c r="K401" s="366"/>
      <c r="L401" s="120"/>
      <c r="M401" s="120"/>
    </row>
    <row r="402" spans="1:13" ht="82.5" customHeight="1" x14ac:dyDescent="0.25">
      <c r="A402" s="281" t="s">
        <v>1725</v>
      </c>
      <c r="B402" s="274" t="s">
        <v>1726</v>
      </c>
      <c r="C402" s="275"/>
      <c r="D402" s="275"/>
      <c r="E402" s="276"/>
      <c r="F402" s="277" t="s">
        <v>1720</v>
      </c>
      <c r="G402" s="279" t="s">
        <v>1716</v>
      </c>
      <c r="H402" s="362" t="s">
        <v>1721</v>
      </c>
      <c r="I402" s="363"/>
      <c r="J402" s="363"/>
      <c r="K402" s="363"/>
      <c r="L402" s="120"/>
      <c r="M402" s="120"/>
    </row>
    <row r="403" spans="1:13" ht="81" customHeight="1" x14ac:dyDescent="0.25">
      <c r="A403" s="281" t="s">
        <v>1727</v>
      </c>
      <c r="B403" s="274" t="s">
        <v>1726</v>
      </c>
      <c r="C403" s="275"/>
      <c r="D403" s="275"/>
      <c r="E403" s="276"/>
      <c r="F403" s="277" t="s">
        <v>1728</v>
      </c>
      <c r="G403" s="279" t="s">
        <v>1716</v>
      </c>
      <c r="H403" s="362" t="s">
        <v>1721</v>
      </c>
      <c r="I403" s="363"/>
      <c r="J403" s="363"/>
      <c r="K403" s="363"/>
      <c r="L403" s="120"/>
      <c r="M403" s="120"/>
    </row>
    <row r="404" spans="1:13" ht="84" x14ac:dyDescent="0.25">
      <c r="A404" s="281" t="s">
        <v>1729</v>
      </c>
      <c r="B404" s="274" t="s">
        <v>1726</v>
      </c>
      <c r="C404" s="275"/>
      <c r="D404" s="275"/>
      <c r="E404" s="276"/>
      <c r="F404" s="277" t="s">
        <v>1730</v>
      </c>
      <c r="G404" s="279" t="s">
        <v>1716</v>
      </c>
      <c r="H404" s="362" t="s">
        <v>1721</v>
      </c>
      <c r="I404" s="363"/>
      <c r="J404" s="363"/>
      <c r="K404" s="363"/>
      <c r="L404" s="120"/>
      <c r="M404" s="120"/>
    </row>
    <row r="405" spans="1:13" ht="57" customHeight="1" x14ac:dyDescent="0.25">
      <c r="A405" s="282" t="s">
        <v>1731</v>
      </c>
      <c r="B405" s="274" t="s">
        <v>1732</v>
      </c>
      <c r="C405" s="275"/>
      <c r="D405" s="275"/>
      <c r="E405" s="276"/>
      <c r="F405" s="277" t="s">
        <v>1733</v>
      </c>
      <c r="G405" s="278" t="s">
        <v>1716</v>
      </c>
      <c r="H405" s="367" t="s">
        <v>1734</v>
      </c>
      <c r="I405" s="338"/>
      <c r="J405" s="338"/>
      <c r="K405" s="339"/>
      <c r="L405" s="120"/>
      <c r="M405" s="120"/>
    </row>
    <row r="406" spans="1:13" ht="42.75" customHeight="1" x14ac:dyDescent="0.25">
      <c r="A406" s="273" t="s">
        <v>1735</v>
      </c>
      <c r="B406" s="274" t="s">
        <v>1709</v>
      </c>
      <c r="C406" s="275"/>
      <c r="D406" s="275"/>
      <c r="E406" s="276"/>
      <c r="F406" s="277" t="s">
        <v>1736</v>
      </c>
      <c r="G406" s="279" t="s">
        <v>1716</v>
      </c>
      <c r="H406" s="368" t="s">
        <v>1737</v>
      </c>
      <c r="I406" s="357"/>
      <c r="J406" s="357"/>
      <c r="K406" s="358"/>
      <c r="L406" s="120"/>
      <c r="M406" s="120"/>
    </row>
    <row r="407" spans="1:13" ht="41.25" customHeight="1" x14ac:dyDescent="0.25">
      <c r="A407" s="273" t="s">
        <v>1738</v>
      </c>
      <c r="B407" s="274" t="s">
        <v>1739</v>
      </c>
      <c r="C407" s="275"/>
      <c r="D407" s="275"/>
      <c r="E407" s="276"/>
      <c r="F407" s="277" t="s">
        <v>1740</v>
      </c>
      <c r="G407" s="279" t="s">
        <v>1716</v>
      </c>
      <c r="H407" s="368" t="s">
        <v>1741</v>
      </c>
      <c r="I407" s="357"/>
      <c r="J407" s="357"/>
      <c r="K407" s="358"/>
      <c r="L407" s="120"/>
      <c r="M407" s="120"/>
    </row>
    <row r="408" spans="1:13" ht="24" x14ac:dyDescent="0.25">
      <c r="A408" s="273" t="s">
        <v>1742</v>
      </c>
      <c r="B408" s="274" t="s">
        <v>1739</v>
      </c>
      <c r="C408" s="275"/>
      <c r="D408" s="275"/>
      <c r="E408" s="276"/>
      <c r="F408" s="277" t="s">
        <v>1743</v>
      </c>
      <c r="G408" s="279" t="s">
        <v>1716</v>
      </c>
      <c r="H408" s="273" t="s">
        <v>1744</v>
      </c>
      <c r="I408" s="275"/>
      <c r="J408" s="275"/>
      <c r="K408" s="276"/>
      <c r="L408" s="120"/>
      <c r="M408" s="120"/>
    </row>
    <row r="409" spans="1:13" ht="28.5" customHeight="1" x14ac:dyDescent="0.25">
      <c r="A409" s="273" t="s">
        <v>1745</v>
      </c>
      <c r="B409" s="274" t="s">
        <v>1746</v>
      </c>
      <c r="C409" s="275"/>
      <c r="D409" s="275"/>
      <c r="E409" s="276"/>
      <c r="F409" s="277" t="s">
        <v>1743</v>
      </c>
      <c r="G409" s="279" t="s">
        <v>1716</v>
      </c>
      <c r="H409" s="350" t="s">
        <v>1747</v>
      </c>
      <c r="I409" s="351"/>
      <c r="J409" s="351"/>
      <c r="K409" s="352"/>
      <c r="L409" s="283"/>
      <c r="M409" s="120"/>
    </row>
    <row r="410" spans="1:13" ht="46.5" customHeight="1" x14ac:dyDescent="0.25">
      <c r="A410" s="273" t="s">
        <v>1748</v>
      </c>
      <c r="B410" s="274" t="s">
        <v>1732</v>
      </c>
      <c r="C410" s="275"/>
      <c r="D410" s="275"/>
      <c r="E410" s="276"/>
      <c r="F410" s="277" t="s">
        <v>1743</v>
      </c>
      <c r="G410" s="279" t="s">
        <v>1716</v>
      </c>
      <c r="H410" s="350" t="s">
        <v>1749</v>
      </c>
      <c r="I410" s="351"/>
      <c r="J410" s="351"/>
      <c r="K410" s="352"/>
      <c r="L410" s="283"/>
      <c r="M410" s="120"/>
    </row>
    <row r="411" spans="1:13" x14ac:dyDescent="0.25">
      <c r="A411" s="284"/>
      <c r="B411" s="284"/>
      <c r="C411" s="285"/>
      <c r="D411" s="285"/>
      <c r="E411" s="285"/>
      <c r="F411" s="286"/>
      <c r="G411" s="286"/>
      <c r="H411" s="284"/>
      <c r="I411" s="287"/>
      <c r="J411" s="287"/>
      <c r="K411" s="287"/>
      <c r="L411" s="288"/>
      <c r="M411" s="162"/>
    </row>
    <row r="412" spans="1:13" ht="78.75" x14ac:dyDescent="0.25">
      <c r="A412" s="289" t="s">
        <v>1750</v>
      </c>
      <c r="B412" s="369" t="s">
        <v>1704</v>
      </c>
      <c r="C412" s="370"/>
      <c r="D412" s="371"/>
      <c r="E412" s="290" t="s">
        <v>1705</v>
      </c>
      <c r="F412" s="290" t="s">
        <v>1706</v>
      </c>
      <c r="G412" s="372" t="s">
        <v>1707</v>
      </c>
      <c r="H412" s="373"/>
      <c r="I412" s="373"/>
      <c r="J412" s="373"/>
      <c r="K412" s="373"/>
      <c r="L412" s="374"/>
      <c r="M412" s="291"/>
    </row>
    <row r="413" spans="1:13" x14ac:dyDescent="0.25">
      <c r="A413" s="119" t="s">
        <v>1751</v>
      </c>
      <c r="B413" s="292"/>
      <c r="C413" s="293"/>
      <c r="D413" s="293"/>
      <c r="E413" s="293"/>
      <c r="F413" s="294"/>
      <c r="G413" s="294"/>
      <c r="H413" s="292"/>
      <c r="I413" s="288"/>
      <c r="J413" s="288"/>
      <c r="K413" s="288"/>
      <c r="L413" s="288"/>
      <c r="M413" s="162"/>
    </row>
    <row r="414" spans="1:13" ht="25.5" x14ac:dyDescent="0.25">
      <c r="A414" s="267" t="s">
        <v>1703</v>
      </c>
      <c r="B414" s="295" t="s">
        <v>1704</v>
      </c>
      <c r="C414" s="269"/>
      <c r="D414" s="269"/>
      <c r="E414" s="270"/>
      <c r="F414" s="271" t="s">
        <v>1706</v>
      </c>
      <c r="G414" s="353" t="s">
        <v>1707</v>
      </c>
      <c r="H414" s="354"/>
      <c r="I414" s="354"/>
      <c r="J414" s="355"/>
      <c r="K414" s="272"/>
      <c r="L414" s="272"/>
      <c r="M414" s="120"/>
    </row>
    <row r="415" spans="1:13" ht="63" customHeight="1" x14ac:dyDescent="0.25">
      <c r="A415" s="273" t="s">
        <v>1311</v>
      </c>
      <c r="B415" s="375" t="s">
        <v>1752</v>
      </c>
      <c r="C415" s="376"/>
      <c r="D415" s="376"/>
      <c r="E415" s="377"/>
      <c r="F415" s="279" t="s">
        <v>1716</v>
      </c>
      <c r="G415" s="378" t="s">
        <v>1753</v>
      </c>
      <c r="H415" s="379"/>
      <c r="I415" s="379"/>
      <c r="J415" s="380"/>
      <c r="K415" s="120"/>
      <c r="L415" s="120"/>
      <c r="M415" s="120"/>
    </row>
    <row r="416" spans="1:13" ht="60" customHeight="1" x14ac:dyDescent="0.25">
      <c r="A416" s="273" t="s">
        <v>1754</v>
      </c>
      <c r="B416" s="390" t="s">
        <v>1755</v>
      </c>
      <c r="C416" s="338"/>
      <c r="D416" s="338"/>
      <c r="E416" s="339"/>
      <c r="F416" s="279" t="s">
        <v>1716</v>
      </c>
      <c r="G416" s="391" t="s">
        <v>1756</v>
      </c>
      <c r="H416" s="376"/>
      <c r="I416" s="376"/>
      <c r="J416" s="377"/>
      <c r="K416" s="120"/>
      <c r="L416" s="120"/>
      <c r="M416" s="120"/>
    </row>
    <row r="417" spans="1:13" ht="74.25" customHeight="1" x14ac:dyDescent="0.25">
      <c r="A417" s="282" t="s">
        <v>1757</v>
      </c>
      <c r="B417" s="392" t="s">
        <v>1758</v>
      </c>
      <c r="C417" s="357"/>
      <c r="D417" s="357"/>
      <c r="E417" s="358"/>
      <c r="F417" s="279" t="s">
        <v>1716</v>
      </c>
      <c r="G417" s="392" t="s">
        <v>1759</v>
      </c>
      <c r="H417" s="393"/>
      <c r="I417" s="393"/>
      <c r="J417" s="394"/>
      <c r="K417" s="120"/>
      <c r="L417" s="120"/>
      <c r="M417" s="120"/>
    </row>
    <row r="418" spans="1:13" ht="37.5" customHeight="1" x14ac:dyDescent="0.25">
      <c r="A418" s="273" t="s">
        <v>1760</v>
      </c>
      <c r="B418" s="296" t="s">
        <v>1761</v>
      </c>
      <c r="C418" s="275"/>
      <c r="D418" s="275"/>
      <c r="E418" s="276"/>
      <c r="F418" s="279" t="s">
        <v>1716</v>
      </c>
      <c r="G418" s="391" t="s">
        <v>1756</v>
      </c>
      <c r="H418" s="376"/>
      <c r="I418" s="376"/>
      <c r="J418" s="377"/>
      <c r="K418" s="120"/>
      <c r="L418" s="120"/>
      <c r="M418" s="120"/>
    </row>
    <row r="419" spans="1:13" ht="44.25" customHeight="1" x14ac:dyDescent="0.25">
      <c r="A419" s="273" t="s">
        <v>1762</v>
      </c>
      <c r="B419" s="375" t="s">
        <v>1763</v>
      </c>
      <c r="C419" s="376"/>
      <c r="D419" s="376"/>
      <c r="E419" s="377"/>
      <c r="F419" s="279" t="s">
        <v>1716</v>
      </c>
      <c r="G419" s="274" t="s">
        <v>1764</v>
      </c>
      <c r="H419" s="275"/>
      <c r="I419" s="275"/>
      <c r="J419" s="276"/>
      <c r="K419" s="120"/>
      <c r="L419" s="120"/>
      <c r="M419" s="120"/>
    </row>
    <row r="420" spans="1:13" ht="47.25" customHeight="1" x14ac:dyDescent="0.25">
      <c r="A420" s="273" t="s">
        <v>1765</v>
      </c>
      <c r="B420" s="395" t="s">
        <v>1766</v>
      </c>
      <c r="C420" s="396"/>
      <c r="D420" s="396"/>
      <c r="E420" s="397"/>
      <c r="F420" s="279" t="s">
        <v>1716</v>
      </c>
      <c r="G420" s="395" t="s">
        <v>1767</v>
      </c>
      <c r="H420" s="396"/>
      <c r="I420" s="396"/>
      <c r="J420" s="397"/>
      <c r="K420" s="120"/>
      <c r="L420" s="120"/>
      <c r="M420" s="120"/>
    </row>
    <row r="421" spans="1:13" x14ac:dyDescent="0.25">
      <c r="A421" s="297"/>
      <c r="B421" s="297"/>
      <c r="C421" s="297"/>
      <c r="D421" s="297"/>
      <c r="E421" s="297"/>
      <c r="F421" s="297"/>
      <c r="G421" s="297"/>
      <c r="H421" s="297"/>
      <c r="I421" s="297"/>
      <c r="J421" s="297"/>
      <c r="K421" s="297"/>
      <c r="L421" s="297"/>
      <c r="M421" s="297"/>
    </row>
    <row r="422" spans="1:13" x14ac:dyDescent="0.25">
      <c r="A422" s="298" t="s">
        <v>1768</v>
      </c>
      <c r="B422" s="297"/>
      <c r="C422" s="297"/>
      <c r="D422" s="297"/>
      <c r="E422" s="297"/>
      <c r="F422" s="297"/>
      <c r="G422" s="297"/>
      <c r="H422" s="297"/>
      <c r="I422" s="297"/>
      <c r="J422" s="297"/>
      <c r="K422" s="297"/>
      <c r="L422" s="297"/>
      <c r="M422" s="297"/>
    </row>
    <row r="423" spans="1:13" x14ac:dyDescent="0.25">
      <c r="A423" s="299" t="s">
        <v>1769</v>
      </c>
      <c r="B423" s="300" t="s">
        <v>1770</v>
      </c>
      <c r="C423" s="300"/>
      <c r="D423" s="300"/>
      <c r="E423" s="300"/>
      <c r="F423" s="300"/>
      <c r="G423" s="300"/>
      <c r="H423" s="300"/>
      <c r="I423" s="300"/>
      <c r="J423" s="301"/>
      <c r="K423" s="297"/>
      <c r="L423" s="297"/>
      <c r="M423" s="297"/>
    </row>
    <row r="424" spans="1:13" ht="49.5" customHeight="1" x14ac:dyDescent="0.25">
      <c r="A424" s="302" t="s">
        <v>1771</v>
      </c>
      <c r="B424" s="387" t="s">
        <v>1772</v>
      </c>
      <c r="C424" s="388"/>
      <c r="D424" s="388"/>
      <c r="E424" s="388"/>
      <c r="F424" s="388"/>
      <c r="G424" s="388"/>
      <c r="H424" s="388"/>
      <c r="I424" s="388"/>
      <c r="J424" s="389"/>
      <c r="K424" s="303"/>
      <c r="L424" s="303"/>
      <c r="M424" s="303"/>
    </row>
    <row r="425" spans="1:13" x14ac:dyDescent="0.25">
      <c r="A425" s="381" t="s">
        <v>1391</v>
      </c>
      <c r="B425" s="304" t="s">
        <v>1773</v>
      </c>
      <c r="C425" s="305"/>
      <c r="D425" s="305"/>
      <c r="E425" s="305"/>
      <c r="F425" s="305"/>
      <c r="G425" s="305"/>
      <c r="H425" s="305"/>
      <c r="I425" s="305"/>
      <c r="J425" s="306"/>
      <c r="K425" s="303"/>
      <c r="L425" s="303"/>
      <c r="M425" s="303"/>
    </row>
    <row r="426" spans="1:13" x14ac:dyDescent="0.25">
      <c r="A426" s="382"/>
      <c r="B426" s="307" t="s">
        <v>1774</v>
      </c>
      <c r="C426" s="308" t="s">
        <v>1775</v>
      </c>
      <c r="D426" s="308"/>
      <c r="E426" s="308"/>
      <c r="F426" s="308"/>
      <c r="G426" s="308"/>
      <c r="H426" s="308"/>
      <c r="I426" s="308"/>
      <c r="J426" s="309"/>
      <c r="K426" s="303"/>
      <c r="L426" s="303"/>
      <c r="M426" s="303"/>
    </row>
    <row r="427" spans="1:13" x14ac:dyDescent="0.25">
      <c r="A427" s="382"/>
      <c r="B427" s="307" t="s">
        <v>1776</v>
      </c>
      <c r="C427" s="308" t="s">
        <v>1777</v>
      </c>
      <c r="D427" s="308"/>
      <c r="E427" s="308"/>
      <c r="F427" s="308"/>
      <c r="G427" s="308"/>
      <c r="H427" s="308"/>
      <c r="I427" s="308"/>
      <c r="J427" s="309"/>
      <c r="K427" s="303"/>
      <c r="L427" s="303"/>
      <c r="M427" s="303"/>
    </row>
    <row r="428" spans="1:13" x14ac:dyDescent="0.25">
      <c r="A428" s="382"/>
      <c r="B428" s="307" t="s">
        <v>1778</v>
      </c>
      <c r="C428" s="308" t="s">
        <v>1779</v>
      </c>
      <c r="D428" s="308"/>
      <c r="E428" s="308"/>
      <c r="F428" s="308"/>
      <c r="G428" s="308"/>
      <c r="H428" s="308"/>
      <c r="I428" s="308"/>
      <c r="J428" s="309"/>
      <c r="K428" s="303"/>
      <c r="L428" s="303"/>
      <c r="M428" s="303"/>
    </row>
    <row r="429" spans="1:13" x14ac:dyDescent="0.25">
      <c r="A429" s="382"/>
      <c r="B429" s="307" t="s">
        <v>1780</v>
      </c>
      <c r="C429" s="308" t="s">
        <v>1781</v>
      </c>
      <c r="D429" s="308"/>
      <c r="E429" s="308"/>
      <c r="F429" s="308"/>
      <c r="G429" s="308"/>
      <c r="H429" s="308"/>
      <c r="I429" s="308"/>
      <c r="J429" s="309"/>
      <c r="K429" s="303"/>
      <c r="L429" s="303"/>
      <c r="M429" s="303"/>
    </row>
    <row r="430" spans="1:13" x14ac:dyDescent="0.25">
      <c r="A430" s="382"/>
      <c r="B430" s="307" t="s">
        <v>1782</v>
      </c>
      <c r="C430" s="308" t="s">
        <v>1783</v>
      </c>
      <c r="D430" s="308"/>
      <c r="E430" s="308"/>
      <c r="F430" s="308"/>
      <c r="G430" s="308"/>
      <c r="H430" s="308"/>
      <c r="I430" s="308"/>
      <c r="J430" s="309"/>
      <c r="K430" s="303"/>
      <c r="L430" s="303"/>
      <c r="M430" s="303"/>
    </row>
    <row r="431" spans="1:13" ht="48" customHeight="1" x14ac:dyDescent="0.25">
      <c r="A431" s="383"/>
      <c r="B431" s="384" t="s">
        <v>1784</v>
      </c>
      <c r="C431" s="385"/>
      <c r="D431" s="385"/>
      <c r="E431" s="385"/>
      <c r="F431" s="385"/>
      <c r="G431" s="385"/>
      <c r="H431" s="385"/>
      <c r="I431" s="385"/>
      <c r="J431" s="386"/>
      <c r="K431" s="303"/>
      <c r="L431" s="303"/>
      <c r="M431" s="303"/>
    </row>
    <row r="432" spans="1:13" x14ac:dyDescent="0.25">
      <c r="A432" s="302" t="s">
        <v>1785</v>
      </c>
      <c r="B432" s="310" t="s">
        <v>1786</v>
      </c>
      <c r="C432" s="311"/>
      <c r="D432" s="311"/>
      <c r="E432" s="311"/>
      <c r="F432" s="311"/>
      <c r="G432" s="311"/>
      <c r="H432" s="311"/>
      <c r="I432" s="311"/>
      <c r="J432" s="312"/>
      <c r="K432" s="303"/>
      <c r="L432" s="303"/>
      <c r="M432" s="303"/>
    </row>
    <row r="433" spans="1:13" ht="30.75" customHeight="1" x14ac:dyDescent="0.25">
      <c r="A433" s="302" t="s">
        <v>1787</v>
      </c>
      <c r="B433" s="387" t="s">
        <v>1788</v>
      </c>
      <c r="C433" s="388"/>
      <c r="D433" s="388"/>
      <c r="E433" s="388"/>
      <c r="F433" s="388"/>
      <c r="G433" s="388"/>
      <c r="H433" s="388"/>
      <c r="I433" s="388"/>
      <c r="J433" s="389"/>
      <c r="K433" s="303"/>
      <c r="L433" s="303"/>
      <c r="M433" s="303"/>
    </row>
    <row r="434" spans="1:13" ht="30.75" customHeight="1" x14ac:dyDescent="0.25">
      <c r="A434" s="313" t="s">
        <v>1789</v>
      </c>
      <c r="B434" s="387" t="s">
        <v>1790</v>
      </c>
      <c r="C434" s="388"/>
      <c r="D434" s="388"/>
      <c r="E434" s="388"/>
      <c r="F434" s="388"/>
      <c r="G434" s="388"/>
      <c r="H434" s="388"/>
      <c r="I434" s="388"/>
      <c r="J434" s="389"/>
      <c r="K434" s="303"/>
      <c r="L434" s="303"/>
      <c r="M434" s="303"/>
    </row>
    <row r="435" spans="1:13" x14ac:dyDescent="0.25">
      <c r="A435" s="313" t="s">
        <v>1791</v>
      </c>
      <c r="B435" s="387" t="s">
        <v>1792</v>
      </c>
      <c r="C435" s="388"/>
      <c r="D435" s="388"/>
      <c r="E435" s="388"/>
      <c r="F435" s="388"/>
      <c r="G435" s="388"/>
      <c r="H435" s="388"/>
      <c r="I435" s="388"/>
      <c r="J435" s="389"/>
      <c r="K435" s="303"/>
      <c r="L435" s="303"/>
      <c r="M435" s="303"/>
    </row>
    <row r="436" spans="1:13" ht="30.75" customHeight="1" x14ac:dyDescent="0.25">
      <c r="A436" s="313" t="s">
        <v>1793</v>
      </c>
      <c r="B436" s="387" t="s">
        <v>1794</v>
      </c>
      <c r="C436" s="388"/>
      <c r="D436" s="388"/>
      <c r="E436" s="388"/>
      <c r="F436" s="388"/>
      <c r="G436" s="388"/>
      <c r="H436" s="388"/>
      <c r="I436" s="388"/>
      <c r="J436" s="389"/>
      <c r="K436" s="303"/>
      <c r="L436" s="303"/>
      <c r="M436" s="303"/>
    </row>
    <row r="437" spans="1:13" x14ac:dyDescent="0.25">
      <c r="A437" s="302" t="s">
        <v>1795</v>
      </c>
      <c r="B437" s="310" t="s">
        <v>1796</v>
      </c>
      <c r="C437" s="311"/>
      <c r="D437" s="311"/>
      <c r="E437" s="311"/>
      <c r="F437" s="311"/>
      <c r="G437" s="311"/>
      <c r="H437" s="311"/>
      <c r="I437" s="311"/>
      <c r="J437" s="312"/>
      <c r="K437" s="303"/>
      <c r="L437" s="303"/>
      <c r="M437" s="303"/>
    </row>
    <row r="438" spans="1:13" x14ac:dyDescent="0.25">
      <c r="A438" s="297"/>
      <c r="B438" s="297"/>
      <c r="C438" s="297"/>
      <c r="D438" s="297"/>
      <c r="E438" s="297"/>
      <c r="F438" s="297"/>
      <c r="G438" s="297"/>
      <c r="H438" s="297"/>
      <c r="I438" s="297"/>
      <c r="J438" s="297"/>
      <c r="K438" s="297"/>
      <c r="L438" s="297"/>
      <c r="M438" s="297"/>
    </row>
    <row r="439" spans="1:13" x14ac:dyDescent="0.25">
      <c r="A439" s="314" t="s">
        <v>1797</v>
      </c>
      <c r="B439" s="315"/>
      <c r="C439" s="315"/>
      <c r="D439" s="315"/>
      <c r="E439" s="315"/>
      <c r="F439" s="315"/>
      <c r="G439" s="315"/>
      <c r="H439" s="315"/>
      <c r="I439" s="315"/>
      <c r="J439" s="315"/>
      <c r="K439" s="316"/>
      <c r="L439" s="316"/>
      <c r="M439" s="316"/>
    </row>
    <row r="440" spans="1:13" x14ac:dyDescent="0.25">
      <c r="A440" s="317" t="s">
        <v>1798</v>
      </c>
      <c r="B440" s="318"/>
      <c r="C440" s="318"/>
      <c r="D440" s="318"/>
      <c r="E440" s="318"/>
      <c r="F440" s="318"/>
      <c r="G440" s="318"/>
      <c r="H440" s="318"/>
      <c r="I440" s="318"/>
      <c r="J440" s="318"/>
      <c r="K440" s="117"/>
      <c r="L440" s="117"/>
      <c r="M440" s="117"/>
    </row>
    <row r="441" spans="1:13" x14ac:dyDescent="0.25">
      <c r="A441" s="317" t="s">
        <v>1799</v>
      </c>
      <c r="B441" s="318"/>
      <c r="C441" s="318"/>
      <c r="D441" s="318"/>
      <c r="E441" s="318"/>
      <c r="F441" s="318"/>
      <c r="G441" s="318"/>
      <c r="H441" s="318"/>
      <c r="I441" s="318"/>
      <c r="J441" s="318"/>
      <c r="K441" s="117"/>
      <c r="L441" s="117"/>
      <c r="M441" s="117"/>
    </row>
    <row r="442" spans="1:13" x14ac:dyDescent="0.25">
      <c r="A442" s="317" t="s">
        <v>1800</v>
      </c>
      <c r="B442" s="318"/>
      <c r="C442" s="318"/>
      <c r="D442" s="318"/>
      <c r="E442" s="318"/>
      <c r="F442" s="318"/>
      <c r="G442" s="318"/>
      <c r="H442" s="318"/>
      <c r="I442" s="318"/>
      <c r="J442" s="318"/>
      <c r="K442" s="117"/>
      <c r="L442" s="117"/>
      <c r="M442" s="117"/>
    </row>
    <row r="443" spans="1:13" x14ac:dyDescent="0.25">
      <c r="A443" s="317" t="s">
        <v>1801</v>
      </c>
      <c r="B443" s="318"/>
      <c r="C443" s="318"/>
      <c r="D443" s="318"/>
      <c r="E443" s="318"/>
      <c r="F443" s="318"/>
      <c r="G443" s="318"/>
      <c r="H443" s="318"/>
      <c r="I443" s="318"/>
      <c r="J443" s="318"/>
      <c r="K443" s="117"/>
      <c r="L443" s="117"/>
      <c r="M443" s="117"/>
    </row>
    <row r="444" spans="1:13" x14ac:dyDescent="0.25">
      <c r="A444" s="317" t="s">
        <v>1802</v>
      </c>
      <c r="B444" s="318"/>
      <c r="C444" s="318"/>
      <c r="D444" s="318"/>
      <c r="E444" s="318"/>
      <c r="F444" s="318"/>
      <c r="G444" s="318"/>
      <c r="H444" s="318"/>
      <c r="I444" s="318"/>
      <c r="J444" s="318"/>
      <c r="K444" s="117"/>
      <c r="L444" s="117"/>
      <c r="M444" s="117"/>
    </row>
    <row r="445" spans="1:13" x14ac:dyDescent="0.25">
      <c r="A445" s="317" t="s">
        <v>1803</v>
      </c>
      <c r="B445" s="318"/>
      <c r="C445" s="318"/>
      <c r="D445" s="318"/>
      <c r="E445" s="318"/>
      <c r="F445" s="318"/>
      <c r="G445" s="318"/>
      <c r="H445" s="318"/>
      <c r="I445" s="318"/>
      <c r="J445" s="318"/>
      <c r="K445" s="117"/>
      <c r="L445" s="117"/>
      <c r="M445" s="117"/>
    </row>
    <row r="446" spans="1:13" x14ac:dyDescent="0.25">
      <c r="A446" s="317" t="s">
        <v>1804</v>
      </c>
      <c r="B446" s="318"/>
      <c r="C446" s="318"/>
      <c r="D446" s="318"/>
      <c r="E446" s="318"/>
      <c r="F446" s="318"/>
      <c r="G446" s="318"/>
      <c r="H446" s="318"/>
      <c r="I446" s="318"/>
      <c r="J446" s="318"/>
      <c r="K446" s="117"/>
      <c r="L446" s="117"/>
      <c r="M446" s="117"/>
    </row>
    <row r="447" spans="1:13" x14ac:dyDescent="0.25">
      <c r="A447" s="317" t="s">
        <v>1805</v>
      </c>
      <c r="B447" s="318"/>
      <c r="C447" s="318"/>
      <c r="D447" s="318"/>
      <c r="E447" s="318"/>
      <c r="F447" s="318"/>
      <c r="G447" s="318"/>
      <c r="H447" s="318"/>
      <c r="I447" s="318"/>
      <c r="J447" s="318"/>
      <c r="K447" s="117"/>
      <c r="L447" s="117"/>
      <c r="M447" s="117"/>
    </row>
    <row r="448" spans="1:13" x14ac:dyDescent="0.25">
      <c r="A448" s="319" t="s">
        <v>1806</v>
      </c>
      <c r="B448" s="318"/>
      <c r="C448" s="318"/>
      <c r="D448" s="318"/>
      <c r="E448" s="318"/>
      <c r="F448" s="318"/>
      <c r="G448" s="318"/>
      <c r="H448" s="318"/>
      <c r="I448" s="318"/>
      <c r="J448" s="318"/>
      <c r="K448" s="117"/>
      <c r="L448" s="117"/>
      <c r="M448" s="117"/>
    </row>
    <row r="449" spans="1:13" x14ac:dyDescent="0.25">
      <c r="A449" s="319" t="s">
        <v>1807</v>
      </c>
      <c r="B449" s="318"/>
      <c r="C449" s="318"/>
      <c r="D449" s="318"/>
      <c r="E449" s="318"/>
      <c r="F449" s="318"/>
      <c r="G449" s="318"/>
      <c r="H449" s="318"/>
      <c r="I449" s="318"/>
      <c r="J449" s="318"/>
      <c r="K449" s="117"/>
      <c r="L449" s="117"/>
      <c r="M449" s="117"/>
    </row>
    <row r="450" spans="1:13" x14ac:dyDescent="0.25">
      <c r="A450" s="319" t="s">
        <v>1808</v>
      </c>
      <c r="B450" s="318"/>
      <c r="C450" s="318"/>
      <c r="D450" s="318"/>
      <c r="E450" s="318"/>
      <c r="F450" s="318"/>
      <c r="G450" s="318"/>
      <c r="H450" s="318"/>
      <c r="I450" s="318"/>
      <c r="J450" s="318"/>
      <c r="K450" s="117"/>
      <c r="L450" s="117"/>
      <c r="M450" s="117"/>
    </row>
    <row r="451" spans="1:13" x14ac:dyDescent="0.25">
      <c r="A451" s="320" t="s">
        <v>1809</v>
      </c>
      <c r="B451" s="318"/>
      <c r="C451" s="318"/>
      <c r="D451" s="318"/>
      <c r="E451" s="318"/>
      <c r="F451" s="318"/>
      <c r="G451" s="318"/>
      <c r="H451" s="318"/>
      <c r="I451" s="318"/>
      <c r="J451" s="318"/>
      <c r="K451" s="117"/>
      <c r="L451" s="117"/>
      <c r="M451" s="117"/>
    </row>
    <row r="452" spans="1:13" x14ac:dyDescent="0.25">
      <c r="A452" s="320" t="s">
        <v>1810</v>
      </c>
      <c r="B452" s="318"/>
      <c r="C452" s="318"/>
      <c r="D452" s="318"/>
      <c r="E452" s="318"/>
      <c r="F452" s="318"/>
      <c r="G452" s="318"/>
      <c r="H452" s="318"/>
      <c r="I452" s="318"/>
      <c r="J452" s="318"/>
      <c r="K452" s="117"/>
      <c r="L452" s="117"/>
      <c r="M452" s="117"/>
    </row>
    <row r="453" spans="1:13" x14ac:dyDescent="0.25">
      <c r="A453" s="320" t="s">
        <v>1811</v>
      </c>
      <c r="B453" s="319"/>
      <c r="C453" s="319"/>
      <c r="D453" s="319"/>
      <c r="E453" s="319"/>
      <c r="F453" s="319"/>
      <c r="G453" s="319"/>
      <c r="H453" s="319"/>
      <c r="I453" s="319"/>
      <c r="J453" s="318"/>
      <c r="K453" s="117"/>
      <c r="L453" s="117"/>
      <c r="M453" s="117"/>
    </row>
    <row r="454" spans="1:13" x14ac:dyDescent="0.25">
      <c r="A454" s="320" t="s">
        <v>1812</v>
      </c>
      <c r="B454" s="319"/>
      <c r="C454" s="319"/>
      <c r="D454" s="319"/>
      <c r="E454" s="319"/>
      <c r="F454" s="319"/>
      <c r="G454" s="319"/>
      <c r="H454" s="319"/>
      <c r="I454" s="319"/>
      <c r="J454" s="318"/>
      <c r="K454" s="117"/>
      <c r="L454" s="117"/>
      <c r="M454" s="117"/>
    </row>
    <row r="455" spans="1:13" x14ac:dyDescent="0.25">
      <c r="A455" s="321" t="s">
        <v>1813</v>
      </c>
      <c r="B455" s="319"/>
      <c r="C455" s="319"/>
      <c r="D455" s="319"/>
      <c r="E455" s="319"/>
      <c r="F455" s="319"/>
      <c r="G455" s="319"/>
      <c r="H455" s="319"/>
      <c r="I455" s="319"/>
      <c r="J455" s="318"/>
      <c r="K455" s="117"/>
      <c r="L455" s="117"/>
      <c r="M455" s="117"/>
    </row>
    <row r="456" spans="1:13" x14ac:dyDescent="0.25">
      <c r="A456" s="319" t="s">
        <v>1814</v>
      </c>
      <c r="B456" s="318"/>
      <c r="C456" s="318"/>
      <c r="D456" s="318"/>
      <c r="E456" s="318"/>
      <c r="F456" s="318"/>
      <c r="G456" s="318"/>
      <c r="H456" s="318"/>
      <c r="I456" s="318"/>
      <c r="J456" s="318"/>
      <c r="K456" s="117"/>
      <c r="L456" s="117"/>
      <c r="M456" s="117"/>
    </row>
    <row r="457" spans="1:13" x14ac:dyDescent="0.25">
      <c r="A457" s="317" t="s">
        <v>1815</v>
      </c>
      <c r="B457" s="318"/>
      <c r="C457" s="318"/>
      <c r="D457" s="318"/>
      <c r="E457" s="318"/>
      <c r="F457" s="318"/>
      <c r="G457" s="318"/>
      <c r="H457" s="318"/>
      <c r="I457" s="318"/>
      <c r="J457" s="318"/>
      <c r="K457" s="117"/>
      <c r="L457" s="117"/>
      <c r="M457" s="117"/>
    </row>
    <row r="458" spans="1:13" x14ac:dyDescent="0.25">
      <c r="A458" s="317" t="s">
        <v>1816</v>
      </c>
      <c r="B458" s="318"/>
      <c r="C458" s="318"/>
      <c r="D458" s="318"/>
      <c r="E458" s="318"/>
      <c r="F458" s="318"/>
      <c r="G458" s="318"/>
      <c r="H458" s="318"/>
      <c r="I458" s="318"/>
      <c r="J458" s="318"/>
      <c r="K458" s="117"/>
      <c r="L458" s="117"/>
      <c r="M458" s="117"/>
    </row>
    <row r="459" spans="1:13" x14ac:dyDescent="0.25">
      <c r="A459" s="317" t="s">
        <v>1817</v>
      </c>
      <c r="B459" s="318"/>
      <c r="C459" s="318"/>
      <c r="D459" s="318"/>
      <c r="E459" s="318"/>
      <c r="F459" s="318"/>
      <c r="G459" s="318"/>
      <c r="H459" s="318"/>
      <c r="I459" s="318"/>
      <c r="J459" s="318"/>
      <c r="K459" s="117"/>
      <c r="L459" s="117"/>
      <c r="M459" s="117"/>
    </row>
    <row r="460" spans="1:13" x14ac:dyDescent="0.25">
      <c r="A460" s="117"/>
      <c r="B460" s="117"/>
      <c r="C460" s="117"/>
      <c r="D460" s="117"/>
      <c r="E460" s="117"/>
      <c r="F460" s="117"/>
      <c r="G460" s="117"/>
      <c r="H460" s="117"/>
      <c r="I460" s="117"/>
      <c r="J460" s="117"/>
      <c r="K460" s="117"/>
      <c r="L460" s="117"/>
      <c r="M460" s="117"/>
    </row>
    <row r="461" spans="1:13" x14ac:dyDescent="0.25">
      <c r="A461" s="117"/>
      <c r="B461" s="117"/>
      <c r="C461" s="117"/>
      <c r="D461" s="117"/>
      <c r="E461" s="117"/>
      <c r="F461" s="117"/>
      <c r="G461" s="117"/>
      <c r="H461" s="117"/>
      <c r="I461" s="117"/>
      <c r="J461" s="117"/>
      <c r="K461" s="117"/>
      <c r="L461" s="117"/>
      <c r="M461" s="117"/>
    </row>
    <row r="462" spans="1:13" x14ac:dyDescent="0.25">
      <c r="A462" s="117"/>
      <c r="B462" s="117"/>
      <c r="C462" s="117"/>
      <c r="D462" s="117"/>
      <c r="E462" s="117"/>
      <c r="F462" s="117"/>
      <c r="G462" s="117"/>
      <c r="H462" s="117"/>
      <c r="I462" s="117"/>
      <c r="J462" s="117"/>
      <c r="K462" s="117"/>
      <c r="L462" s="117"/>
      <c r="M462" s="117"/>
    </row>
    <row r="463" spans="1:13" x14ac:dyDescent="0.25">
      <c r="A463" s="117"/>
      <c r="B463" s="117"/>
      <c r="C463" s="117"/>
      <c r="D463" s="117"/>
      <c r="E463" s="117"/>
      <c r="F463" s="117"/>
      <c r="G463" s="117"/>
      <c r="H463" s="117"/>
      <c r="I463" s="117"/>
      <c r="J463" s="117"/>
      <c r="K463" s="117"/>
      <c r="L463" s="117"/>
      <c r="M463" s="117"/>
    </row>
    <row r="464" spans="1:13" x14ac:dyDescent="0.25">
      <c r="A464" s="117"/>
      <c r="B464" s="117"/>
      <c r="C464" s="117"/>
      <c r="D464" s="117"/>
      <c r="E464" s="117"/>
      <c r="F464" s="117"/>
      <c r="G464" s="117"/>
      <c r="H464" s="117"/>
      <c r="I464" s="117"/>
      <c r="J464" s="117"/>
      <c r="K464" s="117"/>
      <c r="L464" s="117"/>
      <c r="M464" s="117"/>
    </row>
    <row r="465" spans="1:13" x14ac:dyDescent="0.25">
      <c r="A465" s="117"/>
      <c r="B465" s="117"/>
      <c r="C465" s="117"/>
      <c r="D465" s="117"/>
      <c r="E465" s="117"/>
      <c r="F465" s="117"/>
      <c r="G465" s="117"/>
      <c r="H465" s="117"/>
      <c r="I465" s="117"/>
      <c r="J465" s="117"/>
      <c r="K465" s="117"/>
      <c r="L465" s="117"/>
      <c r="M465" s="117"/>
    </row>
    <row r="466" spans="1:13" x14ac:dyDescent="0.25">
      <c r="A466" s="117"/>
      <c r="B466" s="117"/>
      <c r="C466" s="117"/>
      <c r="D466" s="117"/>
      <c r="E466" s="117"/>
      <c r="F466" s="117"/>
      <c r="G466" s="117"/>
      <c r="H466" s="117"/>
      <c r="I466" s="117"/>
      <c r="J466" s="117"/>
      <c r="K466" s="117"/>
      <c r="L466" s="117"/>
      <c r="M466" s="117"/>
    </row>
    <row r="467" spans="1:13" x14ac:dyDescent="0.25">
      <c r="A467" s="117"/>
      <c r="B467" s="117"/>
      <c r="C467" s="117"/>
      <c r="D467" s="117"/>
      <c r="E467" s="117"/>
      <c r="F467" s="117"/>
      <c r="G467" s="117"/>
      <c r="H467" s="117"/>
      <c r="I467" s="117"/>
      <c r="J467" s="117"/>
      <c r="K467" s="117"/>
      <c r="L467" s="117"/>
      <c r="M467" s="117"/>
    </row>
    <row r="468" spans="1:13" x14ac:dyDescent="0.25">
      <c r="A468" s="117"/>
      <c r="B468" s="117"/>
      <c r="C468" s="117"/>
      <c r="D468" s="117"/>
      <c r="E468" s="117"/>
      <c r="F468" s="117"/>
      <c r="G468" s="117"/>
      <c r="H468" s="117"/>
      <c r="I468" s="117"/>
      <c r="J468" s="117"/>
      <c r="K468" s="117"/>
      <c r="L468" s="117"/>
      <c r="M468" s="117"/>
    </row>
    <row r="469" spans="1:13" x14ac:dyDescent="0.25">
      <c r="A469" s="117"/>
      <c r="B469" s="117"/>
      <c r="C469" s="117"/>
      <c r="D469" s="117"/>
      <c r="E469" s="117"/>
      <c r="F469" s="117"/>
      <c r="G469" s="117"/>
      <c r="H469" s="117"/>
      <c r="I469" s="117"/>
      <c r="J469" s="117"/>
      <c r="K469" s="117"/>
      <c r="L469" s="117"/>
      <c r="M469" s="117"/>
    </row>
    <row r="470" spans="1:13" x14ac:dyDescent="0.25">
      <c r="A470" s="117"/>
      <c r="B470" s="117"/>
      <c r="C470" s="117"/>
      <c r="D470" s="117"/>
      <c r="E470" s="117"/>
      <c r="F470" s="117"/>
      <c r="G470" s="117"/>
      <c r="H470" s="117"/>
      <c r="I470" s="117"/>
      <c r="J470" s="117"/>
      <c r="K470" s="117"/>
      <c r="L470" s="117"/>
      <c r="M470" s="117"/>
    </row>
    <row r="471" spans="1:13" x14ac:dyDescent="0.25">
      <c r="A471" s="117"/>
      <c r="B471" s="117"/>
      <c r="C471" s="117"/>
      <c r="D471" s="117"/>
      <c r="E471" s="117"/>
      <c r="F471" s="117"/>
      <c r="G471" s="117"/>
      <c r="H471" s="117"/>
      <c r="I471" s="117"/>
      <c r="J471" s="117"/>
      <c r="K471" s="117"/>
      <c r="L471" s="117"/>
      <c r="M471" s="117"/>
    </row>
    <row r="472" spans="1:13" x14ac:dyDescent="0.25">
      <c r="A472" s="117"/>
      <c r="B472" s="117"/>
      <c r="C472" s="117"/>
      <c r="D472" s="117"/>
      <c r="E472" s="117"/>
      <c r="F472" s="117"/>
      <c r="G472" s="117"/>
      <c r="H472" s="117"/>
      <c r="I472" s="117"/>
      <c r="J472" s="117"/>
      <c r="K472" s="117"/>
      <c r="L472" s="117"/>
      <c r="M472" s="117"/>
    </row>
    <row r="473" spans="1:13" x14ac:dyDescent="0.25">
      <c r="A473" s="117"/>
      <c r="B473" s="117"/>
      <c r="C473" s="117"/>
      <c r="D473" s="117"/>
      <c r="E473" s="117"/>
      <c r="F473" s="117"/>
      <c r="G473" s="117"/>
      <c r="H473" s="117"/>
      <c r="I473" s="117"/>
      <c r="J473" s="117"/>
      <c r="K473" s="117"/>
      <c r="L473" s="117"/>
      <c r="M473" s="117"/>
    </row>
    <row r="474" spans="1:13" x14ac:dyDescent="0.25">
      <c r="A474" s="117"/>
      <c r="B474" s="117"/>
      <c r="C474" s="117"/>
      <c r="D474" s="117"/>
      <c r="E474" s="117"/>
      <c r="F474" s="117"/>
      <c r="G474" s="117"/>
      <c r="H474" s="117"/>
      <c r="I474" s="117"/>
      <c r="J474" s="117"/>
      <c r="K474" s="117"/>
      <c r="L474" s="117"/>
      <c r="M474" s="117"/>
    </row>
    <row r="475" spans="1:13" x14ac:dyDescent="0.25">
      <c r="A475" s="117"/>
      <c r="B475" s="117"/>
      <c r="C475" s="117"/>
      <c r="D475" s="117"/>
      <c r="E475" s="117"/>
      <c r="F475" s="117"/>
      <c r="G475" s="117"/>
      <c r="H475" s="117"/>
      <c r="I475" s="117"/>
      <c r="J475" s="117"/>
      <c r="K475" s="117"/>
      <c r="L475" s="117"/>
      <c r="M475" s="117"/>
    </row>
    <row r="476" spans="1:13" x14ac:dyDescent="0.25">
      <c r="A476" s="117"/>
      <c r="B476" s="117"/>
      <c r="C476" s="117"/>
      <c r="D476" s="117"/>
      <c r="E476" s="117"/>
      <c r="F476" s="117"/>
      <c r="G476" s="117"/>
      <c r="H476" s="117"/>
      <c r="I476" s="117"/>
      <c r="J476" s="117"/>
      <c r="K476" s="117"/>
      <c r="L476" s="117"/>
      <c r="M476" s="117"/>
    </row>
    <row r="477" spans="1:13" x14ac:dyDescent="0.25">
      <c r="A477" s="117"/>
      <c r="B477" s="117"/>
      <c r="C477" s="117"/>
      <c r="D477" s="117"/>
      <c r="E477" s="117"/>
      <c r="F477" s="117"/>
      <c r="G477" s="117"/>
      <c r="H477" s="117"/>
      <c r="I477" s="117"/>
      <c r="J477" s="117"/>
      <c r="K477" s="117"/>
      <c r="L477" s="117"/>
      <c r="M477" s="117"/>
    </row>
    <row r="478" spans="1:13" x14ac:dyDescent="0.25">
      <c r="A478" s="117"/>
      <c r="B478" s="117"/>
      <c r="C478" s="117"/>
      <c r="D478" s="117"/>
      <c r="E478" s="117"/>
      <c r="F478" s="117"/>
      <c r="G478" s="117"/>
      <c r="H478" s="117"/>
      <c r="I478" s="117"/>
      <c r="J478" s="117"/>
      <c r="K478" s="117"/>
      <c r="L478" s="117"/>
      <c r="M478" s="117"/>
    </row>
    <row r="479" spans="1:13" x14ac:dyDescent="0.25">
      <c r="A479" s="117"/>
      <c r="B479" s="117"/>
      <c r="C479" s="117"/>
      <c r="D479" s="117"/>
      <c r="E479" s="117"/>
      <c r="F479" s="117"/>
      <c r="G479" s="117"/>
      <c r="H479" s="117"/>
      <c r="I479" s="117"/>
      <c r="J479" s="117"/>
      <c r="K479" s="117"/>
      <c r="L479" s="117"/>
      <c r="M479" s="117"/>
    </row>
  </sheetData>
  <mergeCells count="57">
    <mergeCell ref="B434:J434"/>
    <mergeCell ref="B435:J435"/>
    <mergeCell ref="B436:J436"/>
    <mergeCell ref="B420:E420"/>
    <mergeCell ref="G420:J420"/>
    <mergeCell ref="B424:J424"/>
    <mergeCell ref="A425:A431"/>
    <mergeCell ref="B431:J431"/>
    <mergeCell ref="B433:J433"/>
    <mergeCell ref="B416:E416"/>
    <mergeCell ref="G416:J416"/>
    <mergeCell ref="B417:E417"/>
    <mergeCell ref="G417:J417"/>
    <mergeCell ref="G418:J418"/>
    <mergeCell ref="B419:E419"/>
    <mergeCell ref="H410:K410"/>
    <mergeCell ref="B412:D412"/>
    <mergeCell ref="G412:L412"/>
    <mergeCell ref="G414:J414"/>
    <mergeCell ref="B415:E415"/>
    <mergeCell ref="G415:J415"/>
    <mergeCell ref="H409:K409"/>
    <mergeCell ref="H397:K397"/>
    <mergeCell ref="H398:K398"/>
    <mergeCell ref="H399:K399"/>
    <mergeCell ref="H400:K400"/>
    <mergeCell ref="H401:K401"/>
    <mergeCell ref="H402:K402"/>
    <mergeCell ref="H403:K403"/>
    <mergeCell ref="H404:K404"/>
    <mergeCell ref="H405:K405"/>
    <mergeCell ref="H406:K406"/>
    <mergeCell ref="H407:K407"/>
    <mergeCell ref="F134:J134"/>
    <mergeCell ref="K18:L18"/>
    <mergeCell ref="B20:D20"/>
    <mergeCell ref="B21:D21"/>
    <mergeCell ref="B22:D22"/>
    <mergeCell ref="B23:D23"/>
    <mergeCell ref="B24:D24"/>
    <mergeCell ref="I18:J18"/>
    <mergeCell ref="B25:D25"/>
    <mergeCell ref="B26:D26"/>
    <mergeCell ref="B27:D27"/>
    <mergeCell ref="B28:D28"/>
    <mergeCell ref="B29:D29"/>
    <mergeCell ref="B11:F11"/>
    <mergeCell ref="B15:F15"/>
    <mergeCell ref="B18:D18"/>
    <mergeCell ref="E18:F18"/>
    <mergeCell ref="G18:H18"/>
    <mergeCell ref="B10:C10"/>
    <mergeCell ref="A1:M1"/>
    <mergeCell ref="A2:M2"/>
    <mergeCell ref="A4:L4"/>
    <mergeCell ref="A6:L6"/>
    <mergeCell ref="B9:C9"/>
  </mergeCells>
  <pageMargins left="0.7" right="0.7" top="0.75" bottom="0.75" header="0.3" footer="0.3"/>
  <pageSetup paperSize="9" orientation="portrait" r:id="rId1"/>
  <headerFooter differentOddEven="1">
    <oddHeader>&amp;L&amp;"Calibri"&amp;12&amp;K008000Classification: Public&amp;1#</oddHeader>
    <evenHeader>&amp;L&amp;"Calibri"&amp;12&amp;K008000Classification: Public&amp;1#</even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8760949</cp:lastModifiedBy>
  <cp:lastPrinted>2016-05-20T08:25:54Z</cp:lastPrinted>
  <dcterms:created xsi:type="dcterms:W3CDTF">2016-04-21T08:07:20Z</dcterms:created>
  <dcterms:modified xsi:type="dcterms:W3CDTF">2020-10-16T11:08:59Z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b5ce98b3-7e08-42dc-8a29-bac35028e57f</vt:lpwstr>
  </property>
  <property fmtid="{D5CDD505-2E9C-101B-9397-08002B2CF9AE}" pid="3" name="Classification">
    <vt:lpwstr>Public</vt:lpwstr>
  </property>
  <property fmtid="{D5CDD505-2E9C-101B-9397-08002B2CF9AE}" pid="4" name="HeadersandFooters">
    <vt:lpwstr>None</vt:lpwstr>
  </property>
  <property fmtid="{D5CDD505-2E9C-101B-9397-08002B2CF9AE}" pid="5" name="MSIP_Label_17151eb3-00ab-470c-b25c-644c7691e891_Enabled">
    <vt:lpwstr>True</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Owner">
    <vt:lpwstr>Tomek.Dzido@lloydsbanking.com</vt:lpwstr>
  </property>
  <property fmtid="{D5CDD505-2E9C-101B-9397-08002B2CF9AE}" pid="8" name="MSIP_Label_17151eb3-00ab-470c-b25c-644c7691e891_SetDate">
    <vt:lpwstr>2020-10-16T11:08:42.8010130Z</vt:lpwstr>
  </property>
  <property fmtid="{D5CDD505-2E9C-101B-9397-08002B2CF9AE}" pid="9" name="MSIP_Label_17151eb3-00ab-470c-b25c-644c7691e891_Name">
    <vt:lpwstr>Public</vt:lpwstr>
  </property>
  <property fmtid="{D5CDD505-2E9C-101B-9397-08002B2CF9AE}" pid="10" name="MSIP_Label_17151eb3-00ab-470c-b25c-644c7691e891_Application">
    <vt:lpwstr>Microsoft Azure Information Protection</vt:lpwstr>
  </property>
  <property fmtid="{D5CDD505-2E9C-101B-9397-08002B2CF9AE}" pid="11" name="MSIP_Label_17151eb3-00ab-470c-b25c-644c7691e891_ActionId">
    <vt:lpwstr>4280c292-ea34-4454-9dc3-62d9b11178a3</vt:lpwstr>
  </property>
  <property fmtid="{D5CDD505-2E9C-101B-9397-08002B2CF9AE}" pid="12" name="MSIP_Label_17151eb3-00ab-470c-b25c-644c7691e891_Extended_MSFT_Method">
    <vt:lpwstr>Automatic</vt:lpwstr>
  </property>
  <property fmtid="{D5CDD505-2E9C-101B-9397-08002B2CF9AE}" pid="13" name="Sensitivity">
    <vt:lpwstr>Public</vt:lpwstr>
  </property>
</Properties>
</file>