
<file path=[Content_Types].xml><?xml version="1.0" encoding="utf-8"?>
<Types xmlns="http://schemas.openxmlformats.org/package/2006/content-types">
  <Default Extension="png" ContentType="image/png"/>
  <Default Extension="rels" ContentType="application/vnd.openxmlformats-package.relationships+xml"/>
  <Default Extension="svg"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Global.Lloydstsb.Com\File3\ClimateReporting\Shared\Highly_confidential_documents_RES\2025 Sustainability Suite - Board proof\"/>
    </mc:Choice>
  </mc:AlternateContent>
  <xr:revisionPtr revIDLastSave="0" documentId="13_ncr:1_{AC93C466-AB3B-4433-8DCC-DE8814159010}" xr6:coauthVersionLast="47" xr6:coauthVersionMax="47" xr10:uidLastSave="{00000000-0000-0000-0000-000000000000}"/>
  <bookViews>
    <workbookView xWindow="-5505" yWindow="-21720" windowWidth="38640" windowHeight="21120" tabRatio="500" xr2:uid="{00000000-000D-0000-FFFF-FFFF00000000}"/>
  </bookViews>
  <sheets>
    <sheet name="Contents" sheetId="1" r:id="rId1"/>
    <sheet name="1 - Important information" sheetId="2" r:id="rId2"/>
    <sheet name="2 - Sustainability scores" sheetId="3" r:id="rId3"/>
    <sheet name="3 - Equator principles" sheetId="4" r:id="rId4"/>
    <sheet name="Access to quality housing" sheetId="5" r:id="rId5"/>
    <sheet name="4 - Access to quality housing" sheetId="6" r:id="rId6"/>
    <sheet name="Empowering a prosperous future" sheetId="7" r:id="rId7"/>
    <sheet name="5 - Empowering a prosperous fut" sheetId="8" r:id="rId8"/>
    <sheet name="Regional development" sheetId="9" r:id="rId9"/>
    <sheet name="6 - Regional development" sheetId="10" r:id="rId10"/>
    <sheet name="Building inclusive organisation" sheetId="11" r:id="rId11"/>
    <sheet name="7 - Ambitions and targets" sheetId="12" r:id="rId12"/>
    <sheet name="8 - Inclusion" sheetId="13" r:id="rId13"/>
    <sheet name="9 - Pay gap" sheetId="14" r:id="rId14"/>
    <sheet name="10 - Supporting our colleagues" sheetId="15" r:id="rId15"/>
    <sheet name="11 - Health and safety" sheetId="16" r:id="rId16"/>
    <sheet name="12 - Colleague training" sheetId="17" r:id="rId17"/>
    <sheet name="13 - Colleague recognition" sheetId="18" r:id="rId18"/>
    <sheet name="14 - Early careers" sheetId="19" r:id="rId19"/>
    <sheet name="UK transition to NZ" sheetId="20" r:id="rId20"/>
    <sheet name="15 - Actions pledges and target" sheetId="21" r:id="rId21"/>
    <sheet name="16 - Operational emissions" sheetId="22" r:id="rId22"/>
    <sheet name="17 - Supply chain emissions" sheetId="23" r:id="rId23"/>
    <sheet name="18 - Environmental risk" sheetId="24" r:id="rId24"/>
    <sheet name="19 - Credit loss and maturity" sheetId="25" r:id="rId25"/>
    <sheet name="20 - Sector Targets" sheetId="26" r:id="rId26"/>
    <sheet name="21 - Bank financed emissions" sheetId="27" r:id="rId27"/>
    <sheet name="22 - SW carbon footprint" sheetId="28" r:id="rId28"/>
    <sheet name="23 - Sustainable financing" sheetId="29" r:id="rId29"/>
    <sheet name="24 - Facilitated emissions" sheetId="30" r:id="rId30"/>
    <sheet name="25 - EPC breakdown" sheetId="31" r:id="rId31"/>
    <sheet name="26 - Offsets by legal entities" sheetId="32" r:id="rId32"/>
    <sheet name="How we deliver" sheetId="33" r:id="rId33"/>
    <sheet name="27 - Whistleblowing" sheetId="34" r:id="rId34"/>
    <sheet name="28 - Customer experience" sheetId="35" r:id="rId35"/>
    <sheet name="29 - Political contributions" sheetId="36" r:id="rId36"/>
    <sheet name="30 - Economic performance" sheetId="37" r:id="rId37"/>
  </sheets>
  <definedNames>
    <definedName name="_xlnm.Print_Area" localSheetId="14">'10 - Supporting our colleagues'!$B$2:$H$27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2" l="1"/>
  <c r="C14" i="31"/>
  <c r="E14" i="31"/>
  <c r="D14" i="31"/>
  <c r="D13" i="31"/>
  <c r="D12" i="31"/>
  <c r="D11" i="31"/>
  <c r="D10" i="31"/>
  <c r="D9" i="31"/>
  <c r="D8" i="31"/>
  <c r="D7" i="31"/>
  <c r="D6" i="31"/>
  <c r="F18" i="29"/>
  <c r="F17" i="29"/>
  <c r="K14" i="29"/>
  <c r="J14" i="29"/>
  <c r="I14" i="29"/>
  <c r="D14" i="29"/>
  <c r="H54" i="22"/>
  <c r="G54" i="22"/>
  <c r="F54" i="22"/>
  <c r="D54" i="22"/>
  <c r="H53" i="22"/>
  <c r="G53" i="22"/>
  <c r="F53" i="22"/>
  <c r="D53" i="22"/>
  <c r="H52" i="22"/>
  <c r="G52" i="22"/>
  <c r="F52" i="22"/>
  <c r="D52" i="22"/>
  <c r="H51" i="22"/>
  <c r="G51" i="22"/>
  <c r="F51" i="22"/>
  <c r="D51" i="22"/>
  <c r="H49" i="22"/>
  <c r="G49" i="22"/>
  <c r="F49" i="22"/>
  <c r="D49" i="22"/>
  <c r="F32" i="21"/>
  <c r="F29" i="21"/>
  <c r="F28" i="21"/>
  <c r="F26" i="21"/>
  <c r="F24" i="21"/>
  <c r="F23" i="21"/>
  <c r="F22" i="21"/>
  <c r="F21" i="21"/>
  <c r="F19" i="21"/>
  <c r="F18" i="21"/>
  <c r="F15" i="21"/>
  <c r="F14" i="21"/>
  <c r="F13" i="21"/>
  <c r="F12" i="21"/>
  <c r="F11" i="21"/>
  <c r="F9" i="21"/>
  <c r="F8" i="21"/>
  <c r="F7" i="21"/>
  <c r="F6" i="21"/>
  <c r="J31" i="13"/>
  <c r="I31" i="13"/>
  <c r="H31" i="13"/>
  <c r="J29" i="13"/>
  <c r="I29" i="13"/>
  <c r="H29" i="13"/>
  <c r="J27" i="13"/>
  <c r="I27" i="13"/>
  <c r="H27" i="13"/>
  <c r="J25" i="13"/>
  <c r="I25" i="13"/>
  <c r="H25" i="13"/>
  <c r="J23" i="13"/>
  <c r="I23" i="13"/>
  <c r="H23" i="13"/>
  <c r="J19" i="13"/>
  <c r="I19" i="13"/>
  <c r="H19" i="13"/>
  <c r="J17" i="13"/>
  <c r="I17" i="13"/>
  <c r="H17" i="13"/>
  <c r="J13" i="13"/>
  <c r="I13" i="13"/>
  <c r="H13" i="13"/>
  <c r="E13" i="12"/>
  <c r="E12" i="12"/>
  <c r="E11" i="12"/>
  <c r="E9" i="12"/>
  <c r="F8" i="12"/>
  <c r="E8" i="12"/>
  <c r="F7" i="12"/>
  <c r="E7" i="12"/>
  <c r="F6" i="12"/>
  <c r="E6" i="12"/>
</calcChain>
</file>

<file path=xl/sharedStrings.xml><?xml version="1.0" encoding="utf-8"?>
<sst xmlns="http://schemas.openxmlformats.org/spreadsheetml/2006/main" count="1752" uniqueCount="900">
  <si>
    <t>Sustainability metrics data sheet</t>
  </si>
  <si>
    <t>CONTENTS</t>
  </si>
  <si>
    <t>Tab</t>
  </si>
  <si>
    <t>Important information</t>
  </si>
  <si>
    <t>Sustainability scores</t>
  </si>
  <si>
    <t>Equator Principles</t>
  </si>
  <si>
    <t xml:space="preserve">ACCESS TO QUALITY AND AFFORDABLE HOUSING </t>
  </si>
  <si>
    <t>Access to quality and affordable housing</t>
  </si>
  <si>
    <t>EMPOWERING A PROSPEROUS FUTURE</t>
  </si>
  <si>
    <t>Empowering a prosperous future</t>
  </si>
  <si>
    <t>SUPPORTING REGIONAL DEVELOPMENT AND COMMUNITIES</t>
  </si>
  <si>
    <t>Supporting regional development and communities</t>
  </si>
  <si>
    <t>BUILDING AN INCLUSIVE ORGANISATION</t>
  </si>
  <si>
    <t>Ambitions and targets</t>
  </si>
  <si>
    <t>Pay gap</t>
  </si>
  <si>
    <t>Supporting our colleagues</t>
  </si>
  <si>
    <t>Colleague health and safety</t>
  </si>
  <si>
    <t>Colleague training and development</t>
  </si>
  <si>
    <t>Colleague recognition</t>
  </si>
  <si>
    <t>Early careers</t>
  </si>
  <si>
    <t>SUPPORTING THE UK TRANSITION TO NET ZERO AND PROTECTING NATURE</t>
  </si>
  <si>
    <t>Actions, pledges and targets</t>
  </si>
  <si>
    <t>Operational emissions</t>
  </si>
  <si>
    <t>Supply chain emissions</t>
  </si>
  <si>
    <t>Increased environmental sustainability risk</t>
  </si>
  <si>
    <t>Increased environmental sustainability risk - credit loss and maturity</t>
  </si>
  <si>
    <t>Sector targets</t>
  </si>
  <si>
    <t>Bank financed emissions</t>
  </si>
  <si>
    <t>Scottish Widows carbon footprint</t>
  </si>
  <si>
    <t>Sustainable financing and investments</t>
  </si>
  <si>
    <t>Facilitates emissions</t>
  </si>
  <si>
    <t>EPC breakdown</t>
  </si>
  <si>
    <t>Offsets by legal entities</t>
  </si>
  <si>
    <t>HOW WE DELIVER</t>
  </si>
  <si>
    <t>Whistleblowing and colleague conduct</t>
  </si>
  <si>
    <t>Customer experience</t>
  </si>
  <si>
    <t>Political contributions and lobbying</t>
  </si>
  <si>
    <t>Economic performance</t>
  </si>
  <si>
    <t>Forward Looking Statements</t>
  </si>
  <si>
    <t>Rating</t>
  </si>
  <si>
    <t>Scale</t>
  </si>
  <si>
    <t xml:space="preserve">MSCI </t>
  </si>
  <si>
    <t>AAA to CCC, AAA as a best possible score</t>
  </si>
  <si>
    <t>AA</t>
  </si>
  <si>
    <t xml:space="preserve">Sustainalytics </t>
  </si>
  <si>
    <t>0–100, 0 as a best possible score</t>
  </si>
  <si>
    <t xml:space="preserve">ISS ESG Corporate rating </t>
  </si>
  <si>
    <t>A+ to D-; A+ as a best possible score</t>
  </si>
  <si>
    <t>C+</t>
  </si>
  <si>
    <t xml:space="preserve">S&amp;P Global CSA/DJSI </t>
  </si>
  <si>
    <t>Ranking of companies, 100 as a best possible score</t>
  </si>
  <si>
    <t>51*</t>
  </si>
  <si>
    <t>59*</t>
  </si>
  <si>
    <t xml:space="preserve">FTSE4Good </t>
  </si>
  <si>
    <t>0–5, 5 as a best possible score</t>
  </si>
  <si>
    <t>EcoVadis</t>
  </si>
  <si>
    <t>0–100, 100 as a best possible score</t>
  </si>
  <si>
    <t>CDP                       </t>
  </si>
  <si>
    <t>A to F, A as a best possible score</t>
  </si>
  <si>
    <t>A-</t>
  </si>
  <si>
    <t xml:space="preserve"> * Scores represent S&amp;P CSA score excluding modelled scores.  2024 has been restated from 61 to 59 for consistency.</t>
  </si>
  <si>
    <t>`</t>
  </si>
  <si>
    <t>The Equator Principles: transactions screened by Lloyds Banking Group</t>
  </si>
  <si>
    <t>Lloyds Banking Group is a signatory to The Equator Principles 4, which is a risk management framework for determining, assessing and managing environmental and social risk in Project Finance related transactions, such as large scale energy, industrial or infrastructure projects. At client and transactional level, ESG-related risks, including environmental, social and governance factors which may present financial implications for both the client and the Group, are assessed and embedded into our credit risk management framework in line with regulatory expectations and best practice. All lending decisions are based on a comprehensive credit risk assessment of potential borrowers which includes credit, financial and other factors as part of our broad multi-factor risk assessment framework. tI ensures that where we provide finance or advice for such deals, it is executed in a responsible manner, and reflects the importance of environmental and social risks and impacts. Where any such impacts are unavoidable, they must be appropriately mitigated or offset.  We have a robust approach to the review and reporting of the Equator Principle transactions, due to our internal referral and risk assessment process. This includes detailed Environmental Due Diligence and Technical Advisor reports being a key requirement in our analysis of Project Finance transactions, alongside engagement with environmental consultants, enabling us to make responsible business risk decisions.  
We have defined ESG risk triggers to identify higher-risk cases, which are then subject to enhanced due diligence by our internal ESG Risk specialists. Examples where enhanced ESG due diligence is required include cases that are within scope of The Equator Principle or where there are potential conflicts with our net zero guardrails or the requirements of our External Sector Statement. This process is integral to our control framework, ensuring that our lending complies with our ESG commitments. As part of our ESG credit risk management framework, clients and transactions are assessed using our ESG tool which assigns individual risk scores. Relationship managers are responsible for evaluating the clients’ activities in relation to the Group external sector statements, with controls built into our ESG tool to identify potential conflicts for enhanced due diligence. 
Relationship managers are to consider and attest that our clients are in adherence with The Equator Principles, with second line oversight provided by credit officers and our specialist ESG credit risk team where appropriate. All cases escalated are approved by a designated business representatives or legal entity accountable executive. Where specific or material environmental risks or concerns are identified, these may be referred to external risk consultants for an opinion on the adequacy of the mitigants in place or recommendations on managing the risk. The key findings from such due diligence are factored into credit applications and will be considered as part of the credit decisioning process.
We also recognise the heightened environmental, social and governance risks associated with activities in a number of sectors which we deem to be higher risk. As such, we ensure enhanced due diligence is undertaken for new/ additional finance requests where material concerns are identified. We have retained external consultants where we can seek additional advice or recommendations at a counterparty or transactional level. 
More detailed information on our ESG Credit Risk management processes, of which The Equator Principles processes are a sub-set applicable to specific transaction types, is available on page XX to XX of our Lloyds Banking Group sustainability report 2025.</t>
  </si>
  <si>
    <t xml:space="preserve">
</t>
  </si>
  <si>
    <t>Transactions reviewed *</t>
  </si>
  <si>
    <t>*Numbers reflect in-scope transactions that reached Financial Close by 31/12/2025</t>
  </si>
  <si>
    <t>PROJECT FINANCE</t>
  </si>
  <si>
    <r>
      <rPr>
        <sz val="9"/>
        <color rgb="FF000000"/>
        <rFont val="GT Ultra Lloyds Light"/>
      </rPr>
      <t>Loans by category</t>
    </r>
    <r>
      <rPr>
        <vertAlign val="superscript"/>
        <sz val="9"/>
        <color rgb="FF000000"/>
        <rFont val="GT Ultra Lloyds Light"/>
      </rPr>
      <t>1</t>
    </r>
  </si>
  <si>
    <t>Category A</t>
  </si>
  <si>
    <t>Category B</t>
  </si>
  <si>
    <t>Category C</t>
  </si>
  <si>
    <t>Detailed breakdown by category</t>
  </si>
  <si>
    <t>Loans by region</t>
  </si>
  <si>
    <t>Americas</t>
  </si>
  <si>
    <t>Europe, Middle East &amp; Africa</t>
  </si>
  <si>
    <t>Asia Pacific / Oceania</t>
  </si>
  <si>
    <t>Loans by industry sector</t>
  </si>
  <si>
    <t>Mining</t>
  </si>
  <si>
    <t>Infrastructure</t>
  </si>
  <si>
    <t>Oil and gas</t>
  </si>
  <si>
    <t>Power</t>
  </si>
  <si>
    <t>Other</t>
  </si>
  <si>
    <t>Loans by country designation</t>
  </si>
  <si>
    <t>Designated country</t>
  </si>
  <si>
    <t>Non-designated country</t>
  </si>
  <si>
    <t>Independent Review</t>
  </si>
  <si>
    <t>Yes</t>
  </si>
  <si>
    <t xml:space="preserve">No </t>
  </si>
  <si>
    <t> </t>
  </si>
  <si>
    <t>PROJECT-RELATED CORPORATE LOANS</t>
  </si>
  <si>
    <r>
      <rPr>
        <sz val="9"/>
        <color rgb="FF000000"/>
        <rFont val="GT Ultra Lloyds Light"/>
      </rPr>
      <t>Loans by category</t>
    </r>
    <r>
      <rPr>
        <vertAlign val="superscript"/>
        <sz val="9"/>
        <color rgb="FFFFFFFF"/>
        <rFont val="GT Ultra Lloyds Light"/>
      </rPr>
      <t>1</t>
    </r>
  </si>
  <si>
    <t>PROJECT-RELATED REFINANCE &amp; PROJECT RELATED ACQUISITION FINANCE</t>
  </si>
  <si>
    <t>[1] As per The Equator Principles https://equator-principles.com/app/uploads/The-Equator-Principles_EP4_July2020.pdf
Category A: Projects with potentially significant adverse social or environmental impacts that are diverse, irreversible or unprecedented.
Category B: Projects with potentially limited adverse social and environmental impacts that are few in number, generally site-specific, largely reversible and readily addressed through mitigation measures.
Category C: Projects with minimal or no social or environmental impacts.</t>
  </si>
  <si>
    <t>KPI</t>
  </si>
  <si>
    <t>Unit</t>
  </si>
  <si>
    <t>Comments</t>
  </si>
  <si>
    <t>Total new mortgage lending</t>
  </si>
  <si>
    <t>£bn</t>
  </si>
  <si>
    <t>Figure includes buy-to-let as well as residential lending.</t>
  </si>
  <si>
    <t xml:space="preserve">Total new mortgage lending (residential only) </t>
  </si>
  <si>
    <t>Funding to first-time buyers</t>
  </si>
  <si>
    <t>New funding support to the social housing sector</t>
  </si>
  <si>
    <t>Sustainable or sustainability-linked funding to the social housing sector</t>
  </si>
  <si>
    <t>Figure includes sustainable (green or involving the social use of proceeds) or sustainability-linked (including key ESG performance indicators).</t>
  </si>
  <si>
    <t>Total first time buyers</t>
  </si>
  <si>
    <t xml:space="preserve">n. </t>
  </si>
  <si>
    <t>NR</t>
  </si>
  <si>
    <t>Number of homes our Housing Growth Partnership has committed to build with SME builders</t>
  </si>
  <si>
    <t>n.</t>
  </si>
  <si>
    <t>The Housing Growth Partnership is a socio-economic equity investment fund launched by Lloyds Banking Group and the Homes and Communities Agency.</t>
  </si>
  <si>
    <t>Lloyds Living</t>
  </si>
  <si>
    <r>
      <rPr>
        <sz val="9"/>
        <color rgb="FF000000"/>
        <rFont val="GT Ultra Lloyds Light"/>
      </rPr>
      <t>Number of new homes</t>
    </r>
    <r>
      <rPr>
        <vertAlign val="superscript"/>
        <sz val="9"/>
        <color rgb="FF000000"/>
        <rFont val="GT Ultra Lloyds Light"/>
      </rPr>
      <t>1</t>
    </r>
    <r>
      <rPr>
        <sz val="9"/>
        <color rgb="FF000000"/>
        <rFont val="GT Ultra Lloyds Light"/>
      </rPr>
      <t xml:space="preserve"> completed by Lloyds Living </t>
    </r>
  </si>
  <si>
    <t>Number of sites owned by Lloyds Living across the UK</t>
  </si>
  <si>
    <r>
      <rPr>
        <sz val="9"/>
        <color rgb="FF000000"/>
        <rFont val="GT Ultra Lloyds Light"/>
      </rPr>
      <t>Total amount invested in new homes</t>
    </r>
    <r>
      <rPr>
        <vertAlign val="superscript"/>
        <sz val="9"/>
        <color rgb="FF000000"/>
        <rFont val="GT Ultra Lloyds Light"/>
      </rPr>
      <t>1</t>
    </r>
    <r>
      <rPr>
        <sz val="9"/>
        <color rgb="FF000000"/>
        <rFont val="GT Ultra Lloyds Light"/>
      </rPr>
      <t xml:space="preserve"> by Lloyds Living</t>
    </r>
  </si>
  <si>
    <t>£m</t>
  </si>
  <si>
    <t>NR = Not Reported</t>
  </si>
  <si>
    <t>[1] New construction completed in the year.</t>
  </si>
  <si>
    <t>[2] Previously reported figures included new construction completed and existing homes acquired.</t>
  </si>
  <si>
    <t>Empowering customers</t>
  </si>
  <si>
    <t>Number of digitally active customers</t>
  </si>
  <si>
    <t>n. m</t>
  </si>
  <si>
    <t>Reflecting the pace of digital adoption, the number of active digital customers increased in the year to 23.6 million, up 4% year on year. We also hit 21.5 million app active users, a 6% increase from last year.</t>
  </si>
  <si>
    <t>Number of active customers with an improved credit score band</t>
  </si>
  <si>
    <t>Number of savings accounts opened</t>
  </si>
  <si>
    <t>Share of social bank accounts (stock)</t>
  </si>
  <si>
    <t>%</t>
  </si>
  <si>
    <t>Lloyds Banking Group analysis of CACI Ltd’s Current Account &amp; Savings Database as at November 2025.</t>
  </si>
  <si>
    <t>Number of underserved entrepreneurs reached</t>
  </si>
  <si>
    <t>Underserved entrepreneurs includes black, women and disabled entrepreneurs</t>
  </si>
  <si>
    <t>Number of hours invested into underserved entrepreneurs</t>
  </si>
  <si>
    <t>Number of businesses supported by Start Up, Scale Up</t>
  </si>
  <si>
    <t>Start Up, Scale Up launched as a pilot May 2023 and became a full UK wide small business programme in 2024.</t>
  </si>
  <si>
    <t>Number of graduates, apprentices &amp; engineers trained at the Manufacturing Technology Centre (MTC)</t>
  </si>
  <si>
    <t>Over 5,000 apprentices, graduates and engineers trained via MTC since inception</t>
  </si>
  <si>
    <t>Number of clients supported via the MTC partnership</t>
  </si>
  <si>
    <t>Number of students supported through face-to-face financial education lessons</t>
  </si>
  <si>
    <t>Percentage of students that said they understood more about managing money</t>
  </si>
  <si>
    <t>NR = Not reported</t>
  </si>
  <si>
    <t>Regional development</t>
  </si>
  <si>
    <t>Community Development Finance Institution (CDFI) total lending</t>
  </si>
  <si>
    <t>Supporting our communities</t>
  </si>
  <si>
    <t>Total community investment</t>
  </si>
  <si>
    <t>Cash donations</t>
  </si>
  <si>
    <t>Employee time</t>
  </si>
  <si>
    <t>Management costs</t>
  </si>
  <si>
    <t>In-kind giving</t>
  </si>
  <si>
    <t>£</t>
  </si>
  <si>
    <t>Leverage</t>
  </si>
  <si>
    <t>Total amount donated to the Lloyds Bank, Halifax, and Bank of Scotland Foundations</t>
  </si>
  <si>
    <t>Number of charities that the four Foundations supported with a new grant</t>
  </si>
  <si>
    <t>Excludes charities supported through Matched Giving.</t>
  </si>
  <si>
    <t>Funds raised for charity of the year (including Matched Giving)</t>
  </si>
  <si>
    <t>The Matched Giving scheme allows Lloyds Banking Group colleagues to claim up to £1,000 per calendar year for registered charities that meet the eligibility criteria.</t>
  </si>
  <si>
    <t>Percentage of colleagues engaged in volunteering activities</t>
  </si>
  <si>
    <t>UK-based colleagues only.</t>
  </si>
  <si>
    <t>Number of colleague volunteers</t>
  </si>
  <si>
    <t>This represents occurrences of colleague volunteering, not unique colleagues.</t>
  </si>
  <si>
    <t>Number of volunteering hours</t>
  </si>
  <si>
    <t>All our community investment data is reported in line with the Business for Societal Impact (B4SI) Framework.</t>
  </si>
  <si>
    <t>Building an inclusive organisation</t>
  </si>
  <si>
    <r>
      <rPr>
        <b/>
        <sz val="9"/>
        <color rgb="FFFFFFFF"/>
        <rFont val="GT Ultra Lloyds Light"/>
      </rPr>
      <t>Ambition/target</t>
    </r>
    <r>
      <rPr>
        <b/>
        <vertAlign val="superscript"/>
        <sz val="9"/>
        <color rgb="FFFFFFFF"/>
        <rFont val="GT Ultra Lloyds Light"/>
      </rPr>
      <t>4</t>
    </r>
    <r>
      <rPr>
        <b/>
        <sz val="9"/>
        <color rgb="FFFFFFFF"/>
        <rFont val="GT Ultra Lloyds Light"/>
      </rPr>
      <t xml:space="preserve"> </t>
    </r>
  </si>
  <si>
    <t>Baseline year</t>
  </si>
  <si>
    <t>Target date</t>
  </si>
  <si>
    <t>Progress in 2025 (%)</t>
  </si>
  <si>
    <t>Ambition</t>
  </si>
  <si>
    <r>
      <rPr>
        <sz val="9"/>
        <color rgb="FF000000"/>
        <rFont val="GT Ultra Lloyds Light"/>
      </rPr>
      <t>Reach and maintain 45-55% of women in executive roles</t>
    </r>
    <r>
      <rPr>
        <vertAlign val="superscript"/>
        <sz val="9"/>
        <color rgb="FF000000"/>
        <rFont val="GT Ultra Lloyds Light"/>
      </rPr>
      <t>1</t>
    </r>
    <r>
      <rPr>
        <sz val="9"/>
        <color rgb="FF000000"/>
        <rFont val="GT Ultra Lloyds Light"/>
      </rPr>
      <t xml:space="preserve"> by the end of 2030</t>
    </r>
  </si>
  <si>
    <t>⊛</t>
  </si>
  <si>
    <t>Reach and maintain 19-22% for Black, Asian and Minority Ethnic representation in executive roles by the end of  2030</t>
  </si>
  <si>
    <t>3.5-4% for Black heritage representation in executive roles by the end of 2030</t>
  </si>
  <si>
    <t>12% representation in senior management roles of colleagues with a disability</t>
  </si>
  <si>
    <t>Target</t>
  </si>
  <si>
    <t>At least 40% of women on the Board</t>
  </si>
  <si>
    <t>Ongoing</t>
  </si>
  <si>
    <r>
      <rPr>
        <sz val="9"/>
        <color rgb="FF000000"/>
        <rFont val="GT Ultra Lloyds Light"/>
      </rPr>
      <t>At least 40% of women in executive leadership</t>
    </r>
    <r>
      <rPr>
        <vertAlign val="superscript"/>
        <sz val="9"/>
        <color rgb="FF000000"/>
        <rFont val="GT Ultra Lloyds Light"/>
      </rPr>
      <t>2</t>
    </r>
  </si>
  <si>
    <r>
      <rPr>
        <sz val="9"/>
        <color rgb="FF000000"/>
        <rFont val="GT Ultra Lloyds Light"/>
      </rPr>
      <t>At least one women in one of the four key roles on the Board</t>
    </r>
    <r>
      <rPr>
        <vertAlign val="superscript"/>
        <sz val="9"/>
        <color rgb="FF000000"/>
        <rFont val="GT Ultra Lloyds Light"/>
      </rPr>
      <t>3</t>
    </r>
  </si>
  <si>
    <t>[1] Executive roles: Grade X and above</t>
  </si>
  <si>
    <t>[2] Executive leadership include the Group Executive Committee (GEC) and its direct reports (GEC-1) (excluding personal or exec assistants). GEC assists the Group Chief Executive in strategic, cross-business or Group-wide matters and inputs to the Board.</t>
  </si>
  <si>
    <t>[3] Senior positions on the Board refer to the roles of the Chief Executive Officer, Chief Financial Officer, Senior Independent Director and Chair of mthe Board.</t>
  </si>
  <si>
    <t xml:space="preserve">[4] Our targets and ambitions are subject to local laws and regulations. </t>
  </si>
  <si>
    <r>
      <rPr>
        <sz val="9"/>
        <color rgb="FF000000"/>
        <rFont val="GT Ultra Lloyds Light"/>
      </rPr>
      <t xml:space="preserve">⊛ Indicator is subject to Limited ISAE 3000 (revised) assurance by Deloitte LLP for the </t>
    </r>
    <r>
      <rPr>
        <sz val="9"/>
        <color rgb="FF000000"/>
        <rFont val="GT Ultra Lloyds Light"/>
      </rPr>
      <t>2025</t>
    </r>
    <r>
      <rPr>
        <sz val="9"/>
        <color rgb="FF000000"/>
        <rFont val="GT Ultra Lloyds Light"/>
      </rPr>
      <t xml:space="preserve"> Sustainability Reporting. Deloitte’s 202</t>
    </r>
    <r>
      <rPr>
        <sz val="9"/>
        <color rgb="FF000000"/>
        <rFont val="GT Ultra Lloyds Light"/>
      </rPr>
      <t>5</t>
    </r>
    <r>
      <rPr>
        <sz val="9"/>
        <color rgb="FF000000"/>
        <rFont val="GT Ultra Lloyds Light"/>
      </rPr>
      <t xml:space="preserve"> assurance statement and the sustainability metrics basis of reporting </t>
    </r>
    <r>
      <rPr>
        <sz val="9"/>
        <color rgb="FF000000"/>
        <rFont val="GT Ultra Lloyds Light"/>
      </rPr>
      <t>2025</t>
    </r>
    <r>
      <rPr>
        <sz val="9"/>
        <color rgb="FF000000"/>
        <rFont val="GT Ultra Lloyds Light"/>
      </rPr>
      <t xml:space="preserve"> are available online in sustainability downloads.</t>
    </r>
  </si>
  <si>
    <t>Inclusion</t>
  </si>
  <si>
    <t>2025 (number)</t>
  </si>
  <si>
    <t>2025
(%)</t>
  </si>
  <si>
    <t>2024
(%)</t>
  </si>
  <si>
    <t>2023
(%)</t>
  </si>
  <si>
    <t>2022
(%)</t>
  </si>
  <si>
    <t>Percentage of colleagues split by age
(UK only)</t>
  </si>
  <si>
    <t>&lt;20</t>
  </si>
  <si>
    <t>&gt;=20 &amp; &lt;30</t>
  </si>
  <si>
    <t>&gt;=30 &amp; &lt;40</t>
  </si>
  <si>
    <t>&gt;=40 &amp; &lt;50</t>
  </si>
  <si>
    <t>&gt;=50 &amp; &lt;60</t>
  </si>
  <si>
    <t>&gt;60</t>
  </si>
  <si>
    <r>
      <rPr>
        <b/>
        <sz val="9"/>
        <color rgb="FF000000"/>
        <rFont val="GT Ultra Lloyds Light"/>
      </rPr>
      <t>Gender</t>
    </r>
    <r>
      <rPr>
        <b/>
        <vertAlign val="superscript"/>
        <sz val="9"/>
        <color rgb="FF000000"/>
        <rFont val="GT Ultra Lloyds Light"/>
      </rPr>
      <t xml:space="preserve">1
</t>
    </r>
    <r>
      <rPr>
        <sz val="9"/>
        <color rgb="FF000000"/>
        <rFont val="GT Ultra Lloyds Light"/>
      </rPr>
      <t xml:space="preserve">(UK and international colleagues, excluding colleagues who are based in the </t>
    </r>
    <r>
      <rPr>
        <sz val="9"/>
        <color rgb="FF000000"/>
        <rFont val="GT Ultra Lloyds Light"/>
      </rPr>
      <t>US)</t>
    </r>
  </si>
  <si>
    <t>Board members</t>
  </si>
  <si>
    <t>Men</t>
  </si>
  <si>
    <t>Women</t>
  </si>
  <si>
    <t>Senior positions on the Board</t>
  </si>
  <si>
    <t>GEC</t>
  </si>
  <si>
    <t>GEC and GEC direct reports</t>
  </si>
  <si>
    <t>Executive roles</t>
  </si>
  <si>
    <t>61.4</t>
  </si>
  <si>
    <t>62.2</t>
  </si>
  <si>
    <t>63.8</t>
  </si>
  <si>
    <t>37.8</t>
  </si>
  <si>
    <t>Senior managers</t>
  </si>
  <si>
    <t>Managers</t>
  </si>
  <si>
    <t>All colleagues</t>
  </si>
  <si>
    <t>Group's graduate programme</t>
  </si>
  <si>
    <t>Group's apprenticeship programme</t>
  </si>
  <si>
    <r>
      <rPr>
        <b/>
        <sz val="9"/>
        <color rgb="FF000000"/>
        <rFont val="GT Ultra Lloyds Light"/>
      </rPr>
      <t>Ethnicity</t>
    </r>
    <r>
      <rPr>
        <b/>
        <vertAlign val="superscript"/>
        <sz val="9"/>
        <color rgb="FF000000"/>
        <rFont val="GT Ultra Lloyds Light"/>
      </rPr>
      <t xml:space="preserve">1
</t>
    </r>
    <r>
      <rPr>
        <sz val="9"/>
        <color rgb="FF000000"/>
        <rFont val="GT Ultra Lloyds Light"/>
      </rPr>
      <t>(UK based colleagues only)</t>
    </r>
  </si>
  <si>
    <t>White British or other White</t>
  </si>
  <si>
    <t>Asian heritage</t>
  </si>
  <si>
    <t>Mixed/multiple ethnic groups</t>
  </si>
  <si>
    <t>83.8</t>
  </si>
  <si>
    <t>Black, Asian and Minority Ethnic</t>
  </si>
  <si>
    <t>16.2</t>
  </si>
  <si>
    <t>12.9</t>
  </si>
  <si>
    <t>8.6</t>
  </si>
  <si>
    <t>Black heritage</t>
  </si>
  <si>
    <t>2.9</t>
  </si>
  <si>
    <r>
      <rPr>
        <b/>
        <sz val="9"/>
        <color rgb="FF000000"/>
        <rFont val="GT Ultra Lloyds Light"/>
      </rPr>
      <t xml:space="preserve">Disability
</t>
    </r>
    <r>
      <rPr>
        <sz val="9"/>
        <color rgb="FF000000"/>
        <rFont val="GT Ultra Lloyds Light"/>
      </rPr>
      <t>(UK based colleagues only)</t>
    </r>
  </si>
  <si>
    <t>Colleagues who disclose that they have a disability</t>
  </si>
  <si>
    <t>Senior managers who disclose that they have a disability</t>
  </si>
  <si>
    <r>
      <rPr>
        <b/>
        <sz val="9"/>
        <color rgb="FF000000"/>
        <rFont val="GT Ultra Lloyds Light"/>
      </rPr>
      <t xml:space="preserve">Sexual orientation and gender identity
</t>
    </r>
    <r>
      <rPr>
        <sz val="9"/>
        <color rgb="FF000000"/>
        <rFont val="GT Ultra Lloyds Light"/>
      </rPr>
      <t>(UK based colleagues only)</t>
    </r>
  </si>
  <si>
    <t>Colleagues who disclose their sexual orientation</t>
  </si>
  <si>
    <t>Colleagues who disclose that they are LGBTQ+</t>
  </si>
  <si>
    <t>Colleagues who disclose their gender identity</t>
  </si>
  <si>
    <r>
      <rPr>
        <b/>
        <sz val="9"/>
        <color rgb="FF000000"/>
        <rFont val="GT Ultra Lloyds Light"/>
      </rPr>
      <t xml:space="preserve">Socio-economic background
</t>
    </r>
    <r>
      <rPr>
        <sz val="9"/>
        <color rgb="FF000000"/>
        <rFont val="GT Ultra Lloyds Light"/>
      </rPr>
      <t>(UK based colleagues only)</t>
    </r>
  </si>
  <si>
    <r>
      <rPr>
        <sz val="9"/>
        <color rgb="FF000000"/>
        <rFont val="GT Ultra Lloyds Light"/>
      </rPr>
      <t>Colleagues who dislose their socio-economic background</t>
    </r>
    <r>
      <rPr>
        <vertAlign val="superscript"/>
        <sz val="9"/>
        <color rgb="FF000000"/>
        <rFont val="GT Ultra Lloyds Light"/>
      </rPr>
      <t>2</t>
    </r>
  </si>
  <si>
    <t>Colleagues from low socio-economic backgrounds</t>
  </si>
  <si>
    <t>Senior colleagues from low socio-economic backgrounds</t>
  </si>
  <si>
    <t>[1] Data is collated and reported in compliance with the provisions of section 414C(8)(c) Companies Act 2006.</t>
  </si>
  <si>
    <t>[2] Includes colleagues who responded "prefer not to say" when sharing their socio-economic background</t>
  </si>
  <si>
    <r>
      <rPr>
        <sz val="9"/>
        <color rgb="FF000000"/>
        <rFont val="GT Ultra Lloyds Light"/>
      </rPr>
      <t xml:space="preserve">⊛ Indicator is subject to Limited ISAE 3000 (revised) assurance by Deloitte LLP for the </t>
    </r>
    <r>
      <rPr>
        <sz val="9"/>
        <color rgb="FF000000"/>
        <rFont val="GT Ultra Lloyds Light"/>
      </rPr>
      <t>2025</t>
    </r>
    <r>
      <rPr>
        <sz val="9"/>
        <color rgb="FF000000"/>
        <rFont val="GT Ultra Lloyds Light"/>
      </rPr>
      <t xml:space="preserve"> Sustainability Reporting. Deloitte’s </t>
    </r>
    <r>
      <rPr>
        <sz val="9"/>
        <color rgb="FF000000"/>
        <rFont val="GT Ultra Lloyds Light"/>
      </rPr>
      <t>2025</t>
    </r>
    <r>
      <rPr>
        <sz val="9"/>
        <color rgb="FF000000"/>
        <rFont val="GT Ultra Lloyds Light"/>
      </rPr>
      <t xml:space="preserve"> assurance statement and the sustainability metrics basis of reporting </t>
    </r>
    <r>
      <rPr>
        <sz val="9"/>
        <color rgb="FF000000"/>
        <rFont val="GT Ultra Lloyds Light"/>
      </rPr>
      <t>2025</t>
    </r>
    <r>
      <rPr>
        <sz val="9"/>
        <color rgb="FF000000"/>
        <rFont val="GT Ultra Lloyds Light"/>
      </rPr>
      <t xml:space="preserve"> are available online in sustainability downloads.</t>
    </r>
  </si>
  <si>
    <t>Methodology and definitions:</t>
  </si>
  <si>
    <t>• Data is sourced from the HR system (Workday) containing all permanent colleague details, except for socio-economic background which was sourced from our annual colleague survey</t>
  </si>
  <si>
    <t>• All data as at 31 December 2025</t>
  </si>
  <si>
    <t>• All diversity information for ethnicity, disability, sexual orientation and gender identity is based on voluntary self-declaration by colleagues. Our systems do not record diversity data of colleagues who have not declared this information and is for UK payroll only</t>
  </si>
  <si>
    <t>• Data includes international, those on parental/maternity leave, absent without leave and long-term sick and excludes contractors, temporary and agency staff</t>
  </si>
  <si>
    <t>• LGBTQ+ includes ‘Asexual/Ace Spectrum, Bisexual/Bi, Gay Man, Lesbian/Gay Woman, Pansexual, Other Sexual Orientation and includes Trans</t>
  </si>
  <si>
    <t>• The Group Executive Committee (GEC) assists the Group Chief Executive in strategic, cross-business or Group-wide matters and inputs to the Board. The GEC includes the Group Chief Executive and excludes colleagues who report to a member or attendee of the GEC, including administrative or executive support roles (personal assistant, executive assistant)</t>
  </si>
  <si>
    <t>• The GEC and GEC direct reports includes the Group Chief Executive, the Group Chief Financial Officer and colleagues who report to a member or attendee of the GEC, excluding administrative or executive support roles (personal assistant, executive assistant)</t>
  </si>
  <si>
    <t>• Executive roles include UK and international based Grade X colleagues only, excluding those based in the US</t>
  </si>
  <si>
    <t>• Senior managers: Grades F, G and Executive (Executive being grades above G)</t>
  </si>
  <si>
    <t>• A colleague is an individual who is paid via the Group’s payroll and employed on a permanent or fixed-term contract (employed for a limited period). Includes parental leavers and internationals (UK includes Guernsey, Isle of Man, Jersey and Gibraltar). Excludes leavers, Group non-executive directors, contractors, temps and agency staff</t>
  </si>
  <si>
    <t>• Diversity calculations are based on headcount, not full-time employee value</t>
  </si>
  <si>
    <t>2024-2025</t>
  </si>
  <si>
    <t>2023-2024</t>
  </si>
  <si>
    <t>2022-2023</t>
  </si>
  <si>
    <t>2021-2022</t>
  </si>
  <si>
    <t>Mean ethnicity pay gap</t>
  </si>
  <si>
    <r>
      <rPr>
        <sz val="9"/>
        <color rgb="FF000000"/>
        <rFont val="GT Ultra Lloyds Light"/>
      </rPr>
      <t xml:space="preserve">The report is completed with data from April to April. The 2025 report covers from April 2024 to April 2025. The report is available at our </t>
    </r>
    <r>
      <rPr>
        <sz val="9"/>
        <color rgb="FF000000"/>
        <rFont val="GT Ultra Lloyds Light"/>
      </rPr>
      <t>download centre</t>
    </r>
    <r>
      <rPr>
        <sz val="9"/>
        <color rgb="FF000000"/>
        <rFont val="GT Ultra Lloyds Light"/>
      </rPr>
      <t>. The mean pay gap is the difference between the average hourly earnings of White colleagues (ethnicity) or men colleagues (gender) and the average hourly earnings of Minority Ethnic colleagues (ethnicity) or women colleagues (gender).</t>
    </r>
  </si>
  <si>
    <t>Median ethnicity pay gap</t>
  </si>
  <si>
    <r>
      <rPr>
        <sz val="9"/>
        <color rgb="FF000000"/>
        <rFont val="GT Ultra Lloyds Light"/>
      </rPr>
      <t xml:space="preserve">The report is completed with data from April to April. The 2025 report covers from April 2024 to April 2025. The report is available at our </t>
    </r>
    <r>
      <rPr>
        <sz val="9"/>
        <color rgb="FF000000"/>
        <rFont val="GT Ultra Lloyds Light"/>
      </rPr>
      <t>download centre</t>
    </r>
    <r>
      <rPr>
        <sz val="9"/>
        <color rgb="FF000000"/>
        <rFont val="GT Ultra Lloyds Light"/>
      </rPr>
      <t>. The median pay and bonus gaps are based on arranging all the pay amounts in numerical order and selecting the middle amounts.</t>
    </r>
  </si>
  <si>
    <t>Mean ethnicity bonus gap</t>
  </si>
  <si>
    <r>
      <rPr>
        <sz val="9"/>
        <color rgb="FF000000"/>
        <rFont val="GT Ultra Lloyds Light"/>
      </rPr>
      <t xml:space="preserve">The report is completed with data from April to April. The 2025 report covers from April 2024 to April 2025. The report is available at our </t>
    </r>
    <r>
      <rPr>
        <sz val="9"/>
        <color rgb="FF000000"/>
        <rFont val="GT Ultra Lloyds Light"/>
      </rPr>
      <t>download centre</t>
    </r>
    <r>
      <rPr>
        <sz val="9"/>
        <color rgb="FF000000"/>
        <rFont val="GT Ultra Lloyds Light"/>
      </rPr>
      <t>. The mean bonus gap is the difference between the mean average bonus payment received by White colleagues (ethnicity) or men colleagues (gender) and the mean average bonus payment received by Minority Ethnic colleagues (ethnicity) or women colleagues (gender). This is calculated by adding together the bonus payments received in the 12-month period of each group of people and dividing the result by the number of people in the group.</t>
    </r>
  </si>
  <si>
    <t>Median ethnicity bonus gap</t>
  </si>
  <si>
    <t>Mean gender pay gap</t>
  </si>
  <si>
    <t>Median gender pay gap</t>
  </si>
  <si>
    <t>Mean gender bonus gap</t>
  </si>
  <si>
    <t>Median gender bonus gap</t>
  </si>
  <si>
    <t>Data is collated and reported in compliance with the provisions of section 414C(8)(c) Companies Act 2006.</t>
  </si>
  <si>
    <t>• Data is sourced from the HR system (Workday) containing all permanent colleague details</t>
  </si>
  <si>
    <t>• All data as at 30 April 2025</t>
  </si>
  <si>
    <t>• Data excludes non-UK colleagues</t>
  </si>
  <si>
    <t>Employees (on a full-time equivalent basis at 31 December)</t>
  </si>
  <si>
    <t>Employee numbers include PPI; the UK number includes Guernsey, IOM, Jersey and Gibraltar. Totals do not include agency resources. Totals include resource supporting PPI.</t>
  </si>
  <si>
    <t>Employees in UK (on a full-time equivalent basis at 31 December)</t>
  </si>
  <si>
    <t>Employees outside of the UK (on a full-time equivalent basis at 31 December)</t>
  </si>
  <si>
    <t>Employees (headcount as at 31 December)</t>
  </si>
  <si>
    <t>Employees paid via the Group’s payroll and employed on a permanent or fixed-term contract (employed for a limited period). Includes parental leavers and internationals (UK includes Guernsey, Isle of Man, Jersey and Gibraltar). Excludes leavers, Group Non-Executive Directors, contractors, temps and agency staff.</t>
  </si>
  <si>
    <t>Employees (year average)</t>
  </si>
  <si>
    <t>Average employee number for the year based on the end of the month headcount. Rounded to the nearest thousand.</t>
  </si>
  <si>
    <t>Percentage of full-time employees</t>
  </si>
  <si>
    <t>Percentage of colleagues split by level (junior, middle and senior)</t>
  </si>
  <si>
    <t>Junior</t>
  </si>
  <si>
    <t>Junior grades are A to C (Assistant and Senior Assistant).</t>
  </si>
  <si>
    <t>Middle</t>
  </si>
  <si>
    <t>Middle grades are D to E (Assistant Manager, Manager and graduates).</t>
  </si>
  <si>
    <t>Senior</t>
  </si>
  <si>
    <t>Senior grades are F+ (Senior Manager and above).</t>
  </si>
  <si>
    <t>Average years of service/tenure</t>
  </si>
  <si>
    <t>Employee turnover rate (per headcount)</t>
  </si>
  <si>
    <t>Voluntary employee turnover (per headcount)</t>
  </si>
  <si>
    <t>Percentage of vacancies covered internally</t>
  </si>
  <si>
    <t>Percentage of colleagues participating in our in-house pension scheme</t>
  </si>
  <si>
    <t>Percentage of colleagues who are above the living wage</t>
  </si>
  <si>
    <t>All colleagues are paid above the Real Living Wage rate (set by the Living Wage Foundation) as the pay ranges are set well above the Living Wage rate. The new Real Living Wage rates were announced in October 2024 and through the Living Wage Foundation the new rates were implemented by May 2025. As part of the April annual pay review, the Group ensured all colleagues are paid at least the Living Wage Rates.</t>
  </si>
  <si>
    <t>Number of colleagues who have used family and dependent leave permits</t>
  </si>
  <si>
    <t>Lloyds Banking Group Family Leave policies include emergency dependants leave, maternity, adoption, paternity, shared paternal and parental leave (statutory entitlement for parents to take up to 18 weeks unpaid leave prior to a child’s 18th birthday, in the case of a child with a disability the entitlement is increased to 26 weeks).</t>
  </si>
  <si>
    <t>Flexibility working</t>
  </si>
  <si>
    <t>Number of colleague carers that have access to additional flexibility</t>
  </si>
  <si>
    <t>Number of hours of leave used to support public duties</t>
  </si>
  <si>
    <t>Absentee rate</t>
  </si>
  <si>
    <t>UK only</t>
  </si>
  <si>
    <t>Total recorded accidents involving injury</t>
  </si>
  <si>
    <t>Excludes 'near miss' and natural causes. UK Only.</t>
  </si>
  <si>
    <t>Slips, trips and falls</t>
  </si>
  <si>
    <t>RIDDOR (Reporting of Injuries, Diseases and Dangerous Occurrences Regulations)</t>
  </si>
  <si>
    <t>Colleague and contractor accidents per 100,000 employees</t>
  </si>
  <si>
    <t>Average formal learning days per employee</t>
  </si>
  <si>
    <t>Based on headcount – per employee.</t>
  </si>
  <si>
    <t>Average formal days of non-mandatory training per employee</t>
  </si>
  <si>
    <t>Total number of training hours</t>
  </si>
  <si>
    <t>Average formal days of mandatory training</t>
  </si>
  <si>
    <t>Number of hours used for professional qualification development</t>
  </si>
  <si>
    <t>Percentages of colleagues who have completed mandatory training</t>
  </si>
  <si>
    <t>Number of colleagues trained as Wellbeing Advocates</t>
  </si>
  <si>
    <t>Number of colleagues who have completed sexual harassment training</t>
  </si>
  <si>
    <t>Number of new apprentices within the Group</t>
  </si>
  <si>
    <t>Apprenticeship figures include all starts on programme for which there is three avenues – external recruitment, internal recruitment and development within existing role.</t>
  </si>
  <si>
    <t>Number of new apprentices created because of existing colleague development</t>
  </si>
  <si>
    <t>Number of new graduates within the Group</t>
  </si>
  <si>
    <t>Average training hours split by grade</t>
  </si>
  <si>
    <t xml:space="preserve">Middle </t>
  </si>
  <si>
    <t>Active learner rate</t>
  </si>
  <si>
    <t>% of colleagues who undertake two or more pieces of non-mandated learning on a rolling-size month average.</t>
  </si>
  <si>
    <t>Percentage of colleagues who have completed neurodiversity and diversity training</t>
  </si>
  <si>
    <t>Colleague Recognition</t>
  </si>
  <si>
    <t>Percentage of users active on the Game Changers platform</t>
  </si>
  <si>
    <t>Game Changers is an internal recognition program designed to acknowledge and celebrate employees who have made significant contributions through innovative ideas and exceptional performance. This recognition aims to highlight individuals or teams who have gone above and beyond to drive positive change within the organisation.</t>
  </si>
  <si>
    <r>
      <rPr>
        <sz val="9"/>
        <color rgb="FF000000"/>
        <rFont val="GT Ultra Lloyds Light"/>
      </rPr>
      <t>Percentage of early career</t>
    </r>
    <r>
      <rPr>
        <vertAlign val="superscript"/>
        <sz val="9"/>
        <color rgb="FF000000"/>
        <rFont val="GT Ultra Lloyds Light"/>
      </rPr>
      <t>1</t>
    </r>
    <r>
      <rPr>
        <sz val="9"/>
        <color rgb="FF000000"/>
        <rFont val="GT Ultra Lloyds Light"/>
      </rPr>
      <t xml:space="preserve"> hires from Black, Asian and Minority ethnic heritage</t>
    </r>
  </si>
  <si>
    <t>Percentage of apprentices from a Black, Asian and Minority Ethnic background</t>
  </si>
  <si>
    <t>The Lloyds Banking Group apprenticeship schemes are work-based training programmes which allow colleagues to gain skills specific to their current role and a nationally / professionally recognised qualification. The schemes vary in length from approx. 12-24 months for lower-level programmes. With degree level programmes being approx. 2-3 years and L7 (masters) approx. 2 years.</t>
  </si>
  <si>
    <t>Percentage of graduates from a Black, Asian and Minority Ethnic background</t>
  </si>
  <si>
    <t>The Lloyds Banking Group Graduate scheme consists of multiple placements over a 2/3-year period. Providing exposure to various areas within the bank. Upon completion, graduates are encouraged to secure their own permanent roles within the organisation.</t>
  </si>
  <si>
    <t>Percentage of early career hires that are women</t>
  </si>
  <si>
    <t>Early careers exclude demographics for 2023 interns and 2022 Industrial Placements.</t>
  </si>
  <si>
    <t>Percentage of T level students from Black, Asian and Minority ethnic backgrounds</t>
  </si>
  <si>
    <t>Percentage of T level students returning to Lloyds Banking Group apprenticeship scheme</t>
  </si>
  <si>
    <t>Our T-Level placements, an alternative to A-Levels for post-16 students, provide practical, hands-on experience in a real work environment. Each student completes a summer industry placement with us lasting at least 315 hours (approximately 45 days or 8 weeks).</t>
  </si>
  <si>
    <t>[1] Early careers consist of apprenticeships, graduates, internships and T levels.</t>
  </si>
  <si>
    <t>Supporting the UK transition to net zero</t>
  </si>
  <si>
    <t>Ambitions, pledges and targets</t>
  </si>
  <si>
    <t>Ambition/pledge/target</t>
  </si>
  <si>
    <t>Units</t>
  </si>
  <si>
    <t>Target year</t>
  </si>
  <si>
    <t>Progress in 2024</t>
  </si>
  <si>
    <r>
      <rPr>
        <b/>
        <sz val="9"/>
        <color rgb="FF000000"/>
        <rFont val="GT Ultra Lloyds Light"/>
      </rPr>
      <t xml:space="preserve">Bank financed emissions
</t>
    </r>
    <r>
      <rPr>
        <sz val="9"/>
        <color rgb="FF000000"/>
        <rFont val="GT Ultra Lloyds Light"/>
      </rPr>
      <t>Work with customers, government and the market to help reduce the carbon emissions we finance by more than 50</t>
    </r>
    <r>
      <rPr>
        <sz val="9"/>
        <color rgb="FF000000"/>
        <rFont val="GT Ultra Lloyds Light"/>
      </rPr>
      <t>%</t>
    </r>
    <r>
      <rPr>
        <sz val="9"/>
        <color rgb="FF000000"/>
        <rFont val="GT Ultra Lloyds Light"/>
      </rPr>
      <t xml:space="preserve"> by 2030 on the path to net zero by 2050 or sooner</t>
    </r>
  </si>
  <si>
    <r>
      <rPr>
        <sz val="9"/>
        <color rgb="FF000000"/>
        <rFont val="GT Ultra Lloyds Light"/>
      </rPr>
      <t>MtCO</t>
    </r>
    <r>
      <rPr>
        <vertAlign val="subscript"/>
        <sz val="9"/>
        <color rgb="FF000000"/>
        <rFont val="GT Ultra Lloyds Light"/>
      </rPr>
      <t>2</t>
    </r>
    <r>
      <rPr>
        <sz val="9"/>
        <color rgb="FF000000"/>
        <rFont val="GT Ultra Lloyds Light"/>
      </rPr>
      <t>e</t>
    </r>
  </si>
  <si>
    <r>
      <rPr>
        <b/>
        <sz val="9"/>
        <color rgb="FF000000"/>
        <rFont val="GT Ultra Lloyds Light"/>
      </rPr>
      <t xml:space="preserve">Scottish Widows financed emissions
</t>
    </r>
    <r>
      <rPr>
        <sz val="9"/>
        <color rgb="FF000000"/>
        <rFont val="GT Ultra Lloyds Light"/>
      </rPr>
      <t>Align all our investments with the goals of the Paris Agreement, reaching net zero carbon emissions by 2050 or sooner.</t>
    </r>
  </si>
  <si>
    <t>1,2</t>
  </si>
  <si>
    <r>
      <rPr>
        <b/>
        <sz val="9"/>
        <color rgb="FF000000"/>
        <rFont val="GT Ultra Lloyds Light"/>
      </rPr>
      <t xml:space="preserve">Supply chain
</t>
    </r>
    <r>
      <rPr>
        <sz val="9"/>
        <color rgb="FF000000"/>
        <rFont val="GT Ultra Lloyds Light"/>
      </rPr>
      <t>Working with our suppliers to reduce the emissions generated by 50</t>
    </r>
    <r>
      <rPr>
        <sz val="9"/>
        <color rgb="FF000000"/>
        <rFont val="GT Ultra Lloyds Light"/>
      </rPr>
      <t>%</t>
    </r>
    <r>
      <rPr>
        <sz val="9"/>
        <color rgb="FF000000"/>
        <rFont val="GT Ultra Lloyds Light"/>
      </rPr>
      <t xml:space="preserve"> from our demand for goods and services, on the path to net zero by 2050 or sooner.</t>
    </r>
  </si>
  <si>
    <t>2021/22</t>
  </si>
  <si>
    <r>
      <rPr>
        <b/>
        <sz val="9"/>
        <color rgb="FF000000"/>
        <rFont val="GT Ultra Lloyds Light"/>
      </rPr>
      <t xml:space="preserve">Own operations
</t>
    </r>
    <r>
      <rPr>
        <sz val="9"/>
        <color rgb="FF000000"/>
        <rFont val="GT Ultra Lloyds Light"/>
      </rPr>
      <t>In our own operations we will achieve net zero carbon operations by 2030 supported by underlying pledges across our own operations.</t>
    </r>
  </si>
  <si>
    <t>2018/19</t>
  </si>
  <si>
    <t>Pledge</t>
  </si>
  <si>
    <t>Reduce our direct carbon emissions by at least 90% by 2030</t>
  </si>
  <si>
    <t>56.1%</t>
  </si>
  <si>
    <t>Reduce energy consumption across out operations by 50% by 2030</t>
  </si>
  <si>
    <t>48.7%</t>
  </si>
  <si>
    <t>Maintain domestic travel-related carbon emissions below 50% of a 2018/19 baseline</t>
  </si>
  <si>
    <t>59.0%</t>
  </si>
  <si>
    <t>Water neutrality by 2030</t>
  </si>
  <si>
    <t>52.6%</t>
  </si>
  <si>
    <t>Reduce operational waste by 80% by 2025</t>
  </si>
  <si>
    <t>2014/15</t>
  </si>
  <si>
    <t>82.0%</t>
  </si>
  <si>
    <t>Targets</t>
  </si>
  <si>
    <t>Greening the built environment</t>
  </si>
  <si>
    <r>
      <rPr>
        <sz val="9"/>
        <color rgb="FF000000"/>
        <rFont val="GT Ultra Lloyds Light"/>
      </rPr>
      <t>UK mortgages – 35% reduction in emissions intensity to 30kgCO</t>
    </r>
    <r>
      <rPr>
        <vertAlign val="subscript"/>
        <sz val="9"/>
        <color rgb="FF000000"/>
        <rFont val="GT Ultra Lloyds Light"/>
      </rPr>
      <t>2</t>
    </r>
    <r>
      <rPr>
        <sz val="9"/>
        <color rgb="FF000000"/>
        <rFont val="GT Ultra Lloyds Light"/>
      </rPr>
      <t>e/m</t>
    </r>
    <r>
      <rPr>
        <vertAlign val="superscript"/>
        <sz val="9"/>
        <color rgb="FF000000"/>
        <rFont val="GT Ultra Lloyds Light"/>
      </rPr>
      <t>2</t>
    </r>
    <r>
      <rPr>
        <sz val="9"/>
        <color rgb="FF000000"/>
        <rFont val="GT Ultra Lloyds Light"/>
      </rPr>
      <t xml:space="preserve"> by 2030</t>
    </r>
  </si>
  <si>
    <r>
      <rPr>
        <sz val="9"/>
        <color rgb="FF000000"/>
        <rFont val="GT Ultra Lloyds Light"/>
      </rPr>
      <t>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</si>
  <si>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Commercial and residential real estate (C&amp;RRE) – 43% reduction in emissions intensity to 22kgCO</t>
    </r>
    <r>
      <rPr>
        <vertAlign val="subscript"/>
        <sz val="9"/>
        <color rgb="FF000000"/>
        <rFont val="GT Ultra Lloyds Light"/>
      </rPr>
      <t>2</t>
    </r>
    <r>
      <rPr>
        <sz val="9"/>
        <color rgb="FF000000"/>
        <rFont val="GT Ultra Lloyds Light"/>
      </rPr>
      <t>e/m</t>
    </r>
    <r>
      <rPr>
        <vertAlign val="superscript"/>
        <sz val="9"/>
        <color rgb="FF000000"/>
        <rFont val="GT Ultra Lloyds Light"/>
      </rPr>
      <t>2</t>
    </r>
    <r>
      <rPr>
        <sz val="9"/>
        <color rgb="FF000000"/>
        <rFont val="GT Ultra Lloyds Light"/>
      </rPr>
      <t xml:space="preserve"> by 2030</t>
    </r>
  </si>
  <si>
    <t>Low carbon transport</t>
  </si>
  <si>
    <r>
      <rPr>
        <sz val="9"/>
        <color rgb="FF000000"/>
        <rFont val="GT Ultra Lloyds Light"/>
      </rPr>
      <t>Retail motor (cars and LCVs) – 48% reduction in emissions intensity to 82gCO</t>
    </r>
    <r>
      <rPr>
        <vertAlign val="subscript"/>
        <sz val="9"/>
        <color rgb="FF000000"/>
        <rFont val="GT Ultra Lloyds Light"/>
      </rPr>
      <t>2</t>
    </r>
    <r>
      <rPr>
        <sz val="9"/>
        <color rgb="FF000000"/>
        <rFont val="GT Ultra Lloyds Light"/>
      </rPr>
      <t>e/km by 2030</t>
    </r>
  </si>
  <si>
    <r>
      <rPr>
        <i/>
        <sz val="9"/>
        <color rgb="FF000000"/>
        <rFont val="GT Ultra Lloyds Light"/>
      </rPr>
      <t>gCO</t>
    </r>
    <r>
      <rPr>
        <i/>
        <vertAlign val="subscript"/>
        <sz val="9"/>
        <color rgb="FF000000"/>
        <rFont val="GT Ultra Lloyds Light"/>
      </rPr>
      <t>2</t>
    </r>
    <r>
      <rPr>
        <i/>
        <sz val="9"/>
        <color rgb="FF000000"/>
        <rFont val="GT Ultra Lloyds Light"/>
      </rPr>
      <t>e/km</t>
    </r>
  </si>
  <si>
    <r>
      <rPr>
        <sz val="9"/>
        <color rgb="FF000000"/>
        <rFont val="GT Ultra Lloyds Light"/>
      </rPr>
      <t>Road passenger transport – 47% reduction in emissions intensity to 67gCO</t>
    </r>
    <r>
      <rPr>
        <vertAlign val="subscript"/>
        <sz val="9"/>
        <color rgb="FF000000"/>
        <rFont val="GT Ultra Lloyds Light"/>
      </rPr>
      <t>2</t>
    </r>
    <r>
      <rPr>
        <sz val="9"/>
        <color rgb="FF000000"/>
        <rFont val="GT Ultra Lloyds Light"/>
      </rPr>
      <t>e/pkm by 2030</t>
    </r>
  </si>
  <si>
    <r>
      <rPr>
        <sz val="9"/>
        <color rgb="FF000000"/>
        <rFont val="GT Ultra Lloyds Light"/>
      </rPr>
      <t>gCO</t>
    </r>
    <r>
      <rPr>
        <vertAlign val="subscript"/>
        <sz val="9"/>
        <color rgb="FF000000"/>
        <rFont val="GT Ultra Lloyds Light"/>
      </rPr>
      <t>2</t>
    </r>
    <r>
      <rPr>
        <sz val="9"/>
        <color rgb="FF000000"/>
        <rFont val="GT Ultra Lloyds Light"/>
      </rPr>
      <t>e/pkm</t>
    </r>
  </si>
  <si>
    <r>
      <rPr>
        <sz val="9"/>
        <color rgb="FF000000"/>
        <rFont val="GT Ultra Lloyds Light"/>
      </rPr>
      <t>Automotive (OEMs) – 47% reduction in emissions intensity to 131gCO</t>
    </r>
    <r>
      <rPr>
        <vertAlign val="subscript"/>
        <sz val="9"/>
        <color rgb="FF000000"/>
        <rFont val="GT Ultra Lloyds Light"/>
      </rPr>
      <t>2</t>
    </r>
    <r>
      <rPr>
        <sz val="9"/>
        <color rgb="FF000000"/>
        <rFont val="GT Ultra Lloyds Light"/>
      </rPr>
      <t>e/vkm by 2030</t>
    </r>
  </si>
  <si>
    <r>
      <rPr>
        <sz val="9"/>
        <color rgb="FF000000"/>
        <rFont val="GT Ultra Lloyds Light"/>
      </rPr>
      <t>gCO</t>
    </r>
    <r>
      <rPr>
        <vertAlign val="subscript"/>
        <sz val="9"/>
        <color rgb="FF000000"/>
        <rFont val="GT Ultra Lloyds Light"/>
      </rPr>
      <t>2</t>
    </r>
    <r>
      <rPr>
        <sz val="9"/>
        <color rgb="FF000000"/>
        <rFont val="GT Ultra Lloyds Light"/>
      </rPr>
      <t>e/vkm</t>
    </r>
  </si>
  <si>
    <r>
      <rPr>
        <sz val="9"/>
        <color rgb="FF000000"/>
        <rFont val="GT Ultra Lloyds Light"/>
      </rPr>
      <t>Aviation – 31% reduction in emissions intensity to 788gCO</t>
    </r>
    <r>
      <rPr>
        <vertAlign val="subscript"/>
        <sz val="9"/>
        <color rgb="FF000000"/>
        <rFont val="GT Ultra Lloyds Light"/>
      </rPr>
      <t>2</t>
    </r>
    <r>
      <rPr>
        <sz val="9"/>
        <color rgb="FF000000"/>
        <rFont val="GT Ultra Lloyds Light"/>
      </rPr>
      <t>e/rtk by 2030</t>
    </r>
  </si>
  <si>
    <r>
      <rPr>
        <sz val="9"/>
        <color rgb="FF000000"/>
        <rFont val="GT Ultra Lloyds Light"/>
      </rPr>
      <t>gCO</t>
    </r>
    <r>
      <rPr>
        <vertAlign val="subscript"/>
        <sz val="9"/>
        <color rgb="FF000000"/>
        <rFont val="GT Ultra Lloyds Light"/>
      </rPr>
      <t>2</t>
    </r>
    <r>
      <rPr>
        <sz val="9"/>
        <color rgb="FF000000"/>
        <rFont val="GT Ultra Lloyds Light"/>
      </rPr>
      <t>e/rtk</t>
    </r>
  </si>
  <si>
    <t>Sustainable farming and food</t>
  </si>
  <si>
    <r>
      <rPr>
        <sz val="9"/>
        <color rgb="FF000000"/>
        <rFont val="GT Ultra Lloyds Light"/>
      </rPr>
      <t>Agriculture – 23% reduction of absolute emissions to 5.1MtCO</t>
    </r>
    <r>
      <rPr>
        <vertAlign val="subscript"/>
        <sz val="9"/>
        <color rgb="FF000000"/>
        <rFont val="GT Ultra Lloyds Light"/>
      </rPr>
      <t>2</t>
    </r>
    <r>
      <rPr>
        <sz val="9"/>
        <color rgb="FF000000"/>
        <rFont val="GT Ultra Lloyds Light"/>
      </rPr>
      <t>e by 2030</t>
    </r>
  </si>
  <si>
    <t>Energy transition</t>
  </si>
  <si>
    <r>
      <rPr>
        <sz val="9"/>
        <color rgb="FF000000"/>
        <rFont val="GT Ultra Lloyds Light"/>
      </rPr>
      <t>Oil and gas – 50% reduction in absolute emissions to 3.6MtCO</t>
    </r>
    <r>
      <rPr>
        <vertAlign val="subscript"/>
        <sz val="9"/>
        <color rgb="FF000000"/>
        <rFont val="GT Ultra Lloyds Light"/>
      </rPr>
      <t>2</t>
    </r>
    <r>
      <rPr>
        <sz val="9"/>
        <color rgb="FF000000"/>
        <rFont val="GT Ultra Lloyds Light"/>
      </rPr>
      <t>e by 2030</t>
    </r>
  </si>
  <si>
    <r>
      <rPr>
        <sz val="9"/>
        <color rgb="FF000000"/>
        <rFont val="GT Ultra Lloyds Light"/>
      </rPr>
      <t>Power generation – 81% reduction in emissions intensity to 51gCO</t>
    </r>
    <r>
      <rPr>
        <vertAlign val="subscript"/>
        <sz val="9"/>
        <color rgb="FF000000"/>
        <rFont val="GT Ultra Lloyds Light"/>
      </rPr>
      <t>2</t>
    </r>
    <r>
      <rPr>
        <sz val="9"/>
        <color rgb="FF000000"/>
        <rFont val="GT Ultra Lloyds Light"/>
      </rPr>
      <t>e/kWh by 2030</t>
    </r>
  </si>
  <si>
    <r>
      <rPr>
        <sz val="9"/>
        <color rgb="FF000000"/>
        <rFont val="GT Ultra Lloyds Light"/>
      </rPr>
      <t>gCO</t>
    </r>
    <r>
      <rPr>
        <vertAlign val="subscript"/>
        <sz val="9"/>
        <color rgb="FF000000"/>
        <rFont val="GT Ultra Lloyds Light"/>
      </rPr>
      <t>2</t>
    </r>
    <r>
      <rPr>
        <sz val="9"/>
        <color rgb="FF000000"/>
        <rFont val="GT Ultra Lloyds Light"/>
      </rPr>
      <t>e/kWh</t>
    </r>
  </si>
  <si>
    <t>Thermal coal – Full exit of thermal coal power in the UK by 2023. Full exit from all entities that operate thermal coal facilities by 2030</t>
  </si>
  <si>
    <t>-</t>
  </si>
  <si>
    <t>Scottish Widows</t>
  </si>
  <si>
    <t>Halve the carbon footprint of our investment portfolios by 2030</t>
  </si>
  <si>
    <r>
      <rPr>
        <sz val="9"/>
        <color rgb="FF000000"/>
        <rFont val="GT Ultra Lloyds Light"/>
      </rPr>
      <t>tCO</t>
    </r>
    <r>
      <rPr>
        <vertAlign val="subscript"/>
        <sz val="9"/>
        <color rgb="FF000000"/>
        <rFont val="GT Ultra Lloyds Light"/>
      </rPr>
      <t>2</t>
    </r>
    <r>
      <rPr>
        <sz val="9"/>
        <color rgb="FF000000"/>
        <rFont val="GT Ultra Lloyds Light"/>
      </rPr>
      <t>e/£m</t>
    </r>
  </si>
  <si>
    <t>[1]  Progress in 2024/25</t>
  </si>
  <si>
    <t>[2]  The amount assured by Deloitte as part of their limited assurance work is 8.72 MtCO2e. The difference to the amount in the table above is due to rounding differences.</t>
  </si>
  <si>
    <r>
      <rPr>
        <sz val="9"/>
        <color rgb="FF000000"/>
        <rFont val="GT Ultra Lloyds Light"/>
      </rPr>
      <t xml:space="preserve">⊛ Indicator is subject to Limited ISAE 3000 (revised) and ISAE 3410 assurance by Deloitte LLP for the </t>
    </r>
    <r>
      <rPr>
        <sz val="9"/>
        <color rgb="FF000000"/>
        <rFont val="GT Ultra Lloyds Light"/>
      </rPr>
      <t>2025</t>
    </r>
    <r>
      <rPr>
        <sz val="9"/>
        <color rgb="FF000000"/>
        <rFont val="GT Ultra Lloyds Light"/>
      </rPr>
      <t xml:space="preserve"> Sustainability Reporting. Deloitte’s </t>
    </r>
    <r>
      <rPr>
        <sz val="9"/>
        <color rgb="FF000000"/>
        <rFont val="GT Ultra Lloyds Light"/>
      </rPr>
      <t>2025</t>
    </r>
    <r>
      <rPr>
        <sz val="9"/>
        <color rgb="FF000000"/>
        <rFont val="GT Ultra Lloyds Light"/>
      </rPr>
      <t xml:space="preserve"> assurance statement and the sustainability metrics basis of reporting </t>
    </r>
    <r>
      <rPr>
        <sz val="9"/>
        <color rgb="FF000000"/>
        <rFont val="GT Ultra Lloyds Light"/>
      </rPr>
      <t>2025</t>
    </r>
    <r>
      <rPr>
        <sz val="9"/>
        <color rgb="FF000000"/>
        <rFont val="GT Ultra Lloyds Light"/>
      </rPr>
      <t xml:space="preserve"> are available online in sustainability downloads.</t>
    </r>
  </si>
  <si>
    <t>Topic</t>
  </si>
  <si>
    <t>Category</t>
  </si>
  <si>
    <t>2024/25</t>
  </si>
  <si>
    <t>2023/24</t>
  </si>
  <si>
    <t>2022/23</t>
  </si>
  <si>
    <r>
      <rPr>
        <b/>
        <sz val="9"/>
        <color rgb="FF000000"/>
        <rFont val="GT Ultra Lloyds Light"/>
      </rPr>
      <t xml:space="preserve">Operational carbon 
</t>
    </r>
    <r>
      <rPr>
        <b/>
        <sz val="9"/>
        <color rgb="FF000000"/>
        <rFont val="GT Ultra Lloyds Light"/>
      </rPr>
      <t>emissions (tCO</t>
    </r>
    <r>
      <rPr>
        <b/>
        <vertAlign val="subscript"/>
        <sz val="9"/>
        <color rgb="FF000000"/>
        <rFont val="GT Ultra Lloyds Light"/>
      </rPr>
      <t>2</t>
    </r>
    <r>
      <rPr>
        <b/>
        <sz val="9"/>
        <color rgb="FF000000"/>
        <rFont val="GT Ultra Lloyds Light"/>
      </rPr>
      <t xml:space="preserve">e) </t>
    </r>
  </si>
  <si>
    <t>Scope 1 emissions</t>
  </si>
  <si>
    <t>Scope 1 operational* emissions</t>
  </si>
  <si>
    <t>Scope 1 – gas</t>
  </si>
  <si>
    <t>Scope 1 – refrigerant</t>
  </si>
  <si>
    <t>Scope 1 - Lloyds Living</t>
  </si>
  <si>
    <t>Scope 1 – others</t>
  </si>
  <si>
    <t>Scope 2 emissions (market-based)</t>
  </si>
  <si>
    <t>Scope 2 operational emissions (market-based)</t>
  </si>
  <si>
    <t>Scope 2 emissions UK</t>
  </si>
  <si>
    <t>Scope 2 emissions Lloyds Living</t>
  </si>
  <si>
    <t>Scope 2 emissions international</t>
  </si>
  <si>
    <t>Of which electricity (UK and International)</t>
  </si>
  <si>
    <t>Scope 2 emissions (location-based)</t>
  </si>
  <si>
    <t>Scope 2 operational emissions (location-based)</t>
  </si>
  <si>
    <t>Scope 3 emissions (own operations including Lloyds Living)</t>
  </si>
  <si>
    <t>Scope 3 emissions (own operation excluding Lloyds Living)</t>
  </si>
  <si>
    <t xml:space="preserve">Category 3: Upstream fuel and energy </t>
  </si>
  <si>
    <t>Category 3 - operational</t>
  </si>
  <si>
    <t>Category 3 - Lloyds Living</t>
  </si>
  <si>
    <t xml:space="preserve">Category 5: Waste generated in operations </t>
  </si>
  <si>
    <t xml:space="preserve">Category 6: Business travel </t>
  </si>
  <si>
    <t>Domestic business travel (scope 3)</t>
  </si>
  <si>
    <t>International business travel (scope 3)</t>
  </si>
  <si>
    <t>Air</t>
  </si>
  <si>
    <t>Train</t>
  </si>
  <si>
    <t>Taxi</t>
  </si>
  <si>
    <t>Hotel</t>
  </si>
  <si>
    <t>Road vehicles</t>
  </si>
  <si>
    <t xml:space="preserve">Category 7: Employee commuting and teleworking </t>
  </si>
  <si>
    <t>Homeworking</t>
  </si>
  <si>
    <t>Commuting</t>
  </si>
  <si>
    <t>Domestic commuting (scope 3)</t>
  </si>
  <si>
    <t>International commuting (scope 3)</t>
  </si>
  <si>
    <t>Category 8: Upstream leased assets</t>
  </si>
  <si>
    <t xml:space="preserve">Lloyds Banking Group considers ourselves to be in operational control of all sites where we are a lessee (to a third party landlord) and thus account for all of these emissions within scope 1 and 2 </t>
  </si>
  <si>
    <t>Category 14: Franchises</t>
  </si>
  <si>
    <t>All Lloyds Banking Group brands are incorporated within our direct operational control and thus reported within other values.</t>
  </si>
  <si>
    <r>
      <rPr>
        <b/>
        <sz val="9"/>
        <color rgb="FF000000"/>
        <rFont val="GT Ultra Lloyds Light"/>
      </rPr>
      <t>Total carbon emissions (tCO</t>
    </r>
    <r>
      <rPr>
        <b/>
        <vertAlign val="subscript"/>
        <sz val="9"/>
        <color rgb="FF000000"/>
        <rFont val="GT Ultra Lloyds Light"/>
      </rPr>
      <t>2</t>
    </r>
    <r>
      <rPr>
        <b/>
        <sz val="9"/>
        <color rgb="FF000000"/>
        <rFont val="GT Ultra Lloyds Light"/>
      </rPr>
      <t xml:space="preserve">e)
</t>
    </r>
    <r>
      <rPr>
        <b/>
        <sz val="9"/>
        <color rgb="FF000000"/>
        <rFont val="GT Ultra Lloyds Light"/>
      </rPr>
      <t xml:space="preserve">
</t>
    </r>
    <r>
      <rPr>
        <b/>
        <sz val="9"/>
        <color rgb="FF000000"/>
        <rFont val="GT Ultra Lloyds Light"/>
      </rPr>
      <t>(including Lloyds Living)</t>
    </r>
  </si>
  <si>
    <t>Total scope 1, 2 and 3 own operation only (market-based)</t>
  </si>
  <si>
    <t>Total scope 1, 2 and 3 own operation only (location-based)</t>
  </si>
  <si>
    <t>Total Scope 1 and 2 (market-based)</t>
  </si>
  <si>
    <t>Total Scope 1 and 2 (location-based)</t>
  </si>
  <si>
    <t>Total scope 1, 2 and 3 own operation only (market-based) - excluding international travel and commuting</t>
  </si>
  <si>
    <t>Emissions ratio</t>
  </si>
  <si>
    <t>Total emissions per £m of underlying income (scope 1, 2 and 3, own operation only, location-based)</t>
  </si>
  <si>
    <t>Total emissions per £m of underlying income (scope 1, 2 and 3, own operation only, market-based)</t>
  </si>
  <si>
    <t>Total emissions per FTE (scope 1, 2 and 3, own operation only, location-based)</t>
  </si>
  <si>
    <t>Total emissions per FTE (scope 1, 2 and 3, own operation only, market-based)</t>
  </si>
  <si>
    <t xml:space="preserve">Energy breakdown and totals (GWh) </t>
  </si>
  <si>
    <t xml:space="preserve">UK total energy consumption </t>
  </si>
  <si>
    <t>Breakdown by source:</t>
  </si>
  <si>
    <t xml:space="preserve">Direct energy consumption by source – gas </t>
  </si>
  <si>
    <t>Direct energy consumption by source – gas - operational</t>
  </si>
  <si>
    <t>Direct energy consumption by source – gas - Lloyds Living</t>
  </si>
  <si>
    <t xml:space="preserve">Direct energy consumption by source – oil </t>
  </si>
  <si>
    <t xml:space="preserve">Indirect energy consumption by source – electricity </t>
  </si>
  <si>
    <t>Direct energy consumption by source – electricity - operational</t>
  </si>
  <si>
    <t>Direct energy consumption by source – electricity - Lloyds Living</t>
  </si>
  <si>
    <t xml:space="preserve">Indirect energy consumption by source – heat network </t>
  </si>
  <si>
    <t>Vehicles</t>
  </si>
  <si>
    <t>Breakdown by utilisation point:</t>
  </si>
  <si>
    <t xml:space="preserve">Total building energy </t>
  </si>
  <si>
    <t>Total building energy - operational</t>
  </si>
  <si>
    <t>Total building energy - Lloyds Living</t>
  </si>
  <si>
    <t xml:space="preserve">Total fleet energy </t>
  </si>
  <si>
    <t xml:space="preserve">Company vehicle energy </t>
  </si>
  <si>
    <t xml:space="preserve">Grey fleet energy </t>
  </si>
  <si>
    <t>International total energy consumption</t>
  </si>
  <si>
    <t>Total energy consumption</t>
  </si>
  <si>
    <t>Total energy consumption -operational</t>
  </si>
  <si>
    <t>Total energy consumption - Lloyds Living</t>
  </si>
  <si>
    <t>Year-on-year reduction in total energy</t>
  </si>
  <si>
    <t>Renewable energy</t>
  </si>
  <si>
    <t>Renewable electricity used (GWh)</t>
  </si>
  <si>
    <t>Self-generated renewable electricity (GWh)</t>
  </si>
  <si>
    <t>% of renewable electricity vs total electricity consumption</t>
  </si>
  <si>
    <t>% of renewable electricity vs total energy consumption</t>
  </si>
  <si>
    <t>Water</t>
  </si>
  <si>
    <r>
      <rPr>
        <sz val="9"/>
        <color rgb="FF000000"/>
        <rFont val="GT Ultra Lloyds Light"/>
      </rPr>
      <t>Water consumption (m</t>
    </r>
    <r>
      <rPr>
        <vertAlign val="superscript"/>
        <sz val="9"/>
        <color rgb="FF000000"/>
        <rFont val="GT Ultra Lloyds Light"/>
      </rPr>
      <t>3</t>
    </r>
    <r>
      <rPr>
        <sz val="9"/>
        <color rgb="FF000000"/>
        <rFont val="GT Ultra Lloyds Light"/>
      </rPr>
      <t>)</t>
    </r>
  </si>
  <si>
    <t>472,695</t>
  </si>
  <si>
    <t>Year-on-year reduction of water consumption</t>
  </si>
  <si>
    <t>Waste</t>
  </si>
  <si>
    <t>Operational waste (tonnes)</t>
  </si>
  <si>
    <t>4,009</t>
  </si>
  <si>
    <t>Percentage of operational waste diverted from landfill</t>
  </si>
  <si>
    <t>Percentage of reduction of our total operational waste year-on-year</t>
  </si>
  <si>
    <t>Operational climate pledges</t>
  </si>
  <si>
    <t>Performance vs baseline:</t>
  </si>
  <si>
    <t>Net zero carbon emissions by 2030 (scope 1 and 2, market-based), 2018/19 baseline</t>
  </si>
  <si>
    <t>50% reduction in absolute building energy consumption by 2030, 2018/19 baseline</t>
  </si>
  <si>
    <t>80% reduction in operational waste by 2025, 2014/15 baseline</t>
  </si>
  <si>
    <t>Maintain business travel emissions at or below 50% of 2018-19 emissions</t>
  </si>
  <si>
    <t>Water neutral by 2030, vs 2018/19 baseline</t>
  </si>
  <si>
    <t>Performance Year on Year:</t>
  </si>
  <si>
    <t>Maintain domestic business travel emissions at or below 50% of 2018-19 emissions</t>
  </si>
  <si>
    <t>* Operational metrics are Lloyds Banking Group Less Lloyds Living</t>
  </si>
  <si>
    <r>
      <rPr>
        <b/>
        <sz val="9"/>
        <color rgb="FF000000"/>
        <rFont val="GT Ultra Lloyds Light"/>
      </rPr>
      <t xml:space="preserve">Supply chain 
</t>
    </r>
    <r>
      <rPr>
        <b/>
        <sz val="9"/>
        <color rgb="FF000000"/>
        <rFont val="GT Ultra Lloyds Light"/>
      </rPr>
      <t>emissions (tCO</t>
    </r>
    <r>
      <rPr>
        <b/>
        <vertAlign val="subscript"/>
        <sz val="9"/>
        <color rgb="FF000000"/>
        <rFont val="GT Ultra Lloyds Light"/>
      </rPr>
      <t>2</t>
    </r>
    <r>
      <rPr>
        <b/>
        <sz val="9"/>
        <color rgb="FF000000"/>
        <rFont val="GT Ultra Lloyds Light"/>
      </rPr>
      <t>e)</t>
    </r>
  </si>
  <si>
    <t>Scope 3 emissions (Supply chain)</t>
  </si>
  <si>
    <t>Category 1: Purchased Goods and Services (including Category 8 upstream leased assets)</t>
  </si>
  <si>
    <t>Category 2: Capital Goods</t>
  </si>
  <si>
    <t>Category 4: Upstream Transportation and Distribution</t>
  </si>
  <si>
    <r>
      <rPr>
        <sz val="9"/>
        <color rgb="FF000000"/>
        <rFont val="GT Ultra Lloyds Light"/>
      </rPr>
      <t>Emission Intensity (tCO</t>
    </r>
    <r>
      <rPr>
        <vertAlign val="subscript"/>
        <sz val="9"/>
        <color rgb="FF000000"/>
        <rFont val="GT Ultra Lloyds Light"/>
      </rPr>
      <t>2</t>
    </r>
    <r>
      <rPr>
        <sz val="9"/>
        <color rgb="FF000000"/>
        <rFont val="GT Ultra Lloyds Light"/>
      </rPr>
      <t>e / £m)</t>
    </r>
  </si>
  <si>
    <r>
      <rPr>
        <sz val="9"/>
        <color rgb="FF000000"/>
        <rFont val="GT Ultra Lloyds Light"/>
      </rPr>
      <t>⊛ Indicator is subject to Limited ISAE 3000 (revised) and ISAE 3410 assurance by Deloitte LLP for the 202</t>
    </r>
    <r>
      <rPr>
        <sz val="9"/>
        <color rgb="FF000000"/>
        <rFont val="GT Ultra Lloyds Light"/>
      </rPr>
      <t>5</t>
    </r>
    <r>
      <rPr>
        <sz val="9"/>
        <color rgb="FF000000"/>
        <rFont val="GT Ultra Lloyds Light"/>
      </rPr>
      <t xml:space="preserve"> Sustainability Reporting. Deloitte’s </t>
    </r>
    <r>
      <rPr>
        <sz val="9"/>
        <color rgb="FF000000"/>
        <rFont val="GT Ultra Lloyds Light"/>
      </rPr>
      <t>2025</t>
    </r>
    <r>
      <rPr>
        <sz val="9"/>
        <color rgb="FF000000"/>
        <rFont val="GT Ultra Lloyds Light"/>
      </rPr>
      <t xml:space="preserve"> assurance statement and the sustainability metrics basis of reporting 20</t>
    </r>
    <r>
      <rPr>
        <sz val="9"/>
        <color rgb="FF000000"/>
        <rFont val="GT Ultra Lloyds Light"/>
      </rPr>
      <t>25</t>
    </r>
    <r>
      <rPr>
        <sz val="9"/>
        <color rgb="FF000000"/>
        <rFont val="GT Ultra Lloyds Light"/>
      </rPr>
      <t xml:space="preserve"> are available online in sustainability downloads.</t>
    </r>
  </si>
  <si>
    <r>
      <rPr>
        <b/>
        <sz val="9"/>
        <color rgb="FF000000"/>
        <rFont val="GT Ultra Lloyds Light"/>
      </rPr>
      <t xml:space="preserve">Concentrations of exposure </t>
    </r>
    <r>
      <rPr>
        <b/>
        <vertAlign val="superscript"/>
        <sz val="9"/>
        <color rgb="FF000000"/>
        <rFont val="GT Ultra Lloyds Light"/>
      </rPr>
      <t>1</t>
    </r>
  </si>
  <si>
    <r>
      <rPr>
        <b/>
        <sz val="9"/>
        <color rgb="FF000000"/>
        <rFont val="GT Ultra Lloyds Light"/>
      </rPr>
      <t xml:space="preserve">Sectors with increased climate risk </t>
    </r>
    <r>
      <rPr>
        <b/>
        <vertAlign val="superscript"/>
        <sz val="9"/>
        <color rgb="FF000000"/>
        <rFont val="GT Ultra Lloyds Light"/>
      </rPr>
      <t>2</t>
    </r>
  </si>
  <si>
    <t xml:space="preserve">31st December 2025 </t>
  </si>
  <si>
    <t xml:space="preserve"> 31st December 2024 </t>
  </si>
  <si>
    <r>
      <rPr>
        <b/>
        <sz val="9"/>
        <color rgb="FF000000"/>
        <rFont val="GT Ultra Lloyds Light"/>
      </rPr>
      <t xml:space="preserve">Lending </t>
    </r>
    <r>
      <rPr>
        <b/>
        <vertAlign val="superscript"/>
        <sz val="9"/>
        <color rgb="FF000000"/>
        <rFont val="GT Ultra Lloyds Light"/>
      </rPr>
      <t>3</t>
    </r>
  </si>
  <si>
    <r>
      <rPr>
        <b/>
        <sz val="9"/>
        <color rgb="FF000000"/>
        <rFont val="GT Ultra Lloyds Light"/>
      </rPr>
      <t>Off-BS</t>
    </r>
    <r>
      <rPr>
        <b/>
        <vertAlign val="superscript"/>
        <sz val="9"/>
        <color rgb="FF000000"/>
        <rFont val="GT Ultra Lloyds Light"/>
      </rPr>
      <t xml:space="preserve"> 4</t>
    </r>
  </si>
  <si>
    <t xml:space="preserve"> Total exposure </t>
  </si>
  <si>
    <t xml:space="preserve"> Increased climate risk % of Group </t>
  </si>
  <si>
    <t xml:space="preserve"> Nature priority sector % of Group </t>
  </si>
  <si>
    <t>Agriculture, forestry and fishing</t>
  </si>
  <si>
    <r>
      <rPr>
        <sz val="9"/>
        <color rgb="FF000000"/>
        <rFont val="GT Ultra Lloyds Light"/>
      </rPr>
      <t xml:space="preserve">Agriculture </t>
    </r>
    <r>
      <rPr>
        <vertAlign val="superscript"/>
        <sz val="9"/>
        <color rgb="FF000000"/>
        <rFont val="GT Ultra Lloyds Light"/>
      </rPr>
      <t>5</t>
    </r>
  </si>
  <si>
    <t>Fishing</t>
  </si>
  <si>
    <t>Forestry</t>
  </si>
  <si>
    <t>Total</t>
  </si>
  <si>
    <t>Construction</t>
  </si>
  <si>
    <t>Housebuilders</t>
  </si>
  <si>
    <t>Other construction</t>
  </si>
  <si>
    <r>
      <rPr>
        <b/>
        <sz val="9"/>
        <color rgb="FF000000"/>
        <rFont val="GT Ultra Lloyds Light"/>
      </rPr>
      <t xml:space="preserve">Energy and water supply </t>
    </r>
    <r>
      <rPr>
        <b/>
        <vertAlign val="superscript"/>
        <sz val="9"/>
        <color rgb="FF000000"/>
        <rFont val="GT Ultra Lloyds Light"/>
      </rPr>
      <t>6</t>
    </r>
  </si>
  <si>
    <t>Utilities</t>
  </si>
  <si>
    <t>Not assessed as increased risk</t>
  </si>
  <si>
    <t>Financial, business and other services</t>
  </si>
  <si>
    <t>Automotive</t>
  </si>
  <si>
    <t>Real estate</t>
  </si>
  <si>
    <r>
      <rPr>
        <b/>
        <sz val="9"/>
        <color rgb="FF000000"/>
        <rFont val="GT Ultra Lloyds Light"/>
      </rPr>
      <t xml:space="preserve">Manufacturing </t>
    </r>
    <r>
      <rPr>
        <b/>
        <vertAlign val="superscript"/>
        <sz val="9"/>
        <color rgb="FF000000"/>
        <rFont val="GT Ultra Lloyds Light"/>
      </rPr>
      <t>7</t>
    </r>
  </si>
  <si>
    <t>Construction materials, chemicals and steel manufacture</t>
  </si>
  <si>
    <t>Food manufacturing and wholesalers</t>
  </si>
  <si>
    <t>General manufacturing</t>
  </si>
  <si>
    <t>Mining and quarrying</t>
  </si>
  <si>
    <t>Postal and telecommunications</t>
  </si>
  <si>
    <r>
      <rPr>
        <b/>
        <sz val="9"/>
        <color rgb="FF000000"/>
        <rFont val="GT Ultra Lloyds Light"/>
      </rPr>
      <t xml:space="preserve">Property companies </t>
    </r>
    <r>
      <rPr>
        <b/>
        <vertAlign val="superscript"/>
        <sz val="9"/>
        <color rgb="FF000000"/>
        <rFont val="GT Ultra Lloyds Light"/>
      </rPr>
      <t>8</t>
    </r>
  </si>
  <si>
    <r>
      <rPr>
        <sz val="9"/>
        <color rgb="FF000000"/>
        <rFont val="GT Ultra Lloyds Light"/>
      </rPr>
      <t xml:space="preserve">Real </t>
    </r>
    <r>
      <rPr>
        <sz val="9"/>
        <color rgb="FF000000"/>
        <rFont val="GT Ultra Lloyds Light"/>
      </rPr>
      <t>e</t>
    </r>
    <r>
      <rPr>
        <sz val="9"/>
        <color rgb="FF000000"/>
        <rFont val="GT Ultra Lloyds Light"/>
      </rPr>
      <t xml:space="preserve">state </t>
    </r>
    <r>
      <rPr>
        <vertAlign val="superscript"/>
        <sz val="9"/>
        <color rgb="FF000000"/>
        <rFont val="GT Ultra Lloyds Light"/>
      </rPr>
      <t>9</t>
    </r>
  </si>
  <si>
    <r>
      <rPr>
        <b/>
        <sz val="9"/>
        <color rgb="FF000000"/>
        <rFont val="GT Ultra Lloyds Light"/>
      </rPr>
      <t xml:space="preserve">Transport, distribution and hotels </t>
    </r>
    <r>
      <rPr>
        <b/>
        <vertAlign val="superscript"/>
        <sz val="9"/>
        <color rgb="FF000000"/>
        <rFont val="GT Ultra Lloyds Light"/>
      </rPr>
      <t>10</t>
    </r>
  </si>
  <si>
    <t>Industrial transport</t>
  </si>
  <si>
    <t>Passenger transport</t>
  </si>
  <si>
    <t>Personal:  Mortgages</t>
  </si>
  <si>
    <t>Increased risk</t>
  </si>
  <si>
    <t>Personal:  Lease financing</t>
  </si>
  <si>
    <t>Personal:  Other</t>
  </si>
  <si>
    <t>Subtotals</t>
  </si>
  <si>
    <t>Increased climate risk</t>
  </si>
  <si>
    <r>
      <rPr>
        <sz val="9"/>
        <color rgb="FF000000"/>
        <rFont val="GT Ultra Lloyds Light"/>
      </rPr>
      <t xml:space="preserve">Nature </t>
    </r>
    <r>
      <rPr>
        <sz val="9"/>
        <color rgb="FF000000"/>
        <rFont val="GT Ultra Lloyds Light"/>
      </rPr>
      <t>p</t>
    </r>
    <r>
      <rPr>
        <sz val="9"/>
        <color rgb="FF000000"/>
        <rFont val="GT Ultra Lloyds Light"/>
      </rPr>
      <t xml:space="preserve">riority </t>
    </r>
    <r>
      <rPr>
        <sz val="9"/>
        <color rgb="FF000000"/>
        <rFont val="GT Ultra Lloyds Light"/>
      </rPr>
      <t>s</t>
    </r>
    <r>
      <rPr>
        <sz val="9"/>
        <color rgb="FF000000"/>
        <rFont val="GT Ultra Lloyds Light"/>
      </rPr>
      <t>ectors</t>
    </r>
    <r>
      <rPr>
        <sz val="9"/>
        <color rgb="FF000000"/>
        <rFont val="GT Ultra Lloyds Light"/>
      </rPr>
      <t xml:space="preserve"> </t>
    </r>
    <r>
      <rPr>
        <vertAlign val="superscript"/>
        <sz val="9"/>
        <color rgb="FF000000"/>
        <rFont val="GT Ultra Lloyds Light"/>
      </rPr>
      <t>12</t>
    </r>
  </si>
  <si>
    <r>
      <rPr>
        <sz val="9"/>
        <color rgb="FF000000"/>
        <rFont val="GT Ultra Lloyds Light"/>
      </rPr>
      <t>[1] Based on the standard European nomenclature of productive activities (NACE codes) as presented within the Concentrations of Exposure table in on our annual report and accounts 2025 on page 1</t>
    </r>
    <r>
      <rPr>
        <sz val="9"/>
        <color rgb="FF000000"/>
        <rFont val="GT Ultra Lloyds Light"/>
      </rPr>
      <t>65.</t>
    </r>
    <r>
      <rPr>
        <sz val="9"/>
        <color rgb="FF000000"/>
        <rFont val="GT Ultra Lloyds Light"/>
      </rPr>
      <t xml:space="preserve">  </t>
    </r>
    <r>
      <rPr>
        <sz val="9"/>
        <color rgb="FF000000"/>
        <rFont val="GT Ultra Lloyds Light"/>
      </rPr>
      <t>Lease financing, previously reported in aggregate, is presented separately according to whether the lending is personal or non personal. Non personal lease financing is allocated to the industries or sectors relevant to the exposure. Comparatives are represented on a consistent basis.</t>
    </r>
  </si>
  <si>
    <t xml:space="preserve">[2] Based on standard industrial classification (SIC) codes. </t>
  </si>
  <si>
    <t>[3] Lending is based on total loans and advances to customers before allowance for impairment losses.</t>
  </si>
  <si>
    <t>[4] Off-BS (Off Balance Sheet) includes total commitments, financial guarantees and contingent liabilities.</t>
  </si>
  <si>
    <t>[5] Agriculture includes Scottish Widows loans held via securitisation.</t>
  </si>
  <si>
    <t>[6] Energy and water supply nature priority sector % of group - this industry is also associated with waste management services which, whilst not associated with high climate risk, are associated with material impacts and dependencies on nature.</t>
  </si>
  <si>
    <t>[7] Manufacturing nature priority sector % of group - unlike for climate, not all general manufacturing is associated with a nature priority sector.</t>
  </si>
  <si>
    <t>[8] Property Companies nature priority % of group - whilst the TNFD identify real estate development as a priority sector for nature, the majority of our exposure is associated with real estate investment activities, and therefore this lending is not associated with a nature priority sector.</t>
  </si>
  <si>
    <t>[9] Real estate includes social housing and loans held via securitisation.</t>
  </si>
  <si>
    <t>[10] Transport, distribution and hotels nature priority % of group - whilst not considered to be associated with high climate risk, some of our lending in this industry is associated with, for example, consumer services such as food and drink and retail sale of pharmaceuticals which are associated with nature priority sectors</t>
  </si>
  <si>
    <t>[11] Personal (Mortgages &amp; Other) nature priority sector % of group - whilst climate risk considers the energy usage of homes associated with our personal mortgages as a key driver, from a nature perspective the direct influence of homeowners on the state of nature is considered to be low.</t>
  </si>
  <si>
    <t>[12] Nature priority sectors are identified separately from increased climate risk, outlined in the sustainability report 2025 on page 76.</t>
  </si>
  <si>
    <t>Increased Environmental Sustainability Risk</t>
  </si>
  <si>
    <t xml:space="preserve"> Exposure to customers in sectors with increased climate risk (£m) – 31 December 2025</t>
  </si>
  <si>
    <t>Concentrations of exposure</t>
  </si>
  <si>
    <t>Sectors With Increased Climate Risk</t>
  </si>
  <si>
    <t xml:space="preserve"> Increased risk lending by credit loss stage </t>
  </si>
  <si>
    <t xml:space="preserve"> Increased risk lending by maturity </t>
  </si>
  <si>
    <t>Stage 1</t>
  </si>
  <si>
    <t>Stage 2</t>
  </si>
  <si>
    <t>Stage 3</t>
  </si>
  <si>
    <t xml:space="preserve"> Total </t>
  </si>
  <si>
    <t>Less than one year</t>
  </si>
  <si>
    <t>One to five years</t>
  </si>
  <si>
    <t>Greater than five years</t>
  </si>
  <si>
    <t>Agriculture</t>
  </si>
  <si>
    <t>Energy and water supply</t>
  </si>
  <si>
    <t>Manufacturing</t>
  </si>
  <si>
    <t>Property companies</t>
  </si>
  <si>
    <t>Transport, distribution and hotels</t>
  </si>
  <si>
    <t>Oil &amp; Gas</t>
  </si>
  <si>
    <t>Sector target summary</t>
  </si>
  <si>
    <r>
      <rPr>
        <sz val="10"/>
        <color rgb="FF000000"/>
        <rFont val="GT Ultra Lloyds Regular"/>
      </rPr>
      <t>System and target</t>
    </r>
    <r>
      <rPr>
        <sz val="10"/>
        <color rgb="FF000000"/>
        <rFont val="GT Ultra Lloyds Regular"/>
      </rPr>
      <t xml:space="preserve"> </t>
    </r>
    <r>
      <rPr>
        <vertAlign val="superscript"/>
        <sz val="10"/>
        <color rgb="FF000000"/>
        <rFont val="GT Ultra Lloyds Regular"/>
      </rPr>
      <t>1</t>
    </r>
  </si>
  <si>
    <t>Baseline 
year of target</t>
  </si>
  <si>
    <t>Total sector lending 2024 
(£bn)</t>
  </si>
  <si>
    <t>Lending within sector target 2024 (£bn)</t>
  </si>
  <si>
    <t>% within sector target in 2024</t>
  </si>
  <si>
    <t>Target baseline</t>
  </si>
  <si>
    <t>2030 Target</t>
  </si>
  <si>
    <t>2030 Target reduction</t>
  </si>
  <si>
    <t>2024 Target progress</t>
  </si>
  <si>
    <t>2024 progress from baseline</t>
  </si>
  <si>
    <t>Divergence
from 2024 pathway</t>
  </si>
  <si>
    <r>
      <rPr>
        <sz val="10"/>
        <color rgb="FF000000"/>
        <rFont val="GT Ultra Lloyds Regular"/>
      </rPr>
      <t xml:space="preserve">UK mortgages </t>
    </r>
    <r>
      <rPr>
        <sz val="10"/>
        <color rgb="FF000000"/>
        <rFont val="GT Ultra Lloyds Regular"/>
      </rPr>
      <t>–</t>
    </r>
    <r>
      <rPr>
        <sz val="10"/>
        <color rgb="FF000000"/>
        <rFont val="GT Ultra Lloyds Regular"/>
      </rPr>
      <t xml:space="preserve"> 35% reduction in </t>
    </r>
    <r>
      <rPr>
        <sz val="10"/>
        <color rgb="FF000000"/>
        <rFont val="GT Ultra Lloyds Regular"/>
      </rPr>
      <t>e</t>
    </r>
    <r>
      <rPr>
        <sz val="10"/>
        <color rgb="FF000000"/>
        <rFont val="GT Ultra Lloyds Regular"/>
      </rPr>
      <t xml:space="preserve">missions </t>
    </r>
    <r>
      <rPr>
        <sz val="10"/>
        <color rgb="FF000000"/>
        <rFont val="GT Ultra Lloyds Regular"/>
      </rPr>
      <t>i</t>
    </r>
    <r>
      <rPr>
        <sz val="10"/>
        <color rgb="FF000000"/>
        <rFont val="GT Ultra Lloyds Regular"/>
      </rPr>
      <t>ntensity to 30kgCO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r>
      <rPr>
        <sz val="10"/>
        <color rgb="FF000000"/>
        <rFont val="GT Ultra Lloyds Regular"/>
      </rPr>
      <t xml:space="preserve"> by 2030</t>
    </r>
  </si>
  <si>
    <r>
      <rPr>
        <sz val="10"/>
        <color rgb="FF000000"/>
        <rFont val="GT Ultra Lloyds Regular"/>
      </rPr>
      <t>46kgCO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</si>
  <si>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r>
      <rPr>
        <sz val="10"/>
        <color rgb="FF000000"/>
        <rFont val="GT Ultra Lloyds Regular"/>
      </rPr>
      <t>30kgCO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</si>
  <si>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r>
      <rPr>
        <sz val="10"/>
        <color rgb="FF000000"/>
        <rFont val="GT Ultra Lloyds Regular"/>
      </rPr>
      <t>42kgCO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</si>
  <si>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t>↓</t>
  </si>
  <si>
    <r>
      <rPr>
        <sz val="10"/>
        <color rgb="FF000000"/>
        <rFont val="GT Ultra Lloyds Regular"/>
      </rPr>
      <t xml:space="preserve">Commercial and </t>
    </r>
    <r>
      <rPr>
        <sz val="10"/>
        <color rgb="FF000000"/>
        <rFont val="GT Ultra Lloyds Regular"/>
      </rPr>
      <t>r</t>
    </r>
    <r>
      <rPr>
        <sz val="10"/>
        <color rgb="FF000000"/>
        <rFont val="GT Ultra Lloyds Regular"/>
      </rPr>
      <t xml:space="preserve">esidential </t>
    </r>
    <r>
      <rPr>
        <sz val="10"/>
        <color rgb="FF000000"/>
        <rFont val="GT Ultra Lloyds Regular"/>
      </rPr>
      <t>r</t>
    </r>
    <r>
      <rPr>
        <sz val="10"/>
        <color rgb="FF000000"/>
        <rFont val="GT Ultra Lloyds Regular"/>
      </rPr>
      <t xml:space="preserve">eal </t>
    </r>
    <r>
      <rPr>
        <sz val="10"/>
        <color rgb="FF000000"/>
        <rFont val="GT Ultra Lloyds Regular"/>
      </rPr>
      <t>e</t>
    </r>
    <r>
      <rPr>
        <sz val="10"/>
        <color rgb="FF000000"/>
        <rFont val="GT Ultra Lloyds Regular"/>
      </rPr>
      <t xml:space="preserve">state (C&amp;RRE) </t>
    </r>
    <r>
      <rPr>
        <sz val="10"/>
        <color rgb="FF000000"/>
        <rFont val="GT Ultra Lloyds Regular"/>
      </rPr>
      <t>–</t>
    </r>
    <r>
      <rPr>
        <sz val="10"/>
        <color rgb="FF000000"/>
        <rFont val="GT Ultra Lloyds Regular"/>
      </rPr>
      <t xml:space="preserve"> 4</t>
    </r>
    <r>
      <rPr>
        <sz val="10"/>
        <color rgb="FF000000"/>
        <rFont val="GT Ultra Lloyds Regular"/>
      </rPr>
      <t>3</t>
    </r>
    <r>
      <rPr>
        <sz val="10"/>
        <color rgb="FF000000"/>
        <rFont val="GT Ultra Lloyds Regular"/>
      </rPr>
      <t xml:space="preserve">% reduction in </t>
    </r>
    <r>
      <rPr>
        <sz val="10"/>
        <color rgb="FF000000"/>
        <rFont val="GT Ultra Lloyds Regular"/>
      </rPr>
      <t>emissions intensity</t>
    </r>
    <r>
      <rPr>
        <sz val="10"/>
        <color rgb="FF000000"/>
        <rFont val="GT Ultra Lloyds Regular"/>
      </rPr>
      <t xml:space="preserve"> to 2</t>
    </r>
    <r>
      <rPr>
        <sz val="10"/>
        <color rgb="FF000000"/>
        <rFont val="GT Ultra Lloyds Regular"/>
      </rPr>
      <t>2</t>
    </r>
    <r>
      <rPr>
        <sz val="10"/>
        <color rgb="FF000000"/>
        <rFont val="GT Ultra Lloyds Regular"/>
      </rPr>
      <t>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r>
      <rPr>
        <sz val="10"/>
        <color rgb="FF000000"/>
        <rFont val="GT Ultra Lloyds Regular"/>
      </rPr>
      <t xml:space="preserve"> by 2030</t>
    </r>
  </si>
  <si>
    <r>
      <rPr>
        <sz val="10"/>
        <color rgb="FF000000"/>
        <rFont val="GT Ultra Lloyds Regular"/>
      </rPr>
      <t>3</t>
    </r>
    <r>
      <rPr>
        <sz val="10"/>
        <color rgb="FF000000"/>
        <rFont val="GT Ultra Lloyds Regular"/>
      </rPr>
      <t>8</t>
    </r>
    <r>
      <rPr>
        <sz val="10"/>
        <color rgb="FF000000"/>
        <rFont val="GT Ultra Lloyds Regular"/>
      </rPr>
      <t>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</si>
  <si>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r>
      <rPr>
        <sz val="10"/>
        <color rgb="FF000000"/>
        <rFont val="GT Ultra Lloyds Regular"/>
      </rPr>
      <t>2</t>
    </r>
    <r>
      <rPr>
        <sz val="10"/>
        <color rgb="FF000000"/>
        <rFont val="GT Ultra Lloyds Regular"/>
      </rPr>
      <t>2</t>
    </r>
    <r>
      <rPr>
        <sz val="10"/>
        <color rgb="FF000000"/>
        <rFont val="GT Ultra Lloyds Regular"/>
      </rPr>
      <t>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</si>
  <si>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r>
      <rPr>
        <sz val="10"/>
        <color rgb="FF000000"/>
        <rFont val="GT Ultra Lloyds Regular"/>
      </rPr>
      <t>3</t>
    </r>
    <r>
      <rPr>
        <sz val="10"/>
        <color rgb="FF000000"/>
        <rFont val="GT Ultra Lloyds Regular"/>
      </rPr>
      <t>4</t>
    </r>
    <r>
      <rPr>
        <sz val="10"/>
        <color rgb="FF000000"/>
        <rFont val="GT Ultra Lloyds Regular"/>
      </rPr>
      <t>kgCO</t>
    </r>
    <r>
      <rPr>
        <vertAlign val="subscript"/>
        <sz val="10"/>
        <color rgb="FF000000"/>
        <rFont val="GT Ultra Lloyds Regular"/>
      </rPr>
      <t>2</t>
    </r>
    <r>
      <rPr>
        <sz val="10"/>
        <color rgb="FF000000"/>
        <rFont val="GT Ultra Lloyds Regular"/>
      </rPr>
      <t>e/m</t>
    </r>
    <r>
      <rPr>
        <vertAlign val="superscript"/>
        <sz val="10"/>
        <color rgb="FF000000"/>
        <rFont val="GT Ultra Lloyds Regular"/>
      </rPr>
      <t>2</t>
    </r>
  </si>
  <si>
    <r>
      <rPr>
        <sz val="10"/>
        <color rgb="FF000000"/>
        <rFont val="GT Ultra Lloyds Regular"/>
      </rPr>
      <t>Retail motor (</t>
    </r>
    <r>
      <rPr>
        <sz val="10"/>
        <color rgb="FF000000"/>
        <rFont val="GT Ultra Lloyds Regular"/>
      </rPr>
      <t>c</t>
    </r>
    <r>
      <rPr>
        <sz val="10"/>
        <color rgb="FF000000"/>
        <rFont val="GT Ultra Lloyds Regular"/>
      </rPr>
      <t xml:space="preserve">ars </t>
    </r>
    <r>
      <rPr>
        <sz val="10"/>
        <color rgb="FF000000"/>
        <rFont val="GT Ultra Lloyds Regular"/>
      </rPr>
      <t>and</t>
    </r>
    <r>
      <rPr>
        <sz val="10"/>
        <color rgb="FF000000"/>
        <rFont val="GT Ultra Lloyds Regular"/>
      </rPr>
      <t xml:space="preserve"> LCVs) </t>
    </r>
    <r>
      <rPr>
        <sz val="10"/>
        <color rgb="FF000000"/>
        <rFont val="GT Ultra Lloyds Regular"/>
      </rPr>
      <t>–</t>
    </r>
    <r>
      <rPr>
        <sz val="10"/>
        <color rgb="FF000000"/>
        <rFont val="GT Ultra Lloyds Regular"/>
      </rPr>
      <t xml:space="preserve"> 48% reduction in </t>
    </r>
    <r>
      <rPr>
        <sz val="10"/>
        <color rgb="FF000000"/>
        <rFont val="GT Ultra Lloyds Regular"/>
      </rPr>
      <t>emissions intensity</t>
    </r>
    <r>
      <rPr>
        <sz val="10"/>
        <color rgb="FF000000"/>
        <rFont val="GT Ultra Lloyds Regular"/>
      </rPr>
      <t xml:space="preserve"> to 82gCO</t>
    </r>
    <r>
      <rPr>
        <vertAlign val="subscript"/>
        <sz val="10"/>
        <color rgb="FF000000"/>
        <rFont val="GT Ultra Lloyds Regular"/>
      </rPr>
      <t>2</t>
    </r>
    <r>
      <rPr>
        <sz val="10"/>
        <color rgb="FF000000"/>
        <rFont val="GT Ultra Lloyds Regular"/>
      </rPr>
      <t>e/km by 2030</t>
    </r>
  </si>
  <si>
    <r>
      <rPr>
        <sz val="10"/>
        <color rgb="FF000000"/>
        <rFont val="GT Ultra Lloyds Regular"/>
      </rPr>
      <t>157gCO</t>
    </r>
    <r>
      <rPr>
        <vertAlign val="subscript"/>
        <sz val="10"/>
        <color rgb="FF000000"/>
        <rFont val="GT Ultra Lloyds Regular"/>
      </rPr>
      <t>2</t>
    </r>
    <r>
      <rPr>
        <sz val="10"/>
        <color rgb="FF000000"/>
        <rFont val="GT Ultra Lloyds Regular"/>
      </rPr>
      <t>e/km</t>
    </r>
  </si>
  <si>
    <r>
      <rPr>
        <sz val="10"/>
        <color rgb="FF000000"/>
        <rFont val="GT Ultra Lloyds Regular"/>
      </rPr>
      <t>82gCO</t>
    </r>
    <r>
      <rPr>
        <vertAlign val="subscript"/>
        <sz val="10"/>
        <color rgb="FF000000"/>
        <rFont val="GT Ultra Lloyds Regular"/>
      </rPr>
      <t>2</t>
    </r>
    <r>
      <rPr>
        <sz val="10"/>
        <color rgb="FF000000"/>
        <rFont val="GT Ultra Lloyds Regular"/>
      </rPr>
      <t>e/km</t>
    </r>
  </si>
  <si>
    <r>
      <rPr>
        <sz val="10"/>
        <color rgb="FF000000"/>
        <rFont val="GT Ultra Lloyds Regular"/>
      </rPr>
      <t>132gCO</t>
    </r>
    <r>
      <rPr>
        <vertAlign val="subscript"/>
        <sz val="10"/>
        <color rgb="FF000000"/>
        <rFont val="GT Ultra Lloyds Regular"/>
      </rPr>
      <t>2</t>
    </r>
    <r>
      <rPr>
        <sz val="10"/>
        <color rgb="FF000000"/>
        <rFont val="GT Ultra Lloyds Regular"/>
      </rPr>
      <t>e/km</t>
    </r>
  </si>
  <si>
    <t>↑</t>
  </si>
  <si>
    <r>
      <rPr>
        <sz val="10"/>
        <color rgb="FF000000"/>
        <rFont val="GT Ultra Lloyds Regular"/>
      </rPr>
      <t xml:space="preserve">Road passenger transport </t>
    </r>
    <r>
      <rPr>
        <sz val="10"/>
        <color rgb="FF000000"/>
        <rFont val="GT Ultra Lloyds Regular"/>
      </rPr>
      <t>–</t>
    </r>
    <r>
      <rPr>
        <sz val="10"/>
        <color rgb="FF000000"/>
        <rFont val="GT Ultra Lloyds Regular"/>
      </rPr>
      <t xml:space="preserve"> 47% reduction in </t>
    </r>
    <r>
      <rPr>
        <sz val="10"/>
        <color rgb="FF000000"/>
        <rFont val="GT Ultra Lloyds Regular"/>
      </rPr>
      <t>emissions intensity</t>
    </r>
    <r>
      <rPr>
        <sz val="10"/>
        <color rgb="FF000000"/>
        <rFont val="GT Ultra Lloyds Regular"/>
      </rPr>
      <t xml:space="preserve"> to 67gCO</t>
    </r>
    <r>
      <rPr>
        <vertAlign val="subscript"/>
        <sz val="10"/>
        <color rgb="FF000000"/>
        <rFont val="GT Ultra Lloyds Regular"/>
      </rPr>
      <t>2</t>
    </r>
    <r>
      <rPr>
        <sz val="10"/>
        <color rgb="FF000000"/>
        <rFont val="GT Ultra Lloyds Regular"/>
      </rPr>
      <t>e/pkm by 2030</t>
    </r>
  </si>
  <si>
    <r>
      <rPr>
        <sz val="10"/>
        <color rgb="FF000000"/>
        <rFont val="GT Ultra Lloyds Regular"/>
      </rPr>
      <t>125gCO</t>
    </r>
    <r>
      <rPr>
        <vertAlign val="subscript"/>
        <sz val="10"/>
        <color rgb="FF000000"/>
        <rFont val="GT Ultra Lloyds Regular"/>
      </rPr>
      <t>2</t>
    </r>
    <r>
      <rPr>
        <sz val="10"/>
        <color rgb="FF000000"/>
        <rFont val="GT Ultra Lloyds Regular"/>
      </rPr>
      <t>e/pkm</t>
    </r>
  </si>
  <si>
    <r>
      <rPr>
        <sz val="10"/>
        <color rgb="FF000000"/>
        <rFont val="GT Ultra Lloyds Regular"/>
      </rPr>
      <t>67gCO</t>
    </r>
    <r>
      <rPr>
        <vertAlign val="subscript"/>
        <sz val="10"/>
        <color rgb="FF000000"/>
        <rFont val="GT Ultra Lloyds Regular"/>
      </rPr>
      <t>2</t>
    </r>
    <r>
      <rPr>
        <sz val="10"/>
        <color rgb="FF000000"/>
        <rFont val="GT Ultra Lloyds Regular"/>
      </rPr>
      <t>e/pkm</t>
    </r>
  </si>
  <si>
    <r>
      <rPr>
        <sz val="10"/>
        <color rgb="FF000000"/>
        <rFont val="GT Ultra Lloyds Regular"/>
      </rPr>
      <t>109gCO</t>
    </r>
    <r>
      <rPr>
        <vertAlign val="subscript"/>
        <sz val="10"/>
        <color rgb="FF000000"/>
        <rFont val="GT Ultra Lloyds Regular"/>
      </rPr>
      <t>2</t>
    </r>
    <r>
      <rPr>
        <sz val="10"/>
        <color rgb="FF000000"/>
        <rFont val="GT Ultra Lloyds Regular"/>
      </rPr>
      <t>e/pkm</t>
    </r>
  </si>
  <si>
    <r>
      <rPr>
        <sz val="10"/>
        <color rgb="FF000000"/>
        <rFont val="GT Ultra Lloyds Regular"/>
      </rPr>
      <t xml:space="preserve">Automotive (OEMs) </t>
    </r>
    <r>
      <rPr>
        <sz val="10"/>
        <color rgb="FF000000"/>
        <rFont val="GT Ultra Lloyds Regular"/>
      </rPr>
      <t>–</t>
    </r>
    <r>
      <rPr>
        <sz val="10"/>
        <color rgb="FF000000"/>
        <rFont val="GT Ultra Lloyds Regular"/>
      </rPr>
      <t xml:space="preserve"> 4</t>
    </r>
    <r>
      <rPr>
        <sz val="10"/>
        <color rgb="FF000000"/>
        <rFont val="GT Ultra Lloyds Regular"/>
      </rPr>
      <t>7</t>
    </r>
    <r>
      <rPr>
        <sz val="10"/>
        <color rgb="FF000000"/>
        <rFont val="GT Ultra Lloyds Regular"/>
      </rPr>
      <t xml:space="preserve">% reduction in </t>
    </r>
    <r>
      <rPr>
        <sz val="10"/>
        <color rgb="FF000000"/>
        <rFont val="GT Ultra Lloyds Regular"/>
      </rPr>
      <t>emissions intensity</t>
    </r>
    <r>
      <rPr>
        <sz val="10"/>
        <color rgb="FF000000"/>
        <rFont val="GT Ultra Lloyds Regular"/>
      </rPr>
      <t xml:space="preserve"> to 1</t>
    </r>
    <r>
      <rPr>
        <sz val="10"/>
        <color rgb="FF000000"/>
        <rFont val="GT Ultra Lloyds Regular"/>
      </rPr>
      <t>3</t>
    </r>
    <r>
      <rPr>
        <sz val="10"/>
        <color rgb="FF000000"/>
        <rFont val="GT Ultra Lloyds Regular"/>
      </rPr>
      <t>1</t>
    </r>
    <r>
      <rPr>
        <sz val="10"/>
        <color rgb="FF000000"/>
        <rFont val="GT Ultra Lloyds Regular"/>
      </rPr>
      <t>gCO</t>
    </r>
    <r>
      <rPr>
        <vertAlign val="subscript"/>
        <sz val="10"/>
        <color rgb="FF000000"/>
        <rFont val="GT Ultra Lloyds Regular"/>
      </rPr>
      <t>2</t>
    </r>
    <r>
      <rPr>
        <sz val="10"/>
        <color rgb="FF000000"/>
        <rFont val="GT Ultra Lloyds Regular"/>
      </rPr>
      <t>e/vkm by 2030</t>
    </r>
  </si>
  <si>
    <r>
      <rPr>
        <sz val="10"/>
        <color rgb="FF000000"/>
        <rFont val="GT Ultra Lloyds Regular"/>
      </rPr>
      <t>246gCO</t>
    </r>
    <r>
      <rPr>
        <vertAlign val="subscript"/>
        <sz val="10"/>
        <color rgb="FF000000"/>
        <rFont val="GT Ultra Lloyds Regular"/>
      </rPr>
      <t>2</t>
    </r>
    <r>
      <rPr>
        <sz val="10"/>
        <color rgb="FF000000"/>
        <rFont val="GT Ultra Lloyds Regular"/>
      </rPr>
      <t>e/vkm</t>
    </r>
  </si>
  <si>
    <r>
      <rPr>
        <sz val="10"/>
        <color rgb="FF000000"/>
        <rFont val="GT Ultra Lloyds Regular"/>
      </rPr>
      <t>13</t>
    </r>
    <r>
      <rPr>
        <sz val="10"/>
        <color rgb="FF000000"/>
        <rFont val="GT Ultra Lloyds Regular"/>
      </rPr>
      <t>1</t>
    </r>
    <r>
      <rPr>
        <sz val="10"/>
        <color rgb="FF000000"/>
        <rFont val="GT Ultra Lloyds Regular"/>
      </rPr>
      <t>gCO</t>
    </r>
    <r>
      <rPr>
        <vertAlign val="subscript"/>
        <sz val="10"/>
        <color rgb="FF000000"/>
        <rFont val="GT Ultra Lloyds Regular"/>
      </rPr>
      <t>2</t>
    </r>
    <r>
      <rPr>
        <sz val="10"/>
        <color rgb="FF000000"/>
        <rFont val="GT Ultra Lloyds Regular"/>
      </rPr>
      <t>e/vkm</t>
    </r>
  </si>
  <si>
    <r>
      <rPr>
        <sz val="10"/>
        <color rgb="FF000000"/>
        <rFont val="GT Ultra Lloyds Regular"/>
      </rPr>
      <t>234gCO</t>
    </r>
    <r>
      <rPr>
        <vertAlign val="subscript"/>
        <sz val="10"/>
        <color rgb="FF000000"/>
        <rFont val="GT Ultra Lloyds Regular"/>
      </rPr>
      <t>2</t>
    </r>
    <r>
      <rPr>
        <sz val="10"/>
        <color rgb="FF000000"/>
        <rFont val="GT Ultra Lloyds Regular"/>
      </rPr>
      <t>e/vkm</t>
    </r>
  </si>
  <si>
    <r>
      <rPr>
        <sz val="10"/>
        <color rgb="FF000000"/>
        <rFont val="GT Ultra Lloyds Regular"/>
      </rPr>
      <t xml:space="preserve">Aviation </t>
    </r>
    <r>
      <rPr>
        <sz val="10"/>
        <color rgb="FF000000"/>
        <rFont val="GT Ultra Lloyds Regular"/>
      </rPr>
      <t>–</t>
    </r>
    <r>
      <rPr>
        <sz val="10"/>
        <color rgb="FF000000"/>
        <rFont val="GT Ultra Lloyds Regular"/>
      </rPr>
      <t xml:space="preserve"> 31% reduction in </t>
    </r>
    <r>
      <rPr>
        <sz val="10"/>
        <color rgb="FF000000"/>
        <rFont val="GT Ultra Lloyds Regular"/>
      </rPr>
      <t>emissions intensity</t>
    </r>
    <r>
      <rPr>
        <sz val="10"/>
        <color rgb="FF000000"/>
        <rFont val="GT Ultra Lloyds Regular"/>
      </rPr>
      <t xml:space="preserve"> to 7</t>
    </r>
    <r>
      <rPr>
        <sz val="10"/>
        <color rgb="FF000000"/>
        <rFont val="GT Ultra Lloyds Regular"/>
      </rPr>
      <t>88</t>
    </r>
    <r>
      <rPr>
        <sz val="10"/>
        <color rgb="FF000000"/>
        <rFont val="GT Ultra Lloyds Regular"/>
      </rPr>
      <t>gCO</t>
    </r>
    <r>
      <rPr>
        <vertAlign val="subscript"/>
        <sz val="10"/>
        <color rgb="FF000000"/>
        <rFont val="GT Ultra Lloyds Regular"/>
      </rPr>
      <t>2</t>
    </r>
    <r>
      <rPr>
        <sz val="10"/>
        <color rgb="FF000000"/>
        <rFont val="GT Ultra Lloyds Regular"/>
      </rPr>
      <t>e/rtk by 2030</t>
    </r>
  </si>
  <si>
    <r>
      <rPr>
        <sz val="10"/>
        <color rgb="FF000000"/>
        <rFont val="GT Ultra Lloyds Regular"/>
      </rPr>
      <t>1,143gCO</t>
    </r>
    <r>
      <rPr>
        <vertAlign val="subscript"/>
        <sz val="10"/>
        <color rgb="FF000000"/>
        <rFont val="GT Ultra Lloyds Regular"/>
      </rPr>
      <t>2</t>
    </r>
    <r>
      <rPr>
        <sz val="10"/>
        <color rgb="FF000000"/>
        <rFont val="GT Ultra Lloyds Regular"/>
      </rPr>
      <t>e/rtk</t>
    </r>
  </si>
  <si>
    <r>
      <rPr>
        <sz val="10"/>
        <color rgb="FF000000"/>
        <rFont val="GT Ultra Lloyds Regular"/>
      </rPr>
      <t>788gCO</t>
    </r>
    <r>
      <rPr>
        <vertAlign val="subscript"/>
        <sz val="10"/>
        <color rgb="FF000000"/>
        <rFont val="GT Ultra Lloyds Regular"/>
      </rPr>
      <t>2</t>
    </r>
    <r>
      <rPr>
        <sz val="10"/>
        <color rgb="FF000000"/>
        <rFont val="GT Ultra Lloyds Regular"/>
      </rPr>
      <t>e/rtk</t>
    </r>
  </si>
  <si>
    <r>
      <rPr>
        <sz val="10"/>
        <color rgb="FF000000"/>
        <rFont val="GT Ultra Lloyds Regular"/>
      </rPr>
      <t>743gCO</t>
    </r>
    <r>
      <rPr>
        <vertAlign val="subscript"/>
        <sz val="10"/>
        <color rgb="FF000000"/>
        <rFont val="GT Ultra Lloyds Regular"/>
      </rPr>
      <t>2</t>
    </r>
    <r>
      <rPr>
        <sz val="10"/>
        <color rgb="FF000000"/>
        <rFont val="GT Ultra Lloyds Regular"/>
      </rPr>
      <t>e/rtk</t>
    </r>
  </si>
  <si>
    <r>
      <rPr>
        <sz val="10"/>
        <color rgb="FF000000"/>
        <rFont val="GT Ultra Lloyds Regular"/>
      </rPr>
      <t xml:space="preserve">Agriculture </t>
    </r>
    <r>
      <rPr>
        <sz val="10"/>
        <color rgb="FF000000"/>
        <rFont val="GT Ultra Lloyds Regular"/>
      </rPr>
      <t>–</t>
    </r>
    <r>
      <rPr>
        <sz val="10"/>
        <color rgb="FF000000"/>
        <rFont val="GT Ultra Lloyds Regular"/>
      </rPr>
      <t xml:space="preserve"> 23% reduction </t>
    </r>
    <r>
      <rPr>
        <sz val="10"/>
        <color rgb="FF000000"/>
        <rFont val="GT Ultra Lloyds Regular"/>
      </rPr>
      <t>of</t>
    </r>
    <r>
      <rPr>
        <sz val="10"/>
        <color rgb="FF000000"/>
        <rFont val="GT Ultra Lloyds Regular"/>
      </rPr>
      <t xml:space="preserve"> </t>
    </r>
    <r>
      <rPr>
        <sz val="10"/>
        <color rgb="FF000000"/>
        <rFont val="GT Ultra Lloyds Regular"/>
      </rPr>
      <t>a</t>
    </r>
    <r>
      <rPr>
        <sz val="10"/>
        <color rgb="FF000000"/>
        <rFont val="GT Ultra Lloyds Regular"/>
      </rPr>
      <t xml:space="preserve">bsolute </t>
    </r>
    <r>
      <rPr>
        <sz val="10"/>
        <color rgb="FF000000"/>
        <rFont val="GT Ultra Lloyds Regular"/>
      </rPr>
      <t>e</t>
    </r>
    <r>
      <rPr>
        <sz val="10"/>
        <color rgb="FF000000"/>
        <rFont val="GT Ultra Lloyds Regular"/>
      </rPr>
      <t>missions to 5.</t>
    </r>
    <r>
      <rPr>
        <sz val="10"/>
        <color rgb="FF000000"/>
        <rFont val="GT Ultra Lloyds Regular"/>
      </rPr>
      <t>1</t>
    </r>
    <r>
      <rPr>
        <sz val="10"/>
        <color rgb="FF000000"/>
        <rFont val="GT Ultra Lloyds Regular"/>
      </rPr>
      <t>MtCO</t>
    </r>
    <r>
      <rPr>
        <vertAlign val="subscript"/>
        <sz val="10"/>
        <color rgb="FF000000"/>
        <rFont val="GT Ultra Lloyds Regular"/>
      </rPr>
      <t>2</t>
    </r>
    <r>
      <rPr>
        <sz val="10"/>
        <color rgb="FF000000"/>
        <rFont val="GT Ultra Lloyds Regular"/>
      </rPr>
      <t>e by 2030</t>
    </r>
  </si>
  <si>
    <r>
      <rPr>
        <sz val="10"/>
        <color rgb="FF000000"/>
        <rFont val="GT Ultra Lloyds Regular"/>
      </rPr>
      <t>6.6</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</si>
  <si>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5.1</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</si>
  <si>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5.4</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</si>
  <si>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 xml:space="preserve">Oil and gas </t>
    </r>
    <r>
      <rPr>
        <sz val="10"/>
        <color rgb="FF000000"/>
        <rFont val="GT Ultra Lloyds Regular"/>
      </rPr>
      <t>–</t>
    </r>
    <r>
      <rPr>
        <sz val="10"/>
        <color rgb="FF000000"/>
        <rFont val="GT Ultra Lloyds Regular"/>
      </rPr>
      <t xml:space="preserve"> 50% reduction in </t>
    </r>
    <r>
      <rPr>
        <sz val="10"/>
        <color rgb="FF000000"/>
        <rFont val="GT Ultra Lloyds Regular"/>
      </rPr>
      <t>a</t>
    </r>
    <r>
      <rPr>
        <sz val="10"/>
        <color rgb="FF000000"/>
        <rFont val="GT Ultra Lloyds Regular"/>
      </rPr>
      <t xml:space="preserve">bsolute </t>
    </r>
    <r>
      <rPr>
        <sz val="10"/>
        <color rgb="FF000000"/>
        <rFont val="GT Ultra Lloyds Regular"/>
      </rPr>
      <t>e</t>
    </r>
    <r>
      <rPr>
        <sz val="10"/>
        <color rgb="FF000000"/>
        <rFont val="GT Ultra Lloyds Regular"/>
      </rPr>
      <t>missions to 3.</t>
    </r>
    <r>
      <rPr>
        <sz val="10"/>
        <color rgb="FF000000"/>
        <rFont val="GT Ultra Lloyds Regular"/>
      </rPr>
      <t>6</t>
    </r>
    <r>
      <rPr>
        <sz val="10"/>
        <color rgb="FF000000"/>
        <rFont val="GT Ultra Lloyds Regular"/>
      </rPr>
      <t>MtCO</t>
    </r>
    <r>
      <rPr>
        <vertAlign val="subscript"/>
        <sz val="10"/>
        <color rgb="FF000000"/>
        <rFont val="GT Ultra Lloyds Regular"/>
      </rPr>
      <t>2</t>
    </r>
    <r>
      <rPr>
        <sz val="10"/>
        <color rgb="FF000000"/>
        <rFont val="GT Ultra Lloyds Regular"/>
      </rPr>
      <t>e by 2030</t>
    </r>
  </si>
  <si>
    <r>
      <rPr>
        <sz val="10"/>
        <color rgb="FF000000"/>
        <rFont val="GT Ultra Lloyds Regular"/>
      </rPr>
      <t>7.2</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</si>
  <si>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3.6</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</si>
  <si>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1.6</t>
    </r>
    <r>
      <rPr>
        <sz val="10"/>
        <color rgb="FF000000"/>
        <rFont val="GT Ultra Lloyds Regular"/>
      </rPr>
      <t>MtCO</t>
    </r>
    <r>
      <rPr>
        <vertAlign val="subscript"/>
        <sz val="10"/>
        <color rgb="FF000000"/>
        <rFont val="GT Ultra Lloyds Regular"/>
      </rPr>
      <t>2</t>
    </r>
    <r>
      <rPr>
        <sz val="10"/>
        <color rgb="FF000000"/>
        <rFont val="GT Ultra Lloyds Regular"/>
      </rPr>
      <t>e</t>
    </r>
  </si>
  <si>
    <r>
      <rPr>
        <sz val="10"/>
        <color rgb="FF000000"/>
        <rFont val="GT Ultra Lloyds Regular"/>
      </rPr>
      <t xml:space="preserve">Power generation </t>
    </r>
    <r>
      <rPr>
        <sz val="10"/>
        <color rgb="FF000000"/>
        <rFont val="GT Ultra Lloyds Regular"/>
      </rPr>
      <t>–</t>
    </r>
    <r>
      <rPr>
        <sz val="10"/>
        <color rgb="FF000000"/>
        <rFont val="GT Ultra Lloyds Regular"/>
      </rPr>
      <t xml:space="preserve"> 81% reduction in </t>
    </r>
    <r>
      <rPr>
        <sz val="10"/>
        <color rgb="FF000000"/>
        <rFont val="GT Ultra Lloyds Regular"/>
      </rPr>
      <t>emissions intensity</t>
    </r>
    <r>
      <rPr>
        <sz val="10"/>
        <color rgb="FF000000"/>
        <rFont val="GT Ultra Lloyds Regular"/>
      </rPr>
      <t xml:space="preserve"> to 5</t>
    </r>
    <r>
      <rPr>
        <sz val="10"/>
        <color rgb="FF000000"/>
        <rFont val="GT Ultra Lloyds Regular"/>
      </rPr>
      <t>1</t>
    </r>
    <r>
      <rPr>
        <sz val="10"/>
        <color rgb="FF000000"/>
        <rFont val="GT Ultra Lloyds Regular"/>
      </rPr>
      <t>gCO</t>
    </r>
    <r>
      <rPr>
        <vertAlign val="subscript"/>
        <sz val="10"/>
        <color rgb="FF000000"/>
        <rFont val="GT Ultra Lloyds Regular"/>
      </rPr>
      <t>2</t>
    </r>
    <r>
      <rPr>
        <sz val="10"/>
        <color rgb="FF000000"/>
        <rFont val="GT Ultra Lloyds Regular"/>
      </rPr>
      <t>e/kWh by 2030</t>
    </r>
  </si>
  <si>
    <r>
      <rPr>
        <sz val="10"/>
        <color rgb="FF000000"/>
        <rFont val="GT Ultra Lloyds Regular"/>
      </rPr>
      <t>264</t>
    </r>
    <r>
      <rPr>
        <sz val="10"/>
        <color rgb="FF000000"/>
        <rFont val="GT Ultra Lloyds Regular"/>
      </rPr>
      <t>gCO</t>
    </r>
    <r>
      <rPr>
        <vertAlign val="subscript"/>
        <sz val="10"/>
        <color rgb="FF000000"/>
        <rFont val="GT Ultra Lloyds Regular"/>
      </rPr>
      <t>2</t>
    </r>
    <r>
      <rPr>
        <sz val="10"/>
        <color rgb="FF000000"/>
        <rFont val="GT Ultra Lloyds Regular"/>
      </rPr>
      <t>e/kWh</t>
    </r>
  </si>
  <si>
    <r>
      <rPr>
        <sz val="10"/>
        <color rgb="FF000000"/>
        <rFont val="GT Ultra Lloyds Regular"/>
      </rPr>
      <t>51gCO</t>
    </r>
    <r>
      <rPr>
        <vertAlign val="subscript"/>
        <sz val="10"/>
        <color rgb="FF000000"/>
        <rFont val="GT Ultra Lloyds Regular"/>
      </rPr>
      <t>2</t>
    </r>
    <r>
      <rPr>
        <sz val="10"/>
        <color rgb="FF000000"/>
        <rFont val="GT Ultra Lloyds Regular"/>
      </rPr>
      <t>e/kWh</t>
    </r>
  </si>
  <si>
    <r>
      <rPr>
        <sz val="10"/>
        <color rgb="FF000000"/>
        <rFont val="GT Ultra Lloyds Regular"/>
      </rPr>
      <t>6</t>
    </r>
    <r>
      <rPr>
        <sz val="10"/>
        <color rgb="FF000000"/>
        <rFont val="GT Ultra Lloyds Regular"/>
      </rPr>
      <t>gCO</t>
    </r>
    <r>
      <rPr>
        <vertAlign val="subscript"/>
        <sz val="10"/>
        <color rgb="FF000000"/>
        <rFont val="GT Ultra Lloyds Regular"/>
      </rPr>
      <t>2</t>
    </r>
    <r>
      <rPr>
        <sz val="10"/>
        <color rgb="FF000000"/>
        <rFont val="GT Ultra Lloyds Regular"/>
      </rPr>
      <t>e/kWh</t>
    </r>
  </si>
  <si>
    <t>Total lending to sectors with targets</t>
  </si>
  <si>
    <t>Consumer Lending without sector targets</t>
  </si>
  <si>
    <t>Commercial Banking without sector targets</t>
  </si>
  <si>
    <t>Bank lending with financed emissions</t>
  </si>
  <si>
    <r>
      <rPr>
        <sz val="10"/>
        <color rgb="FF000000"/>
        <rFont val="GT Ultra Lloyds Regular"/>
      </rPr>
      <t xml:space="preserve">1 </t>
    </r>
    <r>
      <rPr>
        <sz val="10"/>
        <color rgb="FF000000"/>
        <rFont val="GT Ultra Lloyds Regular"/>
      </rPr>
      <t>There are rounding differences between target baseline, percentage reduction and 2030 target. Targets cover on-balance sheet assets. The scope of our target has been defined</t>
    </r>
    <r>
      <rPr>
        <sz val="10"/>
        <color rgb="FF000000"/>
        <rFont val="GT Ultra Lloyds Regular"/>
      </rPr>
      <t>,</t>
    </r>
    <r>
      <rPr>
        <sz val="10"/>
        <color rgb="FF000000"/>
        <rFont val="GT Ultra Lloyds Regular"/>
      </rPr>
      <t xml:space="preserve"> </t>
    </r>
    <r>
      <rPr>
        <sz val="10"/>
        <color rgb="FF000000"/>
        <rFont val="GT Ultra Lloyds Regular"/>
      </rPr>
      <t>and the target setting methodolog</t>
    </r>
    <r>
      <rPr>
        <sz val="10"/>
        <color rgb="FF000000"/>
        <rFont val="GT Ultra Lloyds Regular"/>
      </rPr>
      <t>ies set out</t>
    </r>
    <r>
      <rPr>
        <sz val="10"/>
        <color rgb="FF000000"/>
        <rFont val="GT Ultra Lloyds Regular"/>
      </rPr>
      <t>,</t>
    </r>
    <r>
      <rPr>
        <sz val="10"/>
        <color rgb="FF000000"/>
        <rFont val="GT Ultra Lloyds Regular"/>
      </rPr>
      <t xml:space="preserve"> </t>
    </r>
    <r>
      <rPr>
        <sz val="10"/>
        <color rgb="FF000000"/>
        <rFont val="GT Ultra Lloyds Regular"/>
      </rPr>
      <t>within the sustainability metrics basis of reporting 202</t>
    </r>
    <r>
      <rPr>
        <sz val="10"/>
        <color rgb="FF000000"/>
        <rFont val="GT Ultra Lloyds Regular"/>
      </rPr>
      <t>5</t>
    </r>
    <r>
      <rPr>
        <sz val="10"/>
        <color rgb="FF000000"/>
        <rFont val="GT Ultra Lloyds Regular"/>
      </rPr>
      <t xml:space="preserve"> available at sustainability downloads</t>
    </r>
    <r>
      <rPr>
        <sz val="10"/>
        <color rgb="FF000000"/>
        <rFont val="GT Ultra Lloyds Regular"/>
      </rPr>
      <t>.</t>
    </r>
  </si>
  <si>
    <t xml:space="preserve">2 C&amp;RRE, Retail motor, Road passenger transport, Automotive (OEMs), Aviation, Agriculture, Power and Oil and gas baselines have been updated due to methodology changes, correction of misstatements due to error and revised client data. </t>
  </si>
  <si>
    <t xml:space="preserve">3 Shows divergence between 2024 actual and 2024 reference pathway emission intensity. Arrow up – performance for 2024 ahead of reference pathway. Arrow down – performance for 2024 behind reference pathway. </t>
  </si>
  <si>
    <r>
      <rPr>
        <sz val="10"/>
        <color rgb="FF000000"/>
        <rFont val="GT Ultra Median Lloyds Regular"/>
      </rPr>
      <t xml:space="preserve"> </t>
    </r>
    <r>
      <rPr>
        <sz val="10"/>
        <color rgb="FF000000"/>
        <rFont val="GT Ultra Median Lloyds Regular"/>
      </rPr>
      <t xml:space="preserve">  </t>
    </r>
    <r>
      <rPr>
        <sz val="10"/>
        <color rgb="FF000000"/>
        <rFont val="GT Ultra Median Lloyds Regular"/>
      </rPr>
      <t xml:space="preserve"> </t>
    </r>
    <r>
      <rPr>
        <sz val="10"/>
        <color rgb="FF000000"/>
        <rFont val="GT Ultra Median Lloyds Regular"/>
      </rPr>
      <t xml:space="preserve">Indicator is subject to limited assurance by Deloitte LLP for further details see page </t>
    </r>
    <r>
      <rPr>
        <sz val="10"/>
        <color rgb="FF000000"/>
        <rFont val="GT Ultra Median Lloyds Regular"/>
      </rPr>
      <t>2</t>
    </r>
    <r>
      <rPr>
        <sz val="10"/>
        <color rgb="FF000000"/>
        <rFont val="GT Ultra Median Lloyds Regular"/>
      </rPr>
      <t xml:space="preserve"> of the Sustainability Report.</t>
    </r>
  </si>
  <si>
    <r>
      <rPr>
        <b/>
        <sz val="28"/>
        <color rgb="FF006A4D"/>
        <rFont val="GT Ultra Lloyds Light"/>
      </rPr>
      <t>Bank financed emissions</t>
    </r>
    <r>
      <rPr>
        <b/>
        <vertAlign val="superscript"/>
        <sz val="28"/>
        <color rgb="FF006A4D"/>
        <rFont val="GT Ultra Lloyds Light"/>
      </rPr>
      <t>1,2</t>
    </r>
    <r>
      <rPr>
        <b/>
        <vertAlign val="superscript"/>
        <sz val="28"/>
        <color rgb="FF006A4D"/>
        <rFont val="GT Ultra Lloyds Light"/>
      </rPr>
      <t>,5</t>
    </r>
  </si>
  <si>
    <t>Financed emissions</t>
  </si>
  <si>
    <t>Data quality</t>
  </si>
  <si>
    <t>MtCO2e</t>
  </si>
  <si>
    <t>Physical intensity</t>
  </si>
  <si>
    <t>MtCO2e/£bn</t>
  </si>
  <si>
    <t>PCAF  data quality score</t>
  </si>
  <si>
    <t>PCAF data quality score</t>
  </si>
  <si>
    <t>Sector</t>
  </si>
  <si>
    <t>Scope 1</t>
  </si>
  <si>
    <t>Scope 2</t>
  </si>
  <si>
    <t>Total 
scope 1 
and 2</t>
  </si>
  <si>
    <t>Scope 3</t>
  </si>
  <si>
    <t>Physical emissions intensity</t>
  </si>
  <si>
    <r>
      <rPr>
        <sz val="9"/>
        <color rgb="FF000000"/>
        <rFont val="GT Ultra Lloyds Light"/>
      </rPr>
      <t xml:space="preserve">Scope 1 and 2 
</t>
    </r>
    <r>
      <rPr>
        <sz val="9"/>
        <color rgb="FF000000"/>
        <rFont val="GT Ultra Lloyds Light"/>
      </rPr>
      <t>economic emissions intensity</t>
    </r>
  </si>
  <si>
    <r>
      <rPr>
        <sz val="9"/>
        <color rgb="FF000000"/>
        <rFont val="GT Ultra Lloyds Light"/>
      </rPr>
      <t xml:space="preserve">Scope 3 
</t>
    </r>
    <r>
      <rPr>
        <sz val="9"/>
        <color rgb="FF000000"/>
        <rFont val="GT Ultra Lloyds Light"/>
      </rPr>
      <t>economic emissions intensity</t>
    </r>
  </si>
  <si>
    <t>Total Scope 1 and 2</t>
  </si>
  <si>
    <r>
      <rPr>
        <sz val="9"/>
        <color rgb="FF000000"/>
        <rFont val="GT Ultra Lloyds Light"/>
      </rPr>
      <t xml:space="preserve">Scope 3 
</t>
    </r>
    <r>
      <rPr>
        <sz val="9"/>
        <color rgb="FF000000"/>
        <rFont val="GT Ultra Lloyds Light"/>
      </rPr>
      <t xml:space="preserve">economic emissions intensity </t>
    </r>
  </si>
  <si>
    <t>UK mortgages</t>
  </si>
  <si>
    <r>
      <rPr>
        <sz val="9"/>
        <color rgb="FF000000"/>
        <rFont val="GT Ultra Lloyds Light"/>
      </rPr>
      <t>42kgCO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</si>
  <si>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43kgCO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</si>
  <si>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44kgCO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</si>
  <si>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47kgCO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</si>
  <si>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46kgCO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</si>
  <si>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t>Commercial and residential real estate (C&amp;RRE)</t>
  </si>
  <si>
    <r>
      <rPr>
        <sz val="9"/>
        <color rgb="FF000000"/>
        <rFont val="GT Ultra Lloyds Light"/>
      </rPr>
      <t>34kgCO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</si>
  <si>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39kgCO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</si>
  <si>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r>
      <rPr>
        <sz val="9"/>
        <color rgb="FF000000"/>
        <rFont val="GT Ultra Lloyds Light"/>
      </rPr>
      <t>38kgCO</t>
    </r>
    <r>
      <rPr>
        <vertAlign val="subscript"/>
        <sz val="9"/>
        <color rgb="FF000000"/>
        <rFont val="GT Ultra Lloyds Light"/>
      </rPr>
      <t>2</t>
    </r>
    <r>
      <rPr>
        <sz val="9"/>
        <color rgb="FF000000"/>
        <rFont val="GT Ultra Lloyds Light"/>
      </rPr>
      <t>e/m</t>
    </r>
    <r>
      <rPr>
        <vertAlign val="superscript"/>
        <sz val="9"/>
        <color rgb="FF000000"/>
        <rFont val="GT Ultra Lloyds Light"/>
      </rPr>
      <t>2</t>
    </r>
  </si>
  <si>
    <t>Retail motor</t>
  </si>
  <si>
    <r>
      <rPr>
        <sz val="9"/>
        <color rgb="FF000000"/>
        <rFont val="GT Ultra Lloyds Light"/>
      </rPr>
      <t>132gCO</t>
    </r>
    <r>
      <rPr>
        <vertAlign val="subscript"/>
        <sz val="9"/>
        <color rgb="FF000000"/>
        <rFont val="GT Ultra Lloyds Light"/>
      </rPr>
      <t>2</t>
    </r>
    <r>
      <rPr>
        <sz val="9"/>
        <color rgb="FF000000"/>
        <rFont val="GT Ultra Lloyds Light"/>
      </rPr>
      <t>e/km</t>
    </r>
  </si>
  <si>
    <r>
      <rPr>
        <sz val="9"/>
        <color rgb="FF000000"/>
        <rFont val="GT Ultra Lloyds Light"/>
      </rPr>
      <t>140gCO</t>
    </r>
    <r>
      <rPr>
        <vertAlign val="subscript"/>
        <sz val="9"/>
        <color rgb="FF000000"/>
        <rFont val="GT Ultra Lloyds Light"/>
      </rPr>
      <t>2</t>
    </r>
    <r>
      <rPr>
        <sz val="9"/>
        <color rgb="FF000000"/>
        <rFont val="GT Ultra Lloyds Light"/>
      </rPr>
      <t>e/km</t>
    </r>
  </si>
  <si>
    <r>
      <rPr>
        <sz val="9"/>
        <color rgb="FF000000"/>
        <rFont val="GT Ultra Lloyds Light"/>
      </rPr>
      <t>149gCO</t>
    </r>
    <r>
      <rPr>
        <vertAlign val="subscript"/>
        <sz val="9"/>
        <color rgb="FF000000"/>
        <rFont val="GT Ultra Lloyds Light"/>
      </rPr>
      <t>2</t>
    </r>
    <r>
      <rPr>
        <sz val="9"/>
        <color rgb="FF000000"/>
        <rFont val="GT Ultra Lloyds Light"/>
      </rPr>
      <t>e/km</t>
    </r>
  </si>
  <si>
    <r>
      <rPr>
        <sz val="9"/>
        <color rgb="FF000000"/>
        <rFont val="GT Ultra Lloyds Light"/>
      </rPr>
      <t>153gCO</t>
    </r>
    <r>
      <rPr>
        <vertAlign val="subscript"/>
        <sz val="9"/>
        <color rgb="FF000000"/>
        <rFont val="GT Ultra Lloyds Light"/>
      </rPr>
      <t>2</t>
    </r>
    <r>
      <rPr>
        <sz val="9"/>
        <color rgb="FF000000"/>
        <rFont val="GT Ultra Lloyds Light"/>
      </rPr>
      <t>e/km</t>
    </r>
  </si>
  <si>
    <r>
      <rPr>
        <sz val="9"/>
        <color rgb="FF000000"/>
        <rFont val="GT Ultra Lloyds Light"/>
      </rPr>
      <t>156gCO</t>
    </r>
    <r>
      <rPr>
        <vertAlign val="subscript"/>
        <sz val="9"/>
        <color rgb="FF000000"/>
        <rFont val="GT Ultra Lloyds Light"/>
      </rPr>
      <t>2</t>
    </r>
    <r>
      <rPr>
        <sz val="9"/>
        <color rgb="FF000000"/>
        <rFont val="GT Ultra Lloyds Light"/>
      </rPr>
      <t>e/km</t>
    </r>
  </si>
  <si>
    <r>
      <rPr>
        <sz val="9"/>
        <color rgb="FF000000"/>
        <rFont val="GT Ultra Lloyds Light"/>
      </rPr>
      <t>157gCO</t>
    </r>
    <r>
      <rPr>
        <vertAlign val="subscript"/>
        <sz val="9"/>
        <color rgb="FF000000"/>
        <rFont val="GT Ultra Lloyds Light"/>
      </rPr>
      <t>2</t>
    </r>
    <r>
      <rPr>
        <sz val="9"/>
        <color rgb="FF000000"/>
        <rFont val="GT Ultra Lloyds Light"/>
      </rPr>
      <t>e/km</t>
    </r>
  </si>
  <si>
    <t>Road passenger transport</t>
  </si>
  <si>
    <r>
      <rPr>
        <sz val="9"/>
        <color rgb="FF000000"/>
        <rFont val="GT Ultra Lloyds Light"/>
      </rPr>
      <t>109gCO</t>
    </r>
    <r>
      <rPr>
        <vertAlign val="subscript"/>
        <sz val="9"/>
        <color rgb="FF000000"/>
        <rFont val="GT Ultra Lloyds Light"/>
      </rPr>
      <t>2</t>
    </r>
    <r>
      <rPr>
        <sz val="9"/>
        <color rgb="FF000000"/>
        <rFont val="GT Ultra Lloyds Light"/>
      </rPr>
      <t>e/pkm</t>
    </r>
  </si>
  <si>
    <r>
      <rPr>
        <sz val="9"/>
        <color rgb="FF000000"/>
        <rFont val="GT Ultra Lloyds Light"/>
      </rPr>
      <t>114gCO</t>
    </r>
    <r>
      <rPr>
        <vertAlign val="subscript"/>
        <sz val="9"/>
        <color rgb="FF000000"/>
        <rFont val="GT Ultra Lloyds Light"/>
      </rPr>
      <t>2</t>
    </r>
    <r>
      <rPr>
        <sz val="9"/>
        <color rgb="FF000000"/>
        <rFont val="GT Ultra Lloyds Light"/>
      </rPr>
      <t>e/pkm</t>
    </r>
  </si>
  <si>
    <r>
      <rPr>
        <sz val="9"/>
        <color rgb="FF000000"/>
        <rFont val="GT Ultra Lloyds Light"/>
      </rPr>
      <t>98gCO</t>
    </r>
    <r>
      <rPr>
        <vertAlign val="subscript"/>
        <sz val="9"/>
        <color rgb="FF000000"/>
        <rFont val="GT Ultra Lloyds Light"/>
      </rPr>
      <t>2</t>
    </r>
    <r>
      <rPr>
        <sz val="9"/>
        <color rgb="FF000000"/>
        <rFont val="GT Ultra Lloyds Light"/>
      </rPr>
      <t>e/pkm</t>
    </r>
  </si>
  <si>
    <r>
      <rPr>
        <sz val="9"/>
        <color rgb="FF000000"/>
        <rFont val="GT Ultra Lloyds Light"/>
      </rPr>
      <t>143gCO</t>
    </r>
    <r>
      <rPr>
        <vertAlign val="subscript"/>
        <sz val="9"/>
        <color rgb="FF000000"/>
        <rFont val="GT Ultra Lloyds Light"/>
      </rPr>
      <t>2</t>
    </r>
    <r>
      <rPr>
        <sz val="9"/>
        <color rgb="FF000000"/>
        <rFont val="GT Ultra Lloyds Light"/>
      </rPr>
      <t>e/pkm</t>
    </r>
  </si>
  <si>
    <r>
      <rPr>
        <sz val="9"/>
        <color rgb="FF000000"/>
        <rFont val="GT Ultra Lloyds Light"/>
      </rPr>
      <t>113gCO</t>
    </r>
    <r>
      <rPr>
        <vertAlign val="subscript"/>
        <sz val="9"/>
        <color rgb="FF000000"/>
        <rFont val="GT Ultra Lloyds Light"/>
      </rPr>
      <t>2</t>
    </r>
    <r>
      <rPr>
        <sz val="9"/>
        <color rgb="FF000000"/>
        <rFont val="GT Ultra Lloyds Light"/>
      </rPr>
      <t>e/pkm</t>
    </r>
  </si>
  <si>
    <r>
      <rPr>
        <sz val="9"/>
        <color rgb="FF000000"/>
        <rFont val="GT Ultra Lloyds Light"/>
      </rPr>
      <t>125gCO</t>
    </r>
    <r>
      <rPr>
        <vertAlign val="subscript"/>
        <sz val="9"/>
        <color rgb="FF000000"/>
        <rFont val="GT Ultra Lloyds Light"/>
      </rPr>
      <t>2</t>
    </r>
    <r>
      <rPr>
        <sz val="9"/>
        <color rgb="FF000000"/>
        <rFont val="GT Ultra Lloyds Light"/>
      </rPr>
      <t>e/pkm</t>
    </r>
  </si>
  <si>
    <t>Automotive (OEMs)</t>
  </si>
  <si>
    <r>
      <rPr>
        <sz val="9"/>
        <color rgb="FF000000"/>
        <rFont val="GT Ultra Lloyds Light"/>
      </rPr>
      <t>234gCO</t>
    </r>
    <r>
      <rPr>
        <vertAlign val="subscript"/>
        <sz val="9"/>
        <color rgb="FF000000"/>
        <rFont val="GT Ultra Lloyds Light"/>
      </rPr>
      <t>2</t>
    </r>
    <r>
      <rPr>
        <sz val="9"/>
        <color rgb="FF000000"/>
        <rFont val="GT Ultra Lloyds Light"/>
      </rPr>
      <t>e/vkm</t>
    </r>
  </si>
  <si>
    <r>
      <rPr>
        <sz val="9"/>
        <color rgb="FF000000"/>
        <rFont val="GT Ultra Lloyds Light"/>
      </rPr>
      <t>293gCO</t>
    </r>
    <r>
      <rPr>
        <vertAlign val="subscript"/>
        <sz val="9"/>
        <color rgb="FF000000"/>
        <rFont val="GT Ultra Lloyds Light"/>
      </rPr>
      <t>2</t>
    </r>
    <r>
      <rPr>
        <sz val="9"/>
        <color rgb="FF000000"/>
        <rFont val="GT Ultra Lloyds Light"/>
      </rPr>
      <t>e/vkm</t>
    </r>
  </si>
  <si>
    <r>
      <rPr>
        <sz val="9"/>
        <color rgb="FF000000"/>
        <rFont val="GT Ultra Lloyds Light"/>
      </rPr>
      <t>314gCO</t>
    </r>
    <r>
      <rPr>
        <vertAlign val="subscript"/>
        <sz val="9"/>
        <color rgb="FF000000"/>
        <rFont val="GT Ultra Lloyds Light"/>
      </rPr>
      <t>2</t>
    </r>
    <r>
      <rPr>
        <sz val="9"/>
        <color rgb="FF000000"/>
        <rFont val="GT Ultra Lloyds Light"/>
      </rPr>
      <t>e/vkm</t>
    </r>
  </si>
  <si>
    <r>
      <rPr>
        <sz val="9"/>
        <color rgb="FF000000"/>
        <rFont val="GT Ultra Lloyds Light"/>
      </rPr>
      <t>277gCO</t>
    </r>
    <r>
      <rPr>
        <vertAlign val="subscript"/>
        <sz val="9"/>
        <color rgb="FF000000"/>
        <rFont val="GT Ultra Lloyds Light"/>
      </rPr>
      <t>2</t>
    </r>
    <r>
      <rPr>
        <sz val="9"/>
        <color rgb="FF000000"/>
        <rFont val="GT Ultra Lloyds Light"/>
      </rPr>
      <t>e/vkm</t>
    </r>
  </si>
  <si>
    <r>
      <rPr>
        <sz val="9"/>
        <color rgb="FF000000"/>
        <rFont val="GT Ultra Lloyds Light"/>
      </rPr>
      <t>246gCO</t>
    </r>
    <r>
      <rPr>
        <vertAlign val="subscript"/>
        <sz val="9"/>
        <color rgb="FF000000"/>
        <rFont val="GT Ultra Lloyds Light"/>
      </rPr>
      <t>2</t>
    </r>
    <r>
      <rPr>
        <sz val="9"/>
        <color rgb="FF000000"/>
        <rFont val="GT Ultra Lloyds Light"/>
      </rPr>
      <t>e/vkm</t>
    </r>
  </si>
  <si>
    <t>Aviation</t>
  </si>
  <si>
    <r>
      <rPr>
        <sz val="9"/>
        <color rgb="FF000000"/>
        <rFont val="GT Ultra Lloyds Light"/>
      </rPr>
      <t>743gCO</t>
    </r>
    <r>
      <rPr>
        <vertAlign val="subscript"/>
        <sz val="9"/>
        <color rgb="FF000000"/>
        <rFont val="GT Ultra Lloyds Light"/>
      </rPr>
      <t>2</t>
    </r>
    <r>
      <rPr>
        <sz val="9"/>
        <color rgb="FF000000"/>
        <rFont val="GT Ultra Lloyds Light"/>
      </rPr>
      <t>e/rtk</t>
    </r>
  </si>
  <si>
    <r>
      <rPr>
        <sz val="9"/>
        <color rgb="FF000000"/>
        <rFont val="GT Ultra Lloyds Light"/>
      </rPr>
      <t>901gCO</t>
    </r>
    <r>
      <rPr>
        <vertAlign val="subscript"/>
        <sz val="9"/>
        <color rgb="FF000000"/>
        <rFont val="GT Ultra Lloyds Light"/>
      </rPr>
      <t>2</t>
    </r>
    <r>
      <rPr>
        <sz val="9"/>
        <color rgb="FF000000"/>
        <rFont val="GT Ultra Lloyds Light"/>
      </rPr>
      <t>e/rtk</t>
    </r>
  </si>
  <si>
    <r>
      <rPr>
        <sz val="9"/>
        <color rgb="FF000000"/>
        <rFont val="GT Ultra Lloyds Light"/>
      </rPr>
      <t>1</t>
    </r>
    <r>
      <rPr>
        <sz val="9"/>
        <color rgb="FF000000"/>
        <rFont val="GT Ultra Lloyds Light"/>
      </rPr>
      <t>,</t>
    </r>
    <r>
      <rPr>
        <sz val="9"/>
        <color rgb="FF000000"/>
        <rFont val="GT Ultra Lloyds Light"/>
      </rPr>
      <t>008gCO</t>
    </r>
    <r>
      <rPr>
        <vertAlign val="subscript"/>
        <sz val="9"/>
        <color rgb="FF000000"/>
        <rFont val="GT Ultra Lloyds Light"/>
      </rPr>
      <t>2</t>
    </r>
    <r>
      <rPr>
        <sz val="9"/>
        <color rgb="FF000000"/>
        <rFont val="GT Ultra Lloyds Light"/>
      </rPr>
      <t>e/rtk</t>
    </r>
  </si>
  <si>
    <r>
      <rPr>
        <sz val="9"/>
        <color rgb="FF000000"/>
        <rFont val="GT Ultra Lloyds Light"/>
      </rPr>
      <t>1</t>
    </r>
    <r>
      <rPr>
        <sz val="9"/>
        <color rgb="FF000000"/>
        <rFont val="GT Ultra Lloyds Light"/>
      </rPr>
      <t>,</t>
    </r>
    <r>
      <rPr>
        <sz val="9"/>
        <color rgb="FF000000"/>
        <rFont val="GT Ultra Lloyds Light"/>
      </rPr>
      <t>321gCO</t>
    </r>
    <r>
      <rPr>
        <vertAlign val="subscript"/>
        <sz val="9"/>
        <color rgb="FF000000"/>
        <rFont val="GT Ultra Lloyds Light"/>
      </rPr>
      <t>2</t>
    </r>
    <r>
      <rPr>
        <sz val="9"/>
        <color rgb="FF000000"/>
        <rFont val="GT Ultra Lloyds Light"/>
      </rPr>
      <t>e/rtk</t>
    </r>
  </si>
  <si>
    <r>
      <rPr>
        <sz val="9"/>
        <color rgb="FF000000"/>
        <rFont val="GT Ultra Lloyds Light"/>
      </rPr>
      <t>1</t>
    </r>
    <r>
      <rPr>
        <sz val="9"/>
        <color rgb="FF000000"/>
        <rFont val="GT Ultra Lloyds Light"/>
      </rPr>
      <t>,</t>
    </r>
    <r>
      <rPr>
        <sz val="9"/>
        <color rgb="FF000000"/>
        <rFont val="GT Ultra Lloyds Light"/>
      </rPr>
      <t>541gCO</t>
    </r>
    <r>
      <rPr>
        <vertAlign val="subscript"/>
        <sz val="9"/>
        <color rgb="FF000000"/>
        <rFont val="GT Ultra Lloyds Light"/>
      </rPr>
      <t>2</t>
    </r>
    <r>
      <rPr>
        <sz val="9"/>
        <color rgb="FF000000"/>
        <rFont val="GT Ultra Lloyds Light"/>
      </rPr>
      <t>e/rtk</t>
    </r>
  </si>
  <si>
    <r>
      <rPr>
        <sz val="9"/>
        <color rgb="FF000000"/>
        <rFont val="GT Ultra Lloyds Light"/>
      </rPr>
      <t>1</t>
    </r>
    <r>
      <rPr>
        <sz val="9"/>
        <color rgb="FF000000"/>
        <rFont val="GT Ultra Lloyds Light"/>
      </rPr>
      <t>,</t>
    </r>
    <r>
      <rPr>
        <sz val="9"/>
        <color rgb="FF000000"/>
        <rFont val="GT Ultra Lloyds Light"/>
      </rPr>
      <t>143gCO</t>
    </r>
    <r>
      <rPr>
        <vertAlign val="subscript"/>
        <sz val="9"/>
        <color rgb="FF000000"/>
        <rFont val="GT Ultra Lloyds Light"/>
      </rPr>
      <t>2</t>
    </r>
    <r>
      <rPr>
        <sz val="9"/>
        <color rgb="FF000000"/>
        <rFont val="GT Ultra Lloyds Light"/>
      </rPr>
      <t>e/rtk</t>
    </r>
  </si>
  <si>
    <t>Power generation</t>
  </si>
  <si>
    <r>
      <rPr>
        <sz val="9"/>
        <color rgb="FF000000"/>
        <rFont val="GT Ultra Lloyds Light"/>
      </rPr>
      <t>6gCO</t>
    </r>
    <r>
      <rPr>
        <vertAlign val="subscript"/>
        <sz val="9"/>
        <color rgb="FF000000"/>
        <rFont val="GT Ultra Lloyds Light"/>
      </rPr>
      <t>2</t>
    </r>
    <r>
      <rPr>
        <sz val="9"/>
        <color rgb="FF000000"/>
        <rFont val="GT Ultra Lloyds Light"/>
      </rPr>
      <t>e/kWh</t>
    </r>
  </si>
  <si>
    <r>
      <rPr>
        <sz val="9"/>
        <color rgb="FF000000"/>
        <rFont val="GT Ultra Lloyds Light"/>
      </rPr>
      <t>52gCO</t>
    </r>
    <r>
      <rPr>
        <vertAlign val="subscript"/>
        <sz val="9"/>
        <color rgb="FF000000"/>
        <rFont val="GT Ultra Lloyds Light"/>
      </rPr>
      <t>2</t>
    </r>
    <r>
      <rPr>
        <sz val="9"/>
        <color rgb="FF000000"/>
        <rFont val="GT Ultra Lloyds Light"/>
      </rPr>
      <t>e/kWh</t>
    </r>
  </si>
  <si>
    <r>
      <rPr>
        <sz val="9"/>
        <color rgb="FF000000"/>
        <rFont val="GT Ultra Lloyds Light"/>
      </rPr>
      <t>125gCO</t>
    </r>
    <r>
      <rPr>
        <vertAlign val="subscript"/>
        <sz val="9"/>
        <color rgb="FF000000"/>
        <rFont val="GT Ultra Lloyds Light"/>
      </rPr>
      <t>2</t>
    </r>
    <r>
      <rPr>
        <sz val="9"/>
        <color rgb="FF000000"/>
        <rFont val="GT Ultra Lloyds Light"/>
      </rPr>
      <t>e/kWh</t>
    </r>
  </si>
  <si>
    <r>
      <rPr>
        <sz val="9"/>
        <color rgb="FF000000"/>
        <rFont val="GT Ultra Lloyds Light"/>
      </rPr>
      <t>190gCO</t>
    </r>
    <r>
      <rPr>
        <vertAlign val="subscript"/>
        <sz val="9"/>
        <color rgb="FF000000"/>
        <rFont val="GT Ultra Lloyds Light"/>
      </rPr>
      <t>2</t>
    </r>
    <r>
      <rPr>
        <sz val="9"/>
        <color rgb="FF000000"/>
        <rFont val="GT Ultra Lloyds Light"/>
      </rPr>
      <t>e/kWh</t>
    </r>
  </si>
  <si>
    <r>
      <rPr>
        <sz val="9"/>
        <color rgb="FF000000"/>
        <rFont val="GT Ultra Lloyds Light"/>
      </rPr>
      <t>264gCO</t>
    </r>
    <r>
      <rPr>
        <vertAlign val="subscript"/>
        <sz val="9"/>
        <color rgb="FF000000"/>
        <rFont val="GT Ultra Lloyds Light"/>
      </rPr>
      <t>2</t>
    </r>
    <r>
      <rPr>
        <sz val="9"/>
        <color rgb="FF000000"/>
        <rFont val="GT Ultra Lloyds Light"/>
      </rPr>
      <t>e/kWh</t>
    </r>
  </si>
  <si>
    <t>Bank financed emissions with target</t>
  </si>
  <si>
    <r>
      <rPr>
        <sz val="9"/>
        <color rgb="FF000000"/>
        <rFont val="GT Ultra Lloyds Light"/>
      </rPr>
      <t xml:space="preserve">Consumer Lending without </t>
    </r>
    <r>
      <rPr>
        <sz val="9"/>
        <color rgb="FF000000"/>
        <rFont val="GT Ultra Lloyds Light"/>
      </rPr>
      <t>targets</t>
    </r>
    <r>
      <rPr>
        <vertAlign val="superscript"/>
        <sz val="9"/>
        <color rgb="FF000000"/>
        <rFont val="GT Ultra Lloyds Light"/>
      </rPr>
      <t>3</t>
    </r>
  </si>
  <si>
    <r>
      <rPr>
        <sz val="9"/>
        <color rgb="FF000000"/>
        <rFont val="GT Ultra Lloyds Light"/>
      </rPr>
      <t xml:space="preserve">Commercial Banking without </t>
    </r>
    <r>
      <rPr>
        <sz val="9"/>
        <color rgb="FF000000"/>
        <rFont val="GT Ultra Lloyds Light"/>
      </rPr>
      <t>targets</t>
    </r>
    <r>
      <rPr>
        <vertAlign val="superscript"/>
        <sz val="9"/>
        <color rgb="FF000000"/>
        <rFont val="GT Ultra Lloyds Light"/>
      </rPr>
      <t>4</t>
    </r>
  </si>
  <si>
    <t>Total Bank financed emissions</t>
  </si>
  <si>
    <r>
      <rPr>
        <sz val="9"/>
        <color rgb="FF000000"/>
        <rFont val="GT Ultra Lloyds Light"/>
      </rPr>
      <t>1 Our 2018 baseline year was restated from 29.7 MtCO</t>
    </r>
    <r>
      <rPr>
        <vertAlign val="subscript"/>
        <sz val="9"/>
        <color rgb="FF000000"/>
        <rFont val="GT Ultra Lloyds Light"/>
      </rPr>
      <t>2</t>
    </r>
    <r>
      <rPr>
        <sz val="9"/>
        <color rgb="FF000000"/>
        <rFont val="GT Ultra Lloyds Light"/>
      </rPr>
      <t>e to 29.2 MtCO</t>
    </r>
    <r>
      <rPr>
        <vertAlign val="subscript"/>
        <sz val="9"/>
        <color rgb="FF000000"/>
        <rFont val="GT Ultra Lloyds Light"/>
      </rPr>
      <t>2</t>
    </r>
    <r>
      <rPr>
        <sz val="9"/>
        <color rgb="FF000000"/>
        <rFont val="GT Ultra Lloyds Light"/>
      </rPr>
      <t>e and 2023 comparative year restated from 19.7 MtCO</t>
    </r>
    <r>
      <rPr>
        <vertAlign val="subscript"/>
        <sz val="9"/>
        <color rgb="FF000000"/>
        <rFont val="GT Ultra Lloyds Light"/>
      </rPr>
      <t>2</t>
    </r>
    <r>
      <rPr>
        <sz val="9"/>
        <color rgb="FF000000"/>
        <rFont val="GT Ultra Lloyds Light"/>
      </rPr>
      <t>e to 19.3 MtCO</t>
    </r>
    <r>
      <rPr>
        <vertAlign val="subscript"/>
        <sz val="9"/>
        <color rgb="FF000000"/>
        <rFont val="GT Ultra Lloyds Light"/>
      </rPr>
      <t>2</t>
    </r>
    <r>
      <rPr>
        <sz val="9"/>
        <color rgb="FF000000"/>
        <rFont val="GT Ultra Lloyds Light"/>
      </rPr>
      <t>e. These restatements are due to methodology changes,  correction of immaterial misstatements due to error and improving client data impacting C&amp;RRE,</t>
    </r>
    <r>
      <rPr>
        <sz val="9"/>
        <color rgb="FF000000"/>
        <rFont val="GT Ultra Lloyds Light"/>
      </rPr>
      <t xml:space="preserve"> Retail motor, </t>
    </r>
    <r>
      <rPr>
        <sz val="9"/>
        <color rgb="FF000000"/>
        <rFont val="GT Ultra Lloyds Light"/>
      </rPr>
      <t>Road passenger transpo</t>
    </r>
    <r>
      <rPr>
        <sz val="9"/>
        <color rgb="FF000000"/>
        <rFont val="GT Ultra Lloyds Light"/>
      </rPr>
      <t>rt,</t>
    </r>
    <r>
      <rPr>
        <sz val="9"/>
        <color rgb="FF000000"/>
        <rFont val="GT Ultra Lloyds Light"/>
      </rPr>
      <t xml:space="preserve"> Automotive (OEMs),  Agriculture,</t>
    </r>
    <r>
      <rPr>
        <sz val="9"/>
        <color rgb="FF000000"/>
        <rFont val="GT Ultra Lloyds Light"/>
      </rPr>
      <t xml:space="preserve"> power,</t>
    </r>
    <r>
      <rPr>
        <sz val="9"/>
        <color rgb="FF000000"/>
        <rFont val="GT Ultra Lloyds Light"/>
      </rPr>
      <t xml:space="preserve"> Oil and gas</t>
    </r>
    <r>
      <rPr>
        <sz val="9"/>
        <color rgb="FF000000"/>
        <rFont val="GT Ultra Lloyds Light"/>
      </rPr>
      <t xml:space="preserve"> and Commercial Banking without sector targets</t>
    </r>
    <r>
      <rPr>
        <sz val="9"/>
        <color rgb="FF000000"/>
        <rFont val="GT Ultra Lloyds Light"/>
      </rPr>
      <t xml:space="preserve">. </t>
    </r>
    <r>
      <rPr>
        <sz val="9"/>
        <color rgb="FF000000"/>
        <rFont val="GT Ultra Lloyds Light"/>
      </rPr>
      <t>T</t>
    </r>
    <r>
      <rPr>
        <sz val="9"/>
        <color rgb="FF000000"/>
        <rFont val="GT Ultra Lloyds Light"/>
      </rPr>
      <t>his has been partially offset by the addition of our European mortgages portfolio from 2023. Further details provided for affected sectors on pages 8</t>
    </r>
    <r>
      <rPr>
        <sz val="9"/>
        <color rgb="FF000000"/>
        <rFont val="GT Ultra Lloyds Light"/>
      </rPr>
      <t>8</t>
    </r>
    <r>
      <rPr>
        <sz val="9"/>
        <color rgb="FF000000"/>
        <rFont val="GT Ultra Lloyds Light"/>
      </rPr>
      <t xml:space="preserve"> to 11</t>
    </r>
    <r>
      <rPr>
        <sz val="9"/>
        <color rgb="FF000000"/>
        <rFont val="GT Ultra Lloyds Light"/>
      </rPr>
      <t xml:space="preserve">0 of the </t>
    </r>
    <r>
      <rPr>
        <sz val="9"/>
        <color rgb="FF000000"/>
        <rFont val="GT Ultra Lloyds Light"/>
      </rPr>
      <t>S</t>
    </r>
    <r>
      <rPr>
        <sz val="9"/>
        <color rgb="FF000000"/>
        <rFont val="GT Ultra Lloyds Light"/>
      </rPr>
      <t xml:space="preserve">ustainability </t>
    </r>
    <r>
      <rPr>
        <sz val="9"/>
        <color rgb="FF000000"/>
        <rFont val="GT Ultra Lloyds Light"/>
      </rPr>
      <t>R</t>
    </r>
    <r>
      <rPr>
        <sz val="9"/>
        <color rgb="FF000000"/>
        <rFont val="GT Ultra Lloyds Light"/>
      </rPr>
      <t>eport.</t>
    </r>
    <r>
      <rPr>
        <sz val="9"/>
        <color rgb="FF000000"/>
        <rFont val="GT Ultra Lloyds Light"/>
      </rPr>
      <t>.  Our recalculation approach is set out in our sustainability metrics basis of reporting 2025 which is available in our sustainability downloads.</t>
    </r>
  </si>
  <si>
    <t>2 The Bank’s scope 3 emissions are made up of the scope 1, 2 and 3 emissions of the customers we lend to.  Methodology outlining the calculation of finance emissions is included in our sustainability metrics basis of reporting 2025 which is available in our sustainability downloads.</t>
  </si>
  <si>
    <t>3 Consumer lending without sector targets relates to Retail motor vehicles outside of the Cars &amp; LCVs sector target, and our European mortgages (2023 onwards). 2018 includes UK mortgages prior to setting a sector target.</t>
  </si>
  <si>
    <t>4 Commercial Banking without sector targets, reflects scope 3 for all sectors without a scope 3 target, in line with PCAF guidance. This disclosure is limited to scope 3 upstream emissions due to PCAF scope 3 emission factors only covering upstream.</t>
  </si>
  <si>
    <t xml:space="preserve">5 Targets cover on balance sheet assets. </t>
  </si>
  <si>
    <r>
      <rPr>
        <sz val="9"/>
        <color rgb="FF000000"/>
        <rFont val="GT Ultra Lloyds Light"/>
      </rPr>
      <t xml:space="preserve">⊛ </t>
    </r>
    <r>
      <rPr>
        <sz val="9"/>
        <color rgb="FF000000"/>
        <rFont val="GT Ultra Lloyds Light"/>
      </rPr>
      <t>Indicator is subject to limited assurance by Deloitte LLP for further details see pa</t>
    </r>
    <r>
      <rPr>
        <sz val="9"/>
        <color rgb="FF000000"/>
        <rFont val="GT Ultra Lloyds Light"/>
      </rPr>
      <t>ge 2 of the Sustainability R</t>
    </r>
    <r>
      <rPr>
        <sz val="9"/>
        <color rgb="FF000000"/>
        <rFont val="GT Ultra Lloyds Light"/>
      </rPr>
      <t>eport.</t>
    </r>
  </si>
  <si>
    <r>
      <rPr>
        <b/>
        <sz val="9"/>
        <color rgb="FF000000"/>
        <rFont val="GT Ultra Lloyds Light"/>
      </rPr>
      <t>Financed emissions MtCO</t>
    </r>
    <r>
      <rPr>
        <b/>
        <vertAlign val="subscript"/>
        <sz val="9"/>
        <color rgb="FF000000"/>
        <rFont val="GT Ultra Lloyds Light"/>
      </rPr>
      <t>2</t>
    </r>
    <r>
      <rPr>
        <b/>
        <sz val="9"/>
        <color rgb="FF000000"/>
        <rFont val="GT Ultra Lloyds Light"/>
      </rPr>
      <t>e</t>
    </r>
  </si>
  <si>
    <r>
      <rPr>
        <b/>
        <sz val="9"/>
        <color rgb="FF000000"/>
        <rFont val="GT Ultra Lloyds Light"/>
      </rPr>
      <t>Carbon footprint tCO</t>
    </r>
    <r>
      <rPr>
        <b/>
        <vertAlign val="subscript"/>
        <sz val="9"/>
        <color rgb="FF000000"/>
        <rFont val="GT Ultra Lloyds Light"/>
      </rPr>
      <t>2</t>
    </r>
    <r>
      <rPr>
        <b/>
        <sz val="9"/>
        <color rgb="FF000000"/>
        <rFont val="GT Ultra Lloyds Light"/>
      </rPr>
      <t>e/£m</t>
    </r>
    <r>
      <rPr>
        <b/>
        <vertAlign val="superscript"/>
        <sz val="9"/>
        <color rgb="FF000000"/>
        <rFont val="GT Ultra Lloyds Light"/>
      </rPr>
      <t>1</t>
    </r>
  </si>
  <si>
    <r>
      <rPr>
        <b/>
        <sz val="9"/>
        <color rgb="FF000000"/>
        <rFont val="GT Ultra Lloyds Light"/>
      </rPr>
      <t>Weighted average carbon intensity (where data is available)</t>
    </r>
    <r>
      <rPr>
        <b/>
        <vertAlign val="superscript"/>
        <sz val="9"/>
        <color rgb="FF000000"/>
        <rFont val="GT Ultra Lloyds Light"/>
      </rPr>
      <t>2</t>
    </r>
    <r>
      <rPr>
        <b/>
        <sz val="9"/>
        <color rgb="FF000000"/>
        <rFont val="GT Ultra Lloyds Light"/>
      </rPr>
      <t xml:space="preserve"> (tCO</t>
    </r>
    <r>
      <rPr>
        <b/>
        <vertAlign val="subscript"/>
        <sz val="9"/>
        <color rgb="FF000000"/>
        <rFont val="GT Ultra Lloyds Light"/>
      </rPr>
      <t>2</t>
    </r>
    <r>
      <rPr>
        <b/>
        <sz val="9"/>
        <color rgb="FF000000"/>
        <rFont val="GT Ultra Lloyds Light"/>
      </rPr>
      <t>e/£m sales)</t>
    </r>
  </si>
  <si>
    <t xml:space="preserve"> Total scope 1 and 2</t>
  </si>
  <si>
    <t>Scope 1 and 2</t>
  </si>
  <si>
    <t xml:space="preserve">Policyholder fund </t>
  </si>
  <si>
    <t>Shareholder fund</t>
  </si>
  <si>
    <t xml:space="preserve">Scottish Widows Total </t>
  </si>
  <si>
    <r>
      <rPr>
        <sz val="9"/>
        <color rgb="FF000000"/>
        <rFont val="GT Ultra Lloyds Light"/>
      </rPr>
      <t>⊛</t>
    </r>
    <r>
      <rPr>
        <vertAlign val="superscript"/>
        <sz val="9"/>
        <color rgb="FF000000"/>
        <rFont val="GT Ultra Lloyds Light"/>
      </rPr>
      <t>4</t>
    </r>
  </si>
  <si>
    <t>Scope 3 financed emissions - by sector</t>
  </si>
  <si>
    <t>Policyholder</t>
  </si>
  <si>
    <t>Shareholder</t>
  </si>
  <si>
    <t>Scottish Widows Group</t>
  </si>
  <si>
    <t>PCAF data
quality score</t>
  </si>
  <si>
    <t>Financial services</t>
  </si>
  <si>
    <t>Automotives</t>
  </si>
  <si>
    <t>Aerospace and defence</t>
  </si>
  <si>
    <t>Retail</t>
  </si>
  <si>
    <t>Food and drink</t>
  </si>
  <si>
    <t>Wholesale</t>
  </si>
  <si>
    <t>Telecoms</t>
  </si>
  <si>
    <t>PCAF Data Quality Score</t>
  </si>
  <si>
    <t>Emissions Weight</t>
  </si>
  <si>
    <t>[1]  Emissions per £1 million invested is calculated using the market value of equity + book value of debt investment rather than the AUM in the table where assets are quoted at market value. The market value of equity + book value of debt equivalent total is £158.1 billion for 2024 (£150.5 billion for 2023). Note: coverage for weighted average carbon intensity may be lower than for carbon footprint due to lack of revenue data on certain asset types.</t>
  </si>
  <si>
    <t>[2]  Weighted average carbon intensity expresses the portfolio’s financed emissions per unit of sales revenue of the investee companies.</t>
  </si>
  <si>
    <t>[3]  The metrics for 2019, 2022 and 2023 have not been restated in the current period and were previously subject to limited assurance by Deloitte LLP in 2023 and 2024. This limited assurance report is available at sustainability downloads.</t>
  </si>
  <si>
    <t xml:space="preserve">[4]  The amount assured by Deloitte as part of their limited assurance work is 8.72 MtCO2e. The difference to the amount in the table above is due to rounding differences. </t>
  </si>
  <si>
    <r>
      <rPr>
        <sz val="9"/>
        <color rgb="FF000000"/>
        <rFont val="GT Ultra Lloyds Light"/>
      </rPr>
      <t xml:space="preserve">⊛ </t>
    </r>
    <r>
      <rPr>
        <sz val="9"/>
        <color rgb="FF000000"/>
        <rFont val="GT Ultra Lloyds Light"/>
      </rPr>
      <t xml:space="preserve">Indicator is subject to limited assurance by Deloitte LLP, for further details see page </t>
    </r>
    <r>
      <rPr>
        <sz val="9"/>
        <color rgb="FF000000"/>
        <rFont val="GT Ultra Lloyds Light"/>
      </rPr>
      <t>2 of the Sustainability Report.</t>
    </r>
  </si>
  <si>
    <t>Sustainable financing (£bn)</t>
  </si>
  <si>
    <t>Cumulative progress against target</t>
  </si>
  <si>
    <t xml:space="preserve">Achieved targets </t>
  </si>
  <si>
    <t>Sustainable finance for corporate and institutional customers</t>
  </si>
  <si>
    <t>2022 - 2024</t>
  </si>
  <si>
    <t xml:space="preserve">New mortgage lending for EPC A and B rated properties </t>
  </si>
  <si>
    <t>£ financing for new electric vehicles (EVs) and plug-in hybrids (PHEVs)</t>
  </si>
  <si>
    <r>
      <rPr>
        <b/>
        <sz val="9"/>
        <color rgb="FF000000"/>
        <rFont val="GT Ultra Lloyds Light"/>
      </rPr>
      <t>Current</t>
    </r>
    <r>
      <rPr>
        <b/>
        <sz val="9"/>
        <color rgb="FF000000"/>
        <rFont val="GT Ultra Lloyds Light"/>
      </rPr>
      <t xml:space="preserve"> targets</t>
    </r>
    <r>
      <rPr>
        <b/>
        <sz val="9"/>
        <color rgb="FF000000"/>
        <rFont val="GT Ultra Lloyds Light"/>
      </rPr>
      <t xml:space="preserve"> </t>
    </r>
    <r>
      <rPr>
        <b/>
        <vertAlign val="superscript"/>
        <sz val="9"/>
        <color rgb="FF000000"/>
        <rFont val="GT Ultra Lloyds Light"/>
      </rPr>
      <t>1</t>
    </r>
  </si>
  <si>
    <r>
      <rPr>
        <sz val="9"/>
        <color rgb="FF000000"/>
        <rFont val="GT Ultra Lloyds Light"/>
      </rPr>
      <t>Sustainable finance for commercial banking customers</t>
    </r>
    <r>
      <rPr>
        <sz val="9"/>
        <color rgb="FF000000"/>
        <rFont val="GT Ultra Lloyds Light"/>
      </rPr>
      <t xml:space="preserve"> </t>
    </r>
    <r>
      <rPr>
        <vertAlign val="superscript"/>
        <sz val="9"/>
        <color rgb="FF000000"/>
        <rFont val="GT Ultra Lloyds Light"/>
      </rPr>
      <t>2</t>
    </r>
    <r>
      <rPr>
        <vertAlign val="superscript"/>
        <sz val="9"/>
        <color rgb="FF000000"/>
        <rFont val="GT Ultra Lloyds Light"/>
      </rPr>
      <t>,3</t>
    </r>
  </si>
  <si>
    <t>2024 - 2026</t>
  </si>
  <si>
    <r>
      <rPr>
        <sz val="9"/>
        <color rgb="FF000000"/>
        <rFont val="GT Ultra Lloyds Light"/>
      </rPr>
      <t xml:space="preserve">New mortgage lending for EPC A and B rated properties </t>
    </r>
    <r>
      <rPr>
        <sz val="9"/>
        <color rgb="FF000000"/>
        <rFont val="GT Ultra Lloyds Light"/>
      </rPr>
      <t xml:space="preserve"> </t>
    </r>
    <r>
      <rPr>
        <vertAlign val="superscript"/>
        <sz val="9"/>
        <color rgb="FF000000"/>
        <rFont val="GT Ultra Lloyds Light"/>
      </rPr>
      <t>4</t>
    </r>
  </si>
  <si>
    <t>2025 - 2027</t>
  </si>
  <si>
    <r>
      <rPr>
        <sz val="9"/>
        <color rgb="FF000000"/>
        <rFont val="GT Ultra Lloyds Light"/>
      </rPr>
      <t>£ financing for new electric vehicles (EVs)</t>
    </r>
    <r>
      <rPr>
        <sz val="9"/>
        <color rgb="FF000000"/>
        <rFont val="GT Ultra Lloyds Light"/>
      </rPr>
      <t xml:space="preserve"> </t>
    </r>
    <r>
      <rPr>
        <vertAlign val="superscript"/>
        <sz val="9"/>
        <color rgb="FF000000"/>
        <rFont val="GT Ultra Lloyds Light"/>
      </rPr>
      <t>5</t>
    </r>
  </si>
  <si>
    <t>Cumulative sustainable lending</t>
  </si>
  <si>
    <t>Commercial Banking</t>
  </si>
  <si>
    <t>2022 - 2026</t>
  </si>
  <si>
    <t>Mortgages</t>
  </si>
  <si>
    <t>2022 - 2027</t>
  </si>
  <si>
    <t>Motor</t>
  </si>
  <si>
    <t>Total amount we have committed since 2022</t>
  </si>
  <si>
    <t>Sustainable investments (£bn)</t>
  </si>
  <si>
    <t>Achieved targets</t>
  </si>
  <si>
    <r>
      <rPr>
        <sz val="9"/>
        <color rgb="FF000000"/>
        <rFont val="GT Ultra Lloyds Light"/>
      </rPr>
      <t>Scottish Widows discretionary investment in climate-aware strategies</t>
    </r>
    <r>
      <rPr>
        <sz val="9"/>
        <color rgb="FF000000"/>
        <rFont val="GT Ultra Lloyds Light"/>
      </rPr>
      <t xml:space="preserve"> </t>
    </r>
    <r>
      <rPr>
        <vertAlign val="superscript"/>
        <sz val="9"/>
        <color rgb="FF000000"/>
        <rFont val="GT Ultra Lloyds Light"/>
      </rPr>
      <t>6</t>
    </r>
  </si>
  <si>
    <t>20 - 25</t>
  </si>
  <si>
    <t>2020 - 2025</t>
  </si>
  <si>
    <t xml:space="preserve">  of which: Scottish Widows discretionary investment in climate solutions</t>
  </si>
  <si>
    <t>[1]  As definited within the 2025 Sustainable Financing Framework</t>
  </si>
  <si>
    <r>
      <rPr>
        <sz val="9"/>
        <color rgb="FF000000"/>
        <rFont val="GT Ultra Lloyds Light"/>
      </rPr>
      <t xml:space="preserve">[2] </t>
    </r>
    <r>
      <rPr>
        <sz val="9"/>
        <color rgb="FF000000"/>
        <rFont val="GT Ultra Lloyds Light"/>
      </rPr>
      <t xml:space="preserve">The new Commercial Banking target (1 January 2024 onwards) relates to both Corporate and Institutional Banking customers and Business and Commercial Banking customers. From 1 January 2022 to 31 December 2023 the </t>
    </r>
    <r>
      <rPr>
        <sz val="9"/>
        <color rgb="FF000000"/>
        <rFont val="GT Ultra Lloyds Light"/>
      </rPr>
      <t xml:space="preserve">target applied to corporate and institutional customer only, and was measured against the criteria set out in the 2023 Sustainable Financing Framework. </t>
    </r>
    <r>
      <rPr>
        <sz val="9"/>
        <color rgb="FF000000"/>
        <rFont val="GT Ultra Lloyds Light"/>
      </rPr>
      <t xml:space="preserve"> </t>
    </r>
  </si>
  <si>
    <r>
      <rPr>
        <sz val="9"/>
        <color rgb="FF000000"/>
        <rFont val="GT Ultra Lloyds Light"/>
      </rPr>
      <t xml:space="preserve">[3] </t>
    </r>
    <r>
      <rPr>
        <sz val="9"/>
        <color rgb="FF000000"/>
        <rFont val="GT Ultra Lloyds Light"/>
      </rPr>
      <t>I</t>
    </r>
    <r>
      <rPr>
        <sz val="9"/>
        <color rgb="FF000000"/>
        <rFont val="GT Ultra Lloyds Light"/>
      </rPr>
      <t xml:space="preserve">ncludes £0.6bn lending to SMEs located in the most socio-economically disadvantaged areas in the UK and to female-led businesses, both of which form part of the  the social eligibility criteria, included for the first time in 2025.  </t>
    </r>
  </si>
  <si>
    <r>
      <rPr>
        <sz val="9"/>
        <color rgb="FF000000"/>
        <rFont val="GT Ultra Lloyds Light"/>
      </rPr>
      <t xml:space="preserve">[4] </t>
    </r>
    <r>
      <rPr>
        <sz val="9"/>
        <color rgb="FF000000"/>
        <rFont val="GT Ultra Lloyds Light"/>
      </rPr>
      <t>New mortgage lending on UK (excluding Channel Islands) residential property that meets an EPC rating of B or higher. The target includes remortgages but excludes further advances. £18.5 billion covers the period from January 2022 to September 2025. £5.3 billion was achieved from 1 January 2025 to 30 September 2025.</t>
    </r>
    <r>
      <rPr>
        <sz val="9"/>
        <color rgb="FF000000"/>
        <rFont val="GT Ultra Lloyds Light"/>
      </rPr>
      <t xml:space="preserve"> </t>
    </r>
    <r>
      <rPr>
        <sz val="9"/>
        <color rgb="FF000000"/>
        <rFont val="GT Ultra Lloyds Light"/>
      </rPr>
      <t xml:space="preserve">There are rounding differences between the cumulative total and the individual target positions.  </t>
    </r>
  </si>
  <si>
    <r>
      <rPr>
        <sz val="9"/>
        <color rgb="FF000000"/>
        <rFont val="GT Ultra Lloyds Light"/>
      </rPr>
      <t xml:space="preserve">[5] </t>
    </r>
    <r>
      <rPr>
        <sz val="9"/>
        <color rgb="FF000000"/>
        <rFont val="GT Ultra Lloyds Light"/>
      </rPr>
      <t>From 1 January 2025 the new target includes new lending advances and operating leases for electric vehicles (EVs); includes cars and vans. From 1 January 2022 to 31 December 2024 the target covered EVS and plug-in hybrid vehicles new lending advances for Black Horse and operating leases for Lex Autolease (gross) and operating leases for Tusker (gross, post-acquisition by the Group (February 2023)); includes cars and vans.</t>
    </r>
    <r>
      <rPr>
        <sz val="9"/>
        <color rgb="FF000000"/>
        <rFont val="GT Ultra Lloyds Light"/>
      </rPr>
      <t xml:space="preserve"> </t>
    </r>
    <r>
      <rPr>
        <sz val="9"/>
        <color rgb="FF000000"/>
        <rFont val="GT Ultra Lloyds Light"/>
      </rPr>
      <t xml:space="preserve">There are rounding differences between the cumulative total and the individual target positions.  </t>
    </r>
    <r>
      <rPr>
        <sz val="9"/>
        <color rgb="FF000000"/>
        <rFont val="GT Ultra Lloyds Light"/>
      </rPr>
      <t xml:space="preserve"> </t>
    </r>
  </si>
  <si>
    <r>
      <rPr>
        <sz val="9"/>
        <color rgb="FF000000"/>
        <rFont val="GT Ultra Lloyds Light"/>
      </rPr>
      <t>[</t>
    </r>
    <r>
      <rPr>
        <sz val="9"/>
        <color rgb="FF000000"/>
        <rFont val="GT Ultra Lloyds Light"/>
      </rPr>
      <t>6</t>
    </r>
    <r>
      <rPr>
        <sz val="9"/>
        <color rgb="FF000000"/>
        <rFont val="GT Ultra Lloyds Light"/>
      </rPr>
      <t xml:space="preserve">] </t>
    </r>
    <r>
      <rPr>
        <sz val="9"/>
        <color rgb="FF000000"/>
        <rFont val="GT Ultra Lloyds Light"/>
      </rPr>
      <t xml:space="preserve">This refers to funds that have a focus on investment in companies that are either adapting their business to reduce carbon emissions or developing solutions to address climate change. 
</t>
    </r>
    <r>
      <rPr>
        <sz val="9"/>
        <color rgb="FF000000"/>
        <rFont val="GT Ultra Lloyds Light"/>
      </rPr>
      <t>We achieved our original target to invest in climate aware strategies at the end of 2024. At year end 2025 we have £81.3 billion invested in climate aware strategies. This is a significant rise</t>
    </r>
    <r>
      <rPr>
        <sz val="9"/>
        <color rgb="FF000000"/>
        <rFont val="GT Ultra Lloyds Light"/>
      </rPr>
      <t xml:space="preserve"> from prior period</t>
    </r>
    <r>
      <rPr>
        <sz val="9"/>
        <color rgb="FF000000"/>
        <rFont val="GT Ultra Lloyds Light"/>
      </rPr>
      <t xml:space="preserve">, driven by the launch of our new workplace proposition, Scottish Widows Lifetime Investment, which includes a higher proportion of climate aware ESG-tilted investment strategies. </t>
    </r>
  </si>
  <si>
    <r>
      <rPr>
        <sz val="9"/>
        <color rgb="FF000000"/>
        <rFont val="GT Ultra Lloyds Light"/>
      </rPr>
      <t>[</t>
    </r>
    <r>
      <rPr>
        <sz val="9"/>
        <color rgb="FF000000"/>
        <rFont val="GT Ultra Lloyds Light"/>
      </rPr>
      <t>7</t>
    </r>
    <r>
      <rPr>
        <sz val="9"/>
        <color rgb="FF000000"/>
        <rFont val="GT Ultra Lloyds Light"/>
      </rPr>
      <t>] This metric has not been restated in the current period and was previously subject to limited assurance by Deloitte LLP in 2023. This limited assurance report is available in sustainability downloads.</t>
    </r>
  </si>
  <si>
    <r>
      <rPr>
        <sz val="9"/>
        <color rgb="FF000000"/>
        <rFont val="GT Ultra Lloyds Light"/>
      </rPr>
      <t>⊛ Indicator is subject to Limited ISAE 3000 (revised) and ISAE 3410 assurance by Deloitte LLP for the 2025 Sustainability Reporting. Deloitte’s 2025 assurance statement and the sustainability metrics basis of reporting 2025 are available online in sustainability downloads.</t>
    </r>
  </si>
  <si>
    <t>Facilitated emissions</t>
  </si>
  <si>
    <t>2024</t>
  </si>
  <si>
    <t>Baseline year: 2023</t>
  </si>
  <si>
    <r>
      <rPr>
        <sz val="9"/>
        <color rgb="FF000000"/>
        <rFont val="GT Ultra Lloyds Light"/>
      </rPr>
      <t>Facilitated emissions (MtCO</t>
    </r>
    <r>
      <rPr>
        <vertAlign val="subscript"/>
        <sz val="9"/>
        <color rgb="FF000000"/>
        <rFont val="GT Ultra Lloyds Light"/>
      </rPr>
      <t>2</t>
    </r>
    <r>
      <rPr>
        <sz val="9"/>
        <color rgb="FF000000"/>
        <rFont val="GT Ultra Lloyds Light"/>
      </rPr>
      <t>e)</t>
    </r>
  </si>
  <si>
    <t>Facilitated amount (£bn)</t>
  </si>
  <si>
    <t>Scope 1 and 2
33% 
weighting</t>
  </si>
  <si>
    <t>Scope 1 and 2
100% 
weighting</t>
  </si>
  <si>
    <t>Scope 1 and 2 
as % of 
Facilitated Total</t>
  </si>
  <si>
    <t>PCAF data 
quality score</t>
  </si>
  <si>
    <t>Scope 3
33% weighting</t>
  </si>
  <si>
    <t>Scope 3
100% 
weighting</t>
  </si>
  <si>
    <t>Scope 3 
as % of
Facilitated Total</t>
  </si>
  <si>
    <r>
      <rPr>
        <sz val="9"/>
        <color rgb="FF000000"/>
        <rFont val="GT Ultra Lloyds Light"/>
      </rPr>
      <t>Economic emissions intensity (MtCO</t>
    </r>
    <r>
      <rPr>
        <vertAlign val="subscript"/>
        <sz val="9"/>
        <color rgb="FF000000"/>
        <rFont val="GT Ultra Lloyds Light"/>
      </rPr>
      <t>2</t>
    </r>
    <r>
      <rPr>
        <sz val="9"/>
        <color rgb="FF000000"/>
        <rFont val="GT Ultra Lloyds Light"/>
      </rPr>
      <t>e/£bn)</t>
    </r>
  </si>
  <si>
    <t xml:space="preserve"> 1.5 </t>
  </si>
  <si>
    <t xml:space="preserve"> 2.0 </t>
  </si>
  <si>
    <t xml:space="preserve"> 1.1 </t>
  </si>
  <si>
    <t xml:space="preserve"> 1.8 </t>
  </si>
  <si>
    <t xml:space="preserve"> 2.6 </t>
  </si>
  <si>
    <t xml:space="preserve"> 2.4 </t>
  </si>
  <si>
    <t xml:space="preserve"> 11.3 </t>
  </si>
  <si>
    <t>Sector based facilitated emissions</t>
  </si>
  <si>
    <t xml:space="preserve"> 1.2 </t>
  </si>
  <si>
    <t xml:space="preserve"> 2.1 </t>
  </si>
  <si>
    <t>Non sector based facilitated emissions</t>
  </si>
  <si>
    <t xml:space="preserve"> 2.2 </t>
  </si>
  <si>
    <t xml:space="preserve"> 2.7 </t>
  </si>
  <si>
    <t>Total Bank facilitated emissions</t>
  </si>
  <si>
    <t xml:space="preserve"> 1.9 </t>
  </si>
  <si>
    <t xml:space="preserve"> 2.5 </t>
  </si>
  <si>
    <r>
      <rPr>
        <sz val="9"/>
        <color rgb="FF000000"/>
        <rFont val="GT Ultra Lloyds Light"/>
      </rPr>
      <t>Green use of proceed facilitated emissions</t>
    </r>
    <r>
      <rPr>
        <vertAlign val="superscript"/>
        <sz val="9"/>
        <color rgb="FF000000"/>
        <rFont val="GT Ultra Lloyds Light"/>
      </rPr>
      <t>1</t>
    </r>
  </si>
  <si>
    <t>[1] Our primary green bond issuances are included separately and we have attributed full emissions weightings (33% and 100% of our total bookrunner apportionment).</t>
  </si>
  <si>
    <r>
      <rPr>
        <sz val="9"/>
        <color rgb="FF000000"/>
        <rFont val="GT Ultra Lloyds Light"/>
      </rPr>
      <t>⊛ Indicator is subject to Limited ISAE 3000 (revised) and ISAE 3410 assurance by Deloitte LLP for the 202</t>
    </r>
    <r>
      <rPr>
        <sz val="9"/>
        <color rgb="FF000000"/>
        <rFont val="GT Ultra Lloyds Light"/>
      </rPr>
      <t>5</t>
    </r>
    <r>
      <rPr>
        <sz val="9"/>
        <color rgb="FF000000"/>
        <rFont val="GT Ultra Lloyds Light"/>
      </rPr>
      <t xml:space="preserve"> Sustainability Reporting. Deloitte’s 202</t>
    </r>
    <r>
      <rPr>
        <sz val="9"/>
        <color rgb="FF000000"/>
        <rFont val="GT Ultra Lloyds Light"/>
      </rPr>
      <t>5</t>
    </r>
    <r>
      <rPr>
        <sz val="9"/>
        <color rgb="FF000000"/>
        <rFont val="GT Ultra Lloyds Light"/>
      </rPr>
      <t xml:space="preserve"> assurance statement and the sustainability metrics basis of reporting 2024 are available online in sustainability downloads.</t>
    </r>
  </si>
  <si>
    <t>EPC</t>
  </si>
  <si>
    <t>EPC profile</t>
  </si>
  <si>
    <t>A</t>
  </si>
  <si>
    <t>B</t>
  </si>
  <si>
    <t>C</t>
  </si>
  <si>
    <t>D</t>
  </si>
  <si>
    <t>E</t>
  </si>
  <si>
    <t>F</t>
  </si>
  <si>
    <t>G</t>
  </si>
  <si>
    <t>Unrated properties</t>
  </si>
  <si>
    <t>Across the Group, carbon credits have been employed to compensate for activity in our Tusker businesses.  Tusker was acquired by the Group in 2023 and utilises credits to compensate for the tailpipe emissions of all salary sacrifice cars on their schemes, in addition to offsetting the charging requirements from the grid for electric vehicles.
Any Tusker credit usage is excluded from our Group reported emissions and considered beyond value chain mitigation (BVCM). The details of carbon credits reported below are for credits retired in 2025.  This can include credits purchased for emissions associated with activity in and before 2025.  Similarly, some credits purchased for 2025 activity may be retired in 2026.</t>
  </si>
  <si>
    <t>Tusker - Retirements</t>
  </si>
  <si>
    <t>Lease Hire Vehicle Emissions</t>
  </si>
  <si>
    <t>Total credits retired</t>
  </si>
  <si>
    <t>Number of credits retired  in 2025</t>
  </si>
  <si>
    <t>Certification standard name</t>
  </si>
  <si>
    <t>VCS</t>
  </si>
  <si>
    <t>Project name</t>
  </si>
  <si>
    <t>Zhangye Improved Grassland Management Project</t>
  </si>
  <si>
    <t>The Russas Project</t>
  </si>
  <si>
    <t>REDD+ Project Resguardo Indigena Unificado Selva de Mataven (RIU SM)</t>
  </si>
  <si>
    <t>Reduced Emissions from Deforestation and Degradation in Keo Seima Wildlife Sanctuary</t>
  </si>
  <si>
    <t>FLORESTAL SANTA MARIA PROJECT</t>
  </si>
  <si>
    <t>Project ID</t>
  </si>
  <si>
    <t>Retirement serial number</t>
  </si>
  <si>
    <t>14009-545576908-545579140-VCS-VCU-291-VER-CN-14-2748-01012020-31122020-1 
14009-545579141-545582299-VCS-VCU-291-VER-CN-14-2748-01012020-31122020-1
14009-545582300-545584968-VCS-VCU-291-VER-CN-14-2748-01012020-31122020-1
14009-545569015-545571907-VCS-VCU-291-VER-CN-14-2748-01012020-31122020-1
14009-545571908-545574692-VCS-VCU-291-VER-CN-14-2748-01012020-31122020-1</t>
  </si>
  <si>
    <t xml:space="preserve">16098-739546783-739548361-VCS-VCU-352-VER-BR-14-1112-01012020-31122020-1
16098-739545667-739546782-VCS-VCU-352-VER-BR-14-1112-01012020-31122020-1
16098-739548362-739549696-VCS-VCU-352-VER-BR-14-1112-01012020-31122020-1
16098-739549697-739551143-VCS-VCU-352-VER-BR-14-1112-01012020-31122020-1
	16098-739551144-739552536-VCS-VCU-352-VER-BR-14-1112-01012020-31122020-1
</t>
  </si>
  <si>
    <t>11376-323447177-323448176-VCS-VCU-394-VER-CO-14-1566-01012018-31122018-1
11376-323334953-323336068-VCS-VCU-394-VER-CO-14-1566-01012018-31122018-1
11376-323336069-323337648-VCS-VCU-394-VER-CO-14-1566-01012018-31122018-1
11376-323337649-323338982-VCS-VCU-394-VER-CO-14-1566-01012018-31122018-1
11376-323453904-323454295-VCS-VCU-394-VER-CO-14-1566-01012018-31122018-1
10969-262362264-262363670-VCS-VCU-394-VER-CO-14-1566-01012018-31122018-
	10969-262362172-262362211-VCS-VCU-394-VER-CO-14-1566-01012018-31122018-1</t>
  </si>
  <si>
    <t xml:space="preserve">15304-677123104-677127419-VCS-VCU-263-VER-KH-14-1650-01012020-31122020-1
15304-677127420-677131881-VCS-VCU-263-VER-KH-14-1650-01012020-31122020-1
15304-677131882-677157235-VCS-VCU-263-VER-KH-14-1650-01012020-31122020-1
</t>
  </si>
  <si>
    <t xml:space="preserve">18468-897577846-897581297-VCS-VCU-261-VER-BR-14-875-13042021-12042022-0	
18468-897581298-897584867-VCS-VCU-261-VER-BR-14-875-13042021-12042022-0
18468-897584868-897605150-VCS-VCU-261-VER-BR-14-875-13042021-12042022-0
</t>
  </si>
  <si>
    <t>Retirement date</t>
  </si>
  <si>
    <t>03/01/2025 &amp; 26/11/2025</t>
  </si>
  <si>
    <t>26/11/2025 &amp; 05/12/2025</t>
  </si>
  <si>
    <t>Issuing registry</t>
  </si>
  <si>
    <t>Verra</t>
  </si>
  <si>
    <t>Host Country</t>
  </si>
  <si>
    <t>China</t>
  </si>
  <si>
    <t>Brazil</t>
  </si>
  <si>
    <t>Colombia</t>
  </si>
  <si>
    <t>Cambodia</t>
  </si>
  <si>
    <t>Credit vintage</t>
  </si>
  <si>
    <t>Methodology</t>
  </si>
  <si>
    <t>VM0026</t>
  </si>
  <si>
    <t>VM0007</t>
  </si>
  <si>
    <t>VM0015</t>
  </si>
  <si>
    <t>Project type</t>
  </si>
  <si>
    <t>Agriculture Forestry and Other Land Use</t>
  </si>
  <si>
    <t>Host country authorisation</t>
  </si>
  <si>
    <t>If associated with additional third-party certification regarding social or environmental integrity</t>
  </si>
  <si>
    <t>CCB-No Distinction, CORSIA – Pilot Phase, 2021-2023 Eligible</t>
  </si>
  <si>
    <t>CCB-Climate Gold</t>
  </si>
  <si>
    <t>How we deliver</t>
  </si>
  <si>
    <t>Metric</t>
  </si>
  <si>
    <t xml:space="preserve">Concerns raised through Speak Up </t>
  </si>
  <si>
    <t>Number of confidential concerns raised</t>
  </si>
  <si>
    <t>311</t>
  </si>
  <si>
    <t>Number of anonymous concerns raised</t>
  </si>
  <si>
    <t>Number resolved by Speak Up triage team</t>
  </si>
  <si>
    <t>318</t>
  </si>
  <si>
    <t>Number referred to other processes (e.g. HR or line management)</t>
  </si>
  <si>
    <t>267</t>
  </si>
  <si>
    <t>Number referred for investigation</t>
  </si>
  <si>
    <t>76</t>
  </si>
  <si>
    <t>Includes 5 concerns raised in 2024 which were referred for investigation in 2025</t>
  </si>
  <si>
    <t>Number of investigations closed</t>
  </si>
  <si>
    <t>Includes 21 investigations opened in 2024 which were closed in 2025</t>
  </si>
  <si>
    <t>Number of investigations closed which were substantiated</t>
  </si>
  <si>
    <t>Where cases were substantiated, appropriate action was taken to rectify the situation.</t>
  </si>
  <si>
    <t>Number of substantiated reports of modern slavery through our Speak-Up line</t>
  </si>
  <si>
    <t>Number of colleagues dismissed</t>
  </si>
  <si>
    <t>Percentage of report topics via our Speak-Up service</t>
  </si>
  <si>
    <t>Colleague &amp; Managerial Behaviours</t>
  </si>
  <si>
    <t>Policies &amp; Procedures</t>
  </si>
  <si>
    <t>Sales &amp; Service</t>
  </si>
  <si>
    <t>Criminal Activty</t>
  </si>
  <si>
    <t xml:space="preserve">Customer experience </t>
  </si>
  <si>
    <t>Customer complaints</t>
  </si>
  <si>
    <t>FCA reportable complaints (per 1,000 accounts) – Half year one</t>
  </si>
  <si>
    <t>From half year one 2024 we have seen an increase in complaints per ,000 due to comission complaints received in Motor.</t>
  </si>
  <si>
    <t>FCA reportable complaints (per 1,000 accounts) – Half year two</t>
  </si>
  <si>
    <t>NA</t>
  </si>
  <si>
    <t xml:space="preserve">Half year two 2025 data not available at time of publishing </t>
  </si>
  <si>
    <t>Customer satisfaction</t>
  </si>
  <si>
    <t>Customer satisfaction – Net promoter score</t>
  </si>
  <si>
    <t>In 2025, we transitioned from an all-channel net promoter score to a relationship net promoter score (below).</t>
  </si>
  <si>
    <t>Customer satisfaction - Relationship net promoter score</t>
  </si>
  <si>
    <t>Relationship net promoter score measures customers’ likelihood to recommend us based on their overall experience. The year-on-year decline is largely driven by changes to the mobile banking app, with customers telling us that there is more we can do to improve journeys and experience. Actions are in place to support improvement in 2026.</t>
  </si>
  <si>
    <r>
      <rPr>
        <sz val="9"/>
        <color rgb="FF000000"/>
        <rFont val="GT Ultra Lloyds Light"/>
      </rPr>
      <t>Group customer dashboard (GCD)</t>
    </r>
    <r>
      <rPr>
        <sz val="9"/>
        <color rgb="FF000000"/>
        <rFont val="GT Ultra Lloyds Light"/>
      </rPr>
      <t xml:space="preserve"> </t>
    </r>
    <r>
      <rPr>
        <sz val="9"/>
        <color rgb="FF000000"/>
        <rFont val="GT Ultra Lloyds Light"/>
      </rPr>
      <t xml:space="preserve">(November YTD)
</t>
    </r>
    <r>
      <rPr>
        <sz val="9"/>
        <color rgb="FF000000"/>
        <rFont val="GT Ultra Lloyds Light"/>
      </rPr>
      <t xml:space="preserve">Pts – 2024 to 2025
</t>
    </r>
    <r>
      <rPr>
        <sz val="9"/>
        <color rgb="FF000000"/>
        <rFont val="GT Ultra Lloyds Light"/>
      </rPr>
      <t>% – 2021 to 202</t>
    </r>
    <r>
      <rPr>
        <sz val="9"/>
        <color rgb="FF000000"/>
        <rFont val="GT Ultra Lloyds Light"/>
      </rPr>
      <t>3</t>
    </r>
  </si>
  <si>
    <t>In 2025, scores improved or were maintained for 64% of the GCD measures, indicating the positive customer impact of our strategic transformation to date. Ambitious targets were set for the year, with overall GCD performance at 65 against a target of 75 which was driven by a decline in our net promoter score and customer complaints volumes, highlighting the need for continued focus in 2026 to achieve our customer ambitions.</t>
  </si>
  <si>
    <t xml:space="preserve">Amount of political contributions </t>
  </si>
  <si>
    <t>Underlying profit before tax</t>
  </si>
  <si>
    <t>Statutory profit before tax</t>
  </si>
  <si>
    <t>Ordinary dividend pence per share</t>
  </si>
  <si>
    <t>pence</t>
  </si>
  <si>
    <t>Return on tangible equity</t>
  </si>
  <si>
    <t>Cost: income ratio (including remediation)</t>
  </si>
  <si>
    <t>Common equity tier 1 ratio</t>
  </si>
  <si>
    <t>Reported on a pro forma basis, reflecting the dividend payout by the insurance business and declared share buybacks.</t>
  </si>
  <si>
    <t>Earnings per share</t>
  </si>
  <si>
    <t>Net income</t>
  </si>
  <si>
    <t xml:space="preserve">Staff costs </t>
  </si>
  <si>
    <t>Staff costs restated to include salaries, performance-based compensation and social security costs.</t>
  </si>
  <si>
    <t>Tax paid</t>
  </si>
  <si>
    <r>
      <rPr>
        <sz val="9"/>
        <color rgb="FF000000"/>
        <rFont val="GT Ultra Lloyds Light"/>
      </rPr>
      <t>Further information on the Group’s approach to tax can be found in our tax strategy and approach to tax 202</t>
    </r>
    <r>
      <rPr>
        <sz val="9"/>
        <color rgb="FF000000"/>
        <rFont val="GT Ultra Lloyds Light"/>
      </rPr>
      <t>5</t>
    </r>
  </si>
  <si>
    <t>Tax collected</t>
  </si>
  <si>
    <r>
      <rPr>
        <sz val="9"/>
        <color rgb="FF000000"/>
        <rFont val="GT Ultra Lloyds Light"/>
      </rPr>
      <t>Further information on the Group’s approach to tax can be found in our tax strategy and approach to tax 202</t>
    </r>
    <r>
      <rPr>
        <sz val="9"/>
        <color rgb="FF000000"/>
        <rFont val="GT Ultra Lloyds Light"/>
      </rPr>
      <t>5</t>
    </r>
  </si>
  <si>
    <r>
      <rPr>
        <b/>
        <sz val="9"/>
        <color rgb="FF000000"/>
        <rFont val="GT Ultra Lloyds Light"/>
      </rPr>
      <t>Disclaimer</t>
    </r>
    <r>
      <rPr>
        <sz val="9"/>
        <color rgb="FF000000"/>
        <rFont val="GT Ultra Lloyds Light"/>
      </rPr>
      <t xml:space="preserve">
The reader should be aware that this document, and the information contained within it, has been prepared on the following basis: (i) this document and its contents are not externally audited; (ii) all material contained in this document is subject to change without notice; (iii) the material in this document does not constitute any investment, accounting, legal, regulatory or tax advice or an invitation or recommendation to enter into any transaction; (iv) estimates expressed in this document should be regarded as indicative, and for illustrative purposes only; and (v) this document has been prepared using models, methodologies and data which are subject to certain limitations (as explained in the “models, methodologies and data” section below). Expected and actual outcomes may differ from those set out in the document (as explained in the “forward-looking statements” section below). 
This document's use of the terms “material,” “materiality” and other similar terms should be understood in the context of ESG and sustainability reporting and are not intended to be have the meaning those terms have under the securities or other laws of the United States or any other jurisdiction or as these terms are used in the context of financial statements and financial reporting. 
</t>
    </r>
    <r>
      <rPr>
        <b/>
        <sz val="9"/>
        <color rgb="FF000000"/>
        <rFont val="GT Ultra Lloyds Light"/>
      </rPr>
      <t xml:space="preserve">Public information 
</t>
    </r>
    <r>
      <rPr>
        <sz val="9"/>
        <color rgb="FF000000"/>
        <rFont val="GT Ultra Lloyds Light"/>
      </rPr>
      <t xml:space="preserve">
Some information appearing in this document may have been obtained from public and other sources and, it has not been independently verified by the Group and no representation or warranty is made by the Group as to its quality, completeness, accuracy, fitness for a particular purpose or non-infringement of such information. 
Opinions and views of third parties 
Any opinions or views of third parties expressed in this document are those of the third parties identified, and not of the Group, its affiliates, directors, officers, employees or agents. By incorporating or referring to opinions and views of third parties, the Group is not, in any way, endorsing or supporting such opinions or views. 
</t>
    </r>
    <r>
      <rPr>
        <b/>
        <sz val="9"/>
        <color rgb="FF000000"/>
        <rFont val="GT Ultra Lloyds Light"/>
      </rPr>
      <t xml:space="preserve">Models, methodologies and data 
</t>
    </r>
    <r>
      <rPr>
        <sz val="9"/>
        <color rgb="FF000000"/>
        <rFont val="GT Ultra Lloyds Light"/>
      </rPr>
      <t xml:space="preserve">
The data contained in this document reflects best estimates at the relevant time. The models, methodologies and data used in information in this document, including in relation to the setting of the Group’s emissions targets, net-zero transition strategy, climate scenario analysis and transition plan, are subject to certain limitations. These include (i) that they are subject to future risks and uncertainties which may change over time, (ii) for external data, or methodologies and models developed by a third party, they could be subject to adjustment which is beyond the Group’s control; (iii) the quality of data can vary, which may impact the outputs of models and methodologies; (iv) in respect of climate-related models, methodologies and data in particular, are not of the same standard as those available for other financial information, nor subject to the same standards, benchmarks or standardised accounting principles, and historical data may not be an accurate indicator of the future trajectory of climate change impacts. Moreover, measurement technologies and analytical methodologies are in constant development; there is a lack of international coordination on data and methodology standards, and there exists future uncertainty, which includes (amongst others) developing global and regional laws, regulations and policies and evolving classification frameworks and climate science knowledge and data. 
Where the Group has used the methodology and tools developed by a third party, the application of the methodology (or consequences of its application) shall not be interpreted as conflicting with any legal or contractual obligations and such legal or contractual obligations shall take precedence over the application of the methodology. Where the Group has used underlying data provided or sourced by a third party, the use of the data shall not be interpreted as conflicting with any legal or contractual obligations and such legal or contractual obligations shall take precedence over the use of the data. Further development of reporting or other standards could impact the metrics, data and targets contained in this document. From one reporting period to another, direct comparisons of each statement of information or data may not always be possible, and information may be updated from time to time. 
</t>
    </r>
    <r>
      <rPr>
        <b/>
        <sz val="9"/>
        <color rgb="FF000000"/>
        <rFont val="GT Ultra Lloyds Light"/>
      </rPr>
      <t xml:space="preserve">No liability 
</t>
    </r>
    <r>
      <rPr>
        <sz val="9"/>
        <color rgb="FF000000"/>
        <rFont val="GT Ultra Lloyds Light"/>
      </rPr>
      <t xml:space="preserve">
While reasonable care has been taken in preparing this document, neither the Group nor any of its affiliates, directors, officers, employees or agents make any representation or warranty as to its quality, accuracy or completeness, and they accept no responsibility or liability for the contents of this material, including any errors of fact, omission or opinion expressed. 
</t>
    </r>
    <r>
      <rPr>
        <b/>
        <sz val="9"/>
        <color rgb="FF000000"/>
        <rFont val="GT Ultra Lloyds Light"/>
      </rPr>
      <t xml:space="preserve">Forward-looking statements
</t>
    </r>
    <r>
      <rPr>
        <sz val="9"/>
        <color rgb="FF000000"/>
        <rFont val="GT Ultra Lloyds Light"/>
      </rPr>
      <t xml:space="preserve"> 
This document contains certain forward-looking statements within the meaning of Section 21E of the US Securities Exchange Act of 1934, as amended, and section 27A of the US Securities Act of 1933, as amended, with respect to the business, strategy, plans and/or results of Lloyds Banking Group plc together with its subsidiaries (the Group) and its current goals and expectations. Statements that are not historical or current facts, including statements about the Group’s or its directors’ and/or management’s beliefs and expectations, are forward-looking statements. Words such as, without limitation, ‘believes’, ‘achieves’, ‘anticipates’, ‘estimates’, ‘expects’, ‘targets’, ‘should’, ‘intends’, ‘aims’, ‘projects’, ‘plans’, ‘potential’, ‘will’, ‘would’, ‘could’, ‘considered’, ‘likely’, ‘may’, ‘seek’, ‘estimate’, ‘probability’, ‘goal’, ‘objective’, ‘deliver’, ‘endeavour’, ‘prospects’, ‘optimistic’ and similar expressions or variations on these expressions are intended to identify forward-looking statements. These statements concern or may affect future matters, including but not limited to: projections or expectations of the Group’s future financial position, including profit attributable to shareholders, provisions, economic profit, dividends, capital structure, portfolios, net interest margin, capital ratios, liquidity, risk-weighted assets (RWAs), expenditures or any other financial items or ratios; litigation, regulatory and governmental investigations; the Group’s future financial performance; the level and extent of future impairments and write-downs; the Group’s ESG targets and/or commitments; statements of plans, objectives or goals of the Group or its management and other statements that are not historical fact and statements of assumptions underlying such statements. By their nature, forward-looking statements involve risk and uncertainty because they relate to events and depend upon circumstances that will or may occur in the future. There are inherent risks and uncertainties associated with achieving future emissions targets and implementing net-zero transition strategies and plans in a complex, interdependent, and continually evolving global landscape. The Group therefore reserves the right to adjust, amend, or adapt its metrics and targets in response to unforeseen circumstances or changes in external factors and dependencies which impact the feasibility of achieving the stated targets. 
Factors that could cause actual business, strategy, targets, plans and/or results (including but not limited to the payment of dividends) to differ materially from forward-looking statements include, but are not limited to: general economic and business conditions in the UK and internationally (including in relation to tariffs); imposed and threatened tariffs and changes to global trade policy; acts of hostility or terrorism and responses to those acts, or other such events; geopolitical unpredictability; the war between Russia and Ukraine; the escalation of conflicts in the Middle East; the tensions between China and Taiwan; political instability including as a result of any UK general election; market related risks, trends and developments; changes in client and consumer behaviour and demand; exposure to counterparty risk; the ability to access sufficient sources of capital, liquidity and funding when required; changes to the Group’s credit ratings; fluctuations in interest rates, inflation, exchange rates, stock markets and currencies; volatility in credit markets; volatility in the price of the Group’s securities; natural pandemic and other disasters; risks concerning borrower and counterparty credit quality; risks affecting insurance business and defined benefit pension schemes; changes in laws, regulations, practices and accounting standards or taxation; changes to regulatory capital or liquidity requirements and similar contingencies; the policies and actions of governmental or regulatory authorities or courts together with any resulting impact on the future structure of the Group; risks associated with the Group’s compliance with a wide range of laws and regulations; assessment related to resolution planning requirements; risks related to regulatory actions which may be taken in the event of a bank or Group failure; exposure to legal, regulatory or competition proceedings, investigations or complaints; failure to comply with anti-money laundering, counter terrorist financing, anti-bribery and sanctions regulations; failure to prevent or detect any illegal or improper activities; operational risks including risks as a result of the failure of third party suppliers; conduct risk; risks related to new and emerging technologies, including artificial intelligence; technological changes and risks to the security of IT and operational infrastructure, systems, data and information resulting from increased threat of cyber and other attacks; technological failure; inadequate or failed internal or external processes or systems; risks relating to ESG matters, such as climate change (and achieving climate change ambitions) and decarbonisation, including the Group’s ability along with the government and other stakeholders to measure, manage and mitigate the impacts of climate change effectively, and human rights issues; the impact of competitive conditions; failure to attract, retain and develop high calibre talent; the ability to achieve strategic objectives; the ability to derive cost savings and other benefits including, but without limitation, as a result of any acquisitions, disposals and other strategic transactions; inability to capture accurately the expected value from acquisitions; assumptions and estimates that form the basis of the Group’s financial statements; and potential changes in dividend policy. A number of these influences and factors are beyond the Group’s control. Please refer to the latest Annual Report on Form 20-F filed by Lloyds Banking Group plc with the US Securities and Exchange Commission (the SEC), which is available on the SEC’s website at www.sec.gov, for a discussion of certain factors and risks. Lloyds Banking Group plc may also make or disclose written and/or oral forward-looking statements in other written materials and in oral statements made by the directors, officers or employees of Lloyds Banking Group plc to third parties, including financial analysts. Except as required by any applicable law or regulation, the forward-looking statements contained in this document are made as of today’s date, and the Group expressly disclaims any obligation or undertaking to release publicly any updates or revisions to any forward-looking statements contained in this document whether as a result of new information, future events or otherwise. The information, statements and opinions contained in this document do not constitute a public offer under any applicable law or an offer to sell any securities or financial instruments or any advice or recommendation with respect to such securities or financial instruments.
</t>
    </r>
  </si>
  <si>
    <t>Reported on a quarterly basis, presented as a yearly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</si>
</sst>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quot;-&quot;#0;#0;_(@_)"/>
    <numFmt numFmtId="165" formatCode="#0.0;&quot;-&quot;#0.0;#0.0;_(@_)"/>
    <numFmt numFmtId="166" formatCode="#0.#######################;&quot;-&quot;#0.#######################;#0.#######################;_(@_)"/>
    <numFmt numFmtId="167" formatCode="#,##0.0;&quot;-&quot;#,##0.0;#,##0.0;_(@_)"/>
    <numFmt numFmtId="168" formatCode="#,##0;&quot;-&quot;#,##0;#,##0;_(@_)"/>
    <numFmt numFmtId="169" formatCode="* #,##0.00;* &quot;-&quot;#,##0.00;* &quot;—&quot;;_(@_)"/>
    <numFmt numFmtId="170" formatCode="* #,##0;* &quot;-&quot;#,##0;* &quot;—&quot;;_(@_)"/>
    <numFmt numFmtId="171" formatCode="#0.00;&quot;-&quot;#0.00;#0.00;_(@_)"/>
    <numFmt numFmtId="172" formatCode="&quot;&quot;* #,##0_);&quot;&quot;* \(#,##0\);&quot;&quot;* #,##0_);_(@_)"/>
    <numFmt numFmtId="173" formatCode="&quot;&quot;* #,##0.0_);&quot;&quot;* \(#,##0.0\);&quot;&quot;* #,##0.0_);_(@_)"/>
    <numFmt numFmtId="174" formatCode="* #,##0;* \(#,##0\);* &quot;—&quot;;_(@_)"/>
    <numFmt numFmtId="175" formatCode="* #,##0.0;* &quot;-&quot;#,##0.0;* &quot;—&quot;;_(@_)"/>
    <numFmt numFmtId="176" formatCode="#0%;&quot;-&quot;#0%;&quot;-&quot;\%;_(@_)"/>
    <numFmt numFmtId="177" formatCode="#0.#######################%;&quot;-&quot;#0.#######################%;&quot;-&quot;\%;_(@_)"/>
    <numFmt numFmtId="178" formatCode="#0_)%;\(#0\)%;&quot;-&quot;_)\%;_(@_)"/>
    <numFmt numFmtId="179" formatCode="#0.0%;&quot;-&quot;#0.0%;&quot;-&quot;\%;_(@_)"/>
    <numFmt numFmtId="180" formatCode="yyyy"/>
    <numFmt numFmtId="181" formatCode="#0.0_)%;\(#0.0\)%;#0.0_)%;_(@_)"/>
    <numFmt numFmtId="182" formatCode="#,##0.0;\(#,##0.0\);#,##0.0;_(@_)"/>
    <numFmt numFmtId="183" formatCode="#0%;&quot;-&quot;#0%;#0%;_(@_)"/>
    <numFmt numFmtId="184" formatCode="#,##0.0;&quot;-&quot;#,##0.0;&quot;—&quot;;_(@_)"/>
    <numFmt numFmtId="185" formatCode="#,##0.00;&quot;-&quot;#,##0.00;&quot;—&quot;;_(@_)"/>
    <numFmt numFmtId="186" formatCode="&quot;&quot;* #,##0.0_);&quot;&quot;* \(#,##0.0\);&quot;&quot;* &quot;—&quot;_);_(@_)"/>
    <numFmt numFmtId="187" formatCode="#,##0.0;\(#,##0.0\);&quot;—&quot;;_(@_)"/>
    <numFmt numFmtId="188" formatCode="#0_)%;\(#0\)%;#0_)%;_(@_)"/>
    <numFmt numFmtId="189" formatCode="&quot;&quot;#,##0_);&quot;&quot;\(#,##0\);&quot;&quot;#,##0_);_(@_)"/>
    <numFmt numFmtId="190" formatCode="m/d/yyyy"/>
  </numFmts>
  <fonts count="4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28"/>
      <color rgb="FF006A4D"/>
      <name val="GT Ultra Lloyds Light"/>
    </font>
    <font>
      <b/>
      <sz val="11"/>
      <color rgb="FF000000"/>
      <name val="GT Ultra Lloyds Light"/>
    </font>
    <font>
      <sz val="11"/>
      <color rgb="FF000000"/>
      <name val="GT Ultra Lloyds Light"/>
    </font>
    <font>
      <sz val="9"/>
      <color rgb="FF000000"/>
      <name val="GT Ultra Lloyds Light"/>
    </font>
    <font>
      <b/>
      <sz val="9"/>
      <color rgb="FF000000"/>
      <name val="GT Ultra Lloyds Light"/>
    </font>
    <font>
      <b/>
      <sz val="14"/>
      <color rgb="FF000000"/>
      <name val="GT Ultra Lloyds Light"/>
    </font>
    <font>
      <b/>
      <sz val="9"/>
      <color rgb="FFFFFFFF"/>
      <name val="GT Ultra Lloyds Light"/>
    </font>
    <font>
      <sz val="10"/>
      <color rgb="FF000000"/>
      <name val="GT Ultra Lloyds Light"/>
    </font>
    <font>
      <sz val="8"/>
      <color rgb="FF000000"/>
      <name val="GT Ultra Lloyds Light"/>
    </font>
    <font>
      <sz val="9"/>
      <color rgb="FFFFFFFF"/>
      <name val="GT Ultra Lloyds Light"/>
    </font>
    <font>
      <sz val="9"/>
      <color rgb="FFFF0000"/>
      <name val="GT Ultra Lloyds Light"/>
    </font>
    <font>
      <b/>
      <sz val="28"/>
      <color rgb="FF007C43"/>
      <name val="GT Ultra Lloyds Light"/>
    </font>
    <font>
      <u/>
      <sz val="11"/>
      <color rgb="FF0563C1"/>
      <name val="GT Ultra Lloyds Light"/>
    </font>
    <font>
      <sz val="9"/>
      <color rgb="FFFF66CC"/>
      <name val="GT Ultra Lloyds Light"/>
    </font>
    <font>
      <sz val="7"/>
      <color rgb="FF000000"/>
      <name val="GT Ultra Lloyds Light"/>
    </font>
    <font>
      <i/>
      <sz val="9"/>
      <color rgb="FF000000"/>
      <name val="GT Ultra Lloyds Light"/>
    </font>
    <font>
      <b/>
      <sz val="7"/>
      <color rgb="FF000000"/>
      <name val="GT Ultra Lloyds Light"/>
    </font>
    <font>
      <b/>
      <sz val="9"/>
      <color rgb="FFFFFFFF"/>
      <name val="GT Ultra Lloyds Regular"/>
    </font>
    <font>
      <b/>
      <sz val="10"/>
      <color rgb="FF000000"/>
      <name val="GT Ultra Lloyds Regular"/>
    </font>
    <font>
      <sz val="10"/>
      <color rgb="FF000000"/>
      <name val="GT Ultra Lloyds Regular"/>
    </font>
    <font>
      <b/>
      <sz val="10"/>
      <color rgb="FF000000"/>
      <name val="GT Ultra Lloyds Light"/>
    </font>
    <font>
      <sz val="9"/>
      <color rgb="FF000000"/>
      <name val="GT Ultra Lloyds Regular"/>
    </font>
    <font>
      <b/>
      <sz val="9"/>
      <color rgb="FF000000"/>
      <name val="GT Ultra Lloyds Regular"/>
    </font>
    <font>
      <b/>
      <sz val="14"/>
      <color rgb="FF000000"/>
      <name val="GT Ultra Lloyds Regular"/>
    </font>
    <font>
      <sz val="10"/>
      <name val="Arial"/>
      <family val="2"/>
    </font>
    <font>
      <sz val="10"/>
      <name val="GT Ultra Lloyds Light"/>
    </font>
    <font>
      <sz val="10"/>
      <name val="GT Ultra Median Lloyds Regular"/>
    </font>
    <font>
      <sz val="6"/>
      <color rgb="FF000000"/>
      <name val="GT Ultra Lloyds Light"/>
    </font>
    <font>
      <vertAlign val="superscript"/>
      <sz val="9"/>
      <color rgb="FF000000"/>
      <name val="GT Ultra Lloyds Light"/>
    </font>
    <font>
      <vertAlign val="superscript"/>
      <sz val="9"/>
      <color rgb="FFFFFFFF"/>
      <name val="GT Ultra Lloyds Light"/>
    </font>
    <font>
      <b/>
      <vertAlign val="superscript"/>
      <sz val="9"/>
      <color rgb="FFFFFFFF"/>
      <name val="GT Ultra Lloyds Light"/>
    </font>
    <font>
      <b/>
      <vertAlign val="superscript"/>
      <sz val="9"/>
      <color rgb="FF000000"/>
      <name val="GT Ultra Lloyds Light"/>
    </font>
    <font>
      <vertAlign val="subscript"/>
      <sz val="9"/>
      <color rgb="FF000000"/>
      <name val="GT Ultra Lloyds Light"/>
    </font>
    <font>
      <i/>
      <vertAlign val="subscript"/>
      <sz val="9"/>
      <color rgb="FF000000"/>
      <name val="GT Ultra Lloyds Light"/>
    </font>
    <font>
      <b/>
      <vertAlign val="subscript"/>
      <sz val="9"/>
      <color rgb="FF000000"/>
      <name val="GT Ultra Lloyds Light"/>
    </font>
    <font>
      <vertAlign val="superscript"/>
      <sz val="10"/>
      <color rgb="FF000000"/>
      <name val="GT Ultra Lloyds Regular"/>
    </font>
    <font>
      <vertAlign val="subscript"/>
      <sz val="10"/>
      <color rgb="FF000000"/>
      <name val="GT Ultra Lloyds Regular"/>
    </font>
    <font>
      <sz val="10"/>
      <color rgb="FF000000"/>
      <name val="GT Ultra Median Lloyds Regular"/>
    </font>
    <font>
      <b/>
      <vertAlign val="superscript"/>
      <sz val="28"/>
      <color rgb="FF006A4D"/>
      <name val="GT Ultra Lloyds Light"/>
    </font>
    <font>
      <sz val="10"/>
      <name val="Arial"/>
      <family val="2"/>
    </font>
    <font>
      <u/>
      <sz val="10"/>
      <color theme="10"/>
      <name val="Arial"/>
      <family val="2"/>
    </font>
  </fonts>
  <fills count="9">
    <fill>
      <patternFill patternType="none"/>
    </fill>
    <fill>
      <patternFill patternType="gray125"/>
    </fill>
    <fill>
      <patternFill patternType="solid">
        <fgColor rgb="FFFFFFFF"/>
        <bgColor indexed="64"/>
      </patternFill>
    </fill>
    <fill>
      <patternFill patternType="solid">
        <fgColor rgb="FF006A4D"/>
        <bgColor indexed="64"/>
      </patternFill>
    </fill>
    <fill>
      <patternFill patternType="solid">
        <fgColor rgb="FFC7FFC6"/>
        <bgColor indexed="64"/>
      </patternFill>
    </fill>
    <fill>
      <patternFill patternType="solid">
        <fgColor rgb="FFF2F2F2"/>
        <bgColor indexed="64"/>
      </patternFill>
    </fill>
    <fill>
      <patternFill patternType="solid">
        <fgColor rgb="FF11B67A"/>
        <bgColor indexed="64"/>
      </patternFill>
    </fill>
    <fill>
      <patternFill patternType="solid">
        <fgColor rgb="FFD9D9D9"/>
        <bgColor indexed="64"/>
      </patternFill>
    </fill>
    <fill>
      <patternFill patternType="solid">
        <fgColor rgb="FFCAFDC7"/>
        <bgColor indexed="64"/>
      </patternFill>
    </fill>
  </fills>
  <borders count="105">
    <border>
      <left/>
      <right/>
      <top/>
      <bottom/>
      <diagonal/>
    </border>
    <border>
      <left style="medium">
        <color rgb="FF000000"/>
      </left>
      <right style="thin">
        <color rgb="FFFFFFFF"/>
      </right>
      <top style="medium">
        <color rgb="FF000000"/>
      </top>
      <bottom/>
      <diagonal/>
    </border>
    <border>
      <left style="thin">
        <color rgb="FFFFFFFF"/>
      </left>
      <right style="thin">
        <color rgb="FFFFFFFF"/>
      </right>
      <top style="medium">
        <color rgb="FF000000"/>
      </top>
      <bottom/>
      <diagonal/>
    </border>
    <border>
      <left style="thin">
        <color rgb="FFFFFFFF"/>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diagonal/>
    </border>
    <border>
      <left style="thin">
        <color rgb="FFFFFFFF"/>
      </left>
      <right/>
      <top style="medium">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FFFFFF"/>
      </right>
      <top style="medium">
        <color rgb="FF000000"/>
      </top>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FFFFFF"/>
      </right>
      <top style="medium">
        <color rgb="FF000000"/>
      </top>
      <bottom style="thin">
        <color rgb="FF000000"/>
      </bottom>
      <diagonal/>
    </border>
    <border>
      <left style="thin">
        <color rgb="FFFFFFFF"/>
      </left>
      <right style="thin">
        <color rgb="FFFFFFFF"/>
      </right>
      <top style="medium">
        <color rgb="FF000000"/>
      </top>
      <bottom style="thin">
        <color rgb="FF000000"/>
      </bottom>
      <diagonal/>
    </border>
    <border>
      <left style="thin">
        <color rgb="FFFFFFFF"/>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FFFFFF"/>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medium">
        <color rgb="FF000000"/>
      </bottom>
      <diagonal/>
    </border>
    <border>
      <left/>
      <right style="thin">
        <color rgb="FFFFFFFF"/>
      </right>
      <top style="medium">
        <color rgb="FF000000"/>
      </top>
      <bottom style="thin">
        <color rgb="FF000000"/>
      </bottom>
      <diagonal/>
    </border>
    <border>
      <left style="medium">
        <color rgb="FF000000"/>
      </left>
      <right style="thin">
        <color rgb="FFFFFFFF"/>
      </right>
      <top style="medium">
        <color rgb="FF000000"/>
      </top>
      <bottom style="thin">
        <color rgb="FFFFFFFF"/>
      </bottom>
      <diagonal/>
    </border>
    <border>
      <left style="thin">
        <color rgb="FFFFFFFF"/>
      </left>
      <right style="thin">
        <color rgb="FFFFFFFF"/>
      </right>
      <top style="medium">
        <color rgb="FF000000"/>
      </top>
      <bottom style="thin">
        <color rgb="FFFFFFFF"/>
      </bottom>
      <diagonal/>
    </border>
    <border>
      <left style="thin">
        <color rgb="FFFFFFFF"/>
      </left>
      <right/>
      <top style="medium">
        <color rgb="FF000000"/>
      </top>
      <bottom style="thin">
        <color rgb="FFFFFFFF"/>
      </bottom>
      <diagonal/>
    </border>
    <border>
      <left/>
      <right style="thin">
        <color rgb="FFFFFFFF"/>
      </right>
      <top style="medium">
        <color rgb="FF000000"/>
      </top>
      <bottom style="thin">
        <color rgb="FFFFFFFF"/>
      </bottom>
      <diagonal/>
    </border>
    <border>
      <left style="medium">
        <color rgb="FF000000"/>
      </left>
      <right/>
      <top style="thin">
        <color rgb="FFFFFFFF"/>
      </top>
      <bottom style="thin">
        <color rgb="FF000000"/>
      </bottom>
      <diagonal/>
    </border>
    <border>
      <left/>
      <right/>
      <top style="thin">
        <color rgb="FFFFFFF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FFFFFF"/>
      </top>
      <bottom/>
      <diagonal/>
    </border>
    <border>
      <left/>
      <right/>
      <top/>
      <bottom style="medium">
        <color rgb="FFA6A6A6"/>
      </bottom>
      <diagonal/>
    </border>
    <border>
      <left/>
      <right style="thin">
        <color rgb="FFFFFFFF"/>
      </right>
      <top style="medium">
        <color rgb="FFA6A6A6"/>
      </top>
      <bottom style="thin">
        <color rgb="FF000000"/>
      </bottom>
      <diagonal/>
    </border>
    <border>
      <left style="thin">
        <color rgb="FFFFFFFF"/>
      </left>
      <right style="thin">
        <color rgb="FFFFFFFF"/>
      </right>
      <top style="medium">
        <color rgb="FFA6A6A6"/>
      </top>
      <bottom style="thin">
        <color rgb="FF000000"/>
      </bottom>
      <diagonal/>
    </border>
    <border>
      <left style="thin">
        <color rgb="FFFFFFFF"/>
      </left>
      <right style="thin">
        <color rgb="FFFFFFFF"/>
      </right>
      <top style="medium">
        <color rgb="FFA6A6A6"/>
      </top>
      <bottom/>
      <diagonal/>
    </border>
    <border>
      <left style="thin">
        <color rgb="FFFFFFFF"/>
      </left>
      <right/>
      <top style="medium">
        <color rgb="FFA6A6A6"/>
      </top>
      <bottom/>
      <diagonal/>
    </border>
    <border>
      <left style="thin">
        <color rgb="FF000000"/>
      </left>
      <right/>
      <top style="thin">
        <color rgb="FF000000"/>
      </top>
      <bottom/>
      <diagonal/>
    </border>
    <border>
      <left style="thin">
        <color rgb="FFFFFFFF"/>
      </left>
      <right/>
      <top style="medium">
        <color rgb="FFA6A6A6"/>
      </top>
      <bottom style="thin">
        <color rgb="FF000000"/>
      </bottom>
      <diagonal/>
    </border>
    <border>
      <left/>
      <right/>
      <top style="medium">
        <color rgb="FFA6A6A6"/>
      </top>
      <bottom/>
      <diagonal/>
    </border>
    <border>
      <left/>
      <right/>
      <top style="medium">
        <color rgb="FFA6A6A6"/>
      </top>
      <bottom style="thin">
        <color rgb="FF000000"/>
      </bottom>
      <diagonal/>
    </border>
    <border>
      <left/>
      <right style="thin">
        <color rgb="FF000000"/>
      </right>
      <top style="thin">
        <color rgb="FF000000"/>
      </top>
      <bottom/>
      <diagonal/>
    </border>
    <border>
      <left style="thin">
        <color rgb="FF000000"/>
      </left>
      <right/>
      <top/>
      <bottom/>
      <diagonal/>
    </border>
    <border>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medium">
        <color rgb="FF000000"/>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medium">
        <color rgb="FF000000"/>
      </right>
      <top/>
      <bottom style="thin">
        <color rgb="FFFFFFFF"/>
      </bottom>
      <diagonal/>
    </border>
    <border>
      <left/>
      <right style="thin">
        <color rgb="FFFFFFFF"/>
      </right>
      <top style="thin">
        <color rgb="FFFFFFFF"/>
      </top>
      <bottom style="thin">
        <color rgb="FF000000"/>
      </bottom>
      <diagonal/>
    </border>
    <border>
      <left/>
      <right style="medium">
        <color rgb="FF000000"/>
      </right>
      <top style="thin">
        <color rgb="FFFFFFFF"/>
      </top>
      <bottom style="thin">
        <color rgb="FF000000"/>
      </bottom>
      <diagonal/>
    </border>
    <border>
      <left/>
      <right style="thin">
        <color rgb="FF000000"/>
      </right>
      <top/>
      <bottom/>
      <diagonal/>
    </border>
    <border>
      <left style="medium">
        <color rgb="FF000000"/>
      </left>
      <right/>
      <top style="medium">
        <color rgb="FF000000"/>
      </top>
      <bottom style="thin">
        <color rgb="FFFFFFFF"/>
      </bottom>
      <diagonal/>
    </border>
    <border>
      <left/>
      <right style="medium">
        <color rgb="FF000000"/>
      </right>
      <top style="thin">
        <color rgb="FFFFFFFF"/>
      </top>
      <bottom style="thin">
        <color rgb="FFFFFFFF"/>
      </bottom>
      <diagonal/>
    </border>
    <border>
      <left style="medium">
        <color rgb="FF000000"/>
      </left>
      <right style="thin">
        <color rgb="FFFFFFFF"/>
      </right>
      <top/>
      <bottom style="thin">
        <color rgb="FFFFFFFF"/>
      </bottom>
      <diagonal/>
    </border>
    <border>
      <left style="thin">
        <color rgb="FFFFFFFF"/>
      </left>
      <right style="medium">
        <color rgb="FF000000"/>
      </right>
      <top style="thin">
        <color rgb="FFFFFFFF"/>
      </top>
      <bottom style="thin">
        <color rgb="FFFFFFFF"/>
      </bottom>
      <diagonal/>
    </border>
    <border>
      <left style="medium">
        <color rgb="FF000000"/>
      </left>
      <right style="thin">
        <color rgb="FFFFFFFF"/>
      </right>
      <top/>
      <bottom/>
      <diagonal/>
    </border>
    <border>
      <left style="thin">
        <color rgb="FFFFFFFF"/>
      </left>
      <right/>
      <top style="thin">
        <color rgb="FFFFFFFF"/>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FFFFFF"/>
      </left>
      <right style="medium">
        <color rgb="FF000000"/>
      </right>
      <top style="medium">
        <color rgb="FF000000"/>
      </top>
      <bottom style="thin">
        <color rgb="FFFFFFFF"/>
      </bottom>
      <diagonal/>
    </border>
    <border>
      <left style="medium">
        <color rgb="FF000000"/>
      </left>
      <right style="thin">
        <color rgb="FF000000"/>
      </right>
      <top style="thin">
        <color rgb="FFFFFFFF"/>
      </top>
      <bottom style="medium">
        <color rgb="FF000000"/>
      </bottom>
      <diagonal/>
    </border>
    <border>
      <left style="thin">
        <color rgb="FF000000"/>
      </left>
      <right style="thin">
        <color rgb="FF000000"/>
      </right>
      <top style="thin">
        <color rgb="FFFFFFFF"/>
      </top>
      <bottom style="medium">
        <color rgb="FF000000"/>
      </bottom>
      <diagonal/>
    </border>
    <border>
      <left style="thin">
        <color rgb="FF000000"/>
      </left>
      <right style="medium">
        <color rgb="FF000000"/>
      </right>
      <top style="thin">
        <color rgb="FFFFFFFF"/>
      </top>
      <bottom style="medium">
        <color rgb="FF000000"/>
      </bottom>
      <diagonal/>
    </border>
    <border>
      <left style="medium">
        <color rgb="FF000000"/>
      </left>
      <right style="thin">
        <color rgb="FFFFFFFF"/>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FFFFFF"/>
      </left>
      <right style="medium">
        <color rgb="FF000000"/>
      </right>
      <top style="medium">
        <color rgb="FF000000"/>
      </top>
      <bottom style="medium">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46" fillId="0" borderId="0" applyNumberFormat="0" applyFill="0" applyBorder="0" applyAlignment="0" applyProtection="0"/>
  </cellStyleXfs>
  <cellXfs count="727">
    <xf numFmtId="0" fontId="0" fillId="0" borderId="0" xfId="0"/>
    <xf numFmtId="0" fontId="1" fillId="0" borderId="0" xfId="1">
      <alignment wrapText="1"/>
    </xf>
    <xf numFmtId="0" fontId="6"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center" vertical="center" wrapText="1"/>
    </xf>
    <xf numFmtId="0" fontId="8" fillId="0" borderId="0" xfId="0" applyFont="1" applyAlignment="1">
      <alignment horizontal="left" wrapText="1"/>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horizontal="left"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0"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right"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10" fillId="0" borderId="7" xfId="0" applyFont="1" applyBorder="1" applyAlignment="1">
      <alignment horizontal="left" vertical="center" wrapText="1"/>
    </xf>
    <xf numFmtId="0" fontId="9" fillId="0" borderId="8" xfId="0" applyFont="1" applyBorder="1" applyAlignment="1">
      <alignment horizontal="left" vertical="center" wrapText="1"/>
    </xf>
    <xf numFmtId="165" fontId="9" fillId="2" borderId="8" xfId="0" applyNumberFormat="1" applyFont="1" applyFill="1" applyBorder="1" applyAlignment="1">
      <alignment horizontal="right" vertical="center" wrapText="1"/>
    </xf>
    <xf numFmtId="165" fontId="9" fillId="0" borderId="8" xfId="0" applyNumberFormat="1" applyFont="1" applyBorder="1" applyAlignment="1">
      <alignment horizontal="right" vertical="center" wrapText="1"/>
    </xf>
    <xf numFmtId="166" fontId="9" fillId="0" borderId="8" xfId="0" applyNumberFormat="1" applyFont="1" applyBorder="1" applyAlignment="1">
      <alignment horizontal="right" vertical="center" wrapText="1"/>
    </xf>
    <xf numFmtId="166" fontId="9" fillId="0" borderId="9" xfId="0" applyNumberFormat="1" applyFont="1" applyBorder="1" applyAlignment="1">
      <alignment horizontal="right" vertical="center" wrapText="1"/>
    </xf>
    <xf numFmtId="0" fontId="9" fillId="0" borderId="8" xfId="0" applyFont="1" applyBorder="1" applyAlignment="1">
      <alignment horizontal="right" vertical="center" wrapText="1"/>
    </xf>
    <xf numFmtId="0" fontId="9" fillId="0" borderId="9" xfId="0" applyFont="1" applyBorder="1" applyAlignment="1">
      <alignment horizontal="right" vertical="center" wrapText="1"/>
    </xf>
    <xf numFmtId="164" fontId="9" fillId="0" borderId="8" xfId="0" applyNumberFormat="1" applyFont="1" applyBorder="1" applyAlignment="1">
      <alignment horizontal="right" vertical="center" wrapText="1"/>
    </xf>
    <xf numFmtId="164" fontId="9" fillId="0" borderId="9" xfId="0" applyNumberFormat="1" applyFont="1" applyBorder="1" applyAlignment="1">
      <alignment horizontal="right" vertical="center" wrapText="1"/>
    </xf>
    <xf numFmtId="166" fontId="9" fillId="2" borderId="8" xfId="0" applyNumberFormat="1" applyFont="1" applyFill="1" applyBorder="1" applyAlignment="1">
      <alignment horizontal="right" vertical="center" wrapText="1"/>
    </xf>
    <xf numFmtId="0" fontId="10"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9" fillId="0" borderId="0" xfId="0" applyFont="1" applyAlignment="1">
      <alignment vertical="center" wrapText="1"/>
    </xf>
    <xf numFmtId="0" fontId="10" fillId="2" borderId="13" xfId="0" applyFont="1" applyFill="1" applyBorder="1" applyAlignment="1">
      <alignment vertical="center" wrapText="1"/>
    </xf>
    <xf numFmtId="0" fontId="9" fillId="2" borderId="13" xfId="0" applyFont="1" applyFill="1" applyBorder="1" applyAlignment="1">
      <alignment vertical="center" wrapText="1"/>
    </xf>
    <xf numFmtId="0" fontId="1" fillId="0" borderId="14" xfId="0" applyFont="1" applyBorder="1" applyAlignment="1">
      <alignment wrapText="1"/>
    </xf>
    <xf numFmtId="0" fontId="13" fillId="0" borderId="15" xfId="0" applyFont="1" applyBorder="1" applyAlignment="1">
      <alignment wrapText="1"/>
    </xf>
    <xf numFmtId="0" fontId="8" fillId="0" borderId="15" xfId="0" applyFont="1" applyBorder="1" applyAlignment="1">
      <alignment wrapText="1"/>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2" fillId="3" borderId="1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164" fontId="9" fillId="0" borderId="8" xfId="0" applyNumberFormat="1" applyFont="1" applyBorder="1" applyAlignment="1">
      <alignment horizontal="right" wrapText="1"/>
    </xf>
    <xf numFmtId="164" fontId="9" fillId="0" borderId="9" xfId="0" applyNumberFormat="1" applyFont="1" applyBorder="1" applyAlignment="1">
      <alignment horizontal="right" wrapText="1"/>
    </xf>
    <xf numFmtId="0" fontId="9" fillId="4" borderId="7" xfId="0" applyFont="1" applyFill="1" applyBorder="1" applyAlignment="1">
      <alignment horizontal="left" wrapText="1"/>
    </xf>
    <xf numFmtId="0" fontId="9" fillId="0" borderId="7" xfId="0" applyFont="1" applyBorder="1" applyAlignment="1">
      <alignment horizontal="left" wrapText="1"/>
    </xf>
    <xf numFmtId="0" fontId="9" fillId="0" borderId="7" xfId="0" applyFont="1" applyBorder="1" applyAlignment="1">
      <alignment horizontal="left" vertical="center" wrapText="1"/>
    </xf>
    <xf numFmtId="0" fontId="9" fillId="4" borderId="18" xfId="0" applyFont="1" applyFill="1" applyBorder="1" applyAlignment="1">
      <alignment horizontal="left" wrapText="1"/>
    </xf>
    <xf numFmtId="0" fontId="9" fillId="4" borderId="19" xfId="0" applyFont="1" applyFill="1" applyBorder="1" applyAlignment="1">
      <alignment horizontal="center" vertical="top" wrapText="1"/>
    </xf>
    <xf numFmtId="0" fontId="9" fillId="0" borderId="10" xfId="0" applyFont="1" applyBorder="1" applyAlignment="1">
      <alignment horizontal="left" wrapText="1"/>
    </xf>
    <xf numFmtId="164" fontId="9" fillId="0" borderId="11" xfId="0" applyNumberFormat="1" applyFont="1" applyBorder="1" applyAlignment="1">
      <alignment horizontal="right" wrapText="1"/>
    </xf>
    <xf numFmtId="164" fontId="9" fillId="0" borderId="12" xfId="0" applyNumberFormat="1" applyFont="1" applyBorder="1" applyAlignment="1">
      <alignment horizontal="right" wrapText="1"/>
    </xf>
    <xf numFmtId="0" fontId="9" fillId="0" borderId="20" xfId="0" applyFont="1" applyBorder="1" applyAlignment="1">
      <alignment horizontal="left" vertical="center" wrapText="1" indent="1"/>
    </xf>
    <xf numFmtId="0" fontId="9" fillId="4" borderId="14"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0" borderId="14" xfId="0" applyFont="1" applyBorder="1" applyAlignment="1">
      <alignment horizontal="left" vertical="center" wrapText="1"/>
    </xf>
    <xf numFmtId="164" fontId="9" fillId="0" borderId="22" xfId="0" applyNumberFormat="1" applyFont="1" applyBorder="1" applyAlignment="1">
      <alignment horizontal="center" vertical="center" wrapText="1"/>
    </xf>
    <xf numFmtId="0" fontId="9" fillId="0" borderId="23" xfId="0" applyFont="1" applyBorder="1" applyAlignment="1">
      <alignment horizontal="left" vertical="center" wrapText="1"/>
    </xf>
    <xf numFmtId="164" fontId="9" fillId="0" borderId="24" xfId="0" applyNumberFormat="1" applyFont="1" applyBorder="1" applyAlignment="1">
      <alignment horizontal="center" vertical="center" wrapText="1"/>
    </xf>
    <xf numFmtId="0" fontId="8" fillId="0" borderId="15" xfId="0" applyFont="1" applyBorder="1" applyAlignment="1">
      <alignment horizontal="left" wrapText="1"/>
    </xf>
    <xf numFmtId="0" fontId="12" fillId="3" borderId="25" xfId="0" applyFont="1" applyFill="1" applyBorder="1" applyAlignment="1">
      <alignment vertical="center" wrapText="1"/>
    </xf>
    <xf numFmtId="0" fontId="12" fillId="3" borderId="26" xfId="0" applyFont="1" applyFill="1" applyBorder="1" applyAlignment="1">
      <alignment vertical="center" wrapText="1"/>
    </xf>
    <xf numFmtId="0" fontId="8" fillId="0" borderId="14" xfId="0" applyFont="1" applyBorder="1" applyAlignment="1">
      <alignment wrapText="1"/>
    </xf>
    <xf numFmtId="0" fontId="8" fillId="0" borderId="27" xfId="0" applyFont="1" applyBorder="1" applyAlignment="1">
      <alignment wrapText="1"/>
    </xf>
    <xf numFmtId="0" fontId="8" fillId="0" borderId="28" xfId="0" applyFont="1" applyBorder="1" applyAlignment="1">
      <alignment wrapText="1"/>
    </xf>
    <xf numFmtId="0" fontId="9" fillId="0" borderId="20" xfId="0" applyFont="1" applyBorder="1" applyAlignment="1">
      <alignment horizontal="center" vertical="center" wrapText="1"/>
    </xf>
    <xf numFmtId="0" fontId="9" fillId="4" borderId="0" xfId="0" applyFont="1" applyFill="1" applyAlignment="1">
      <alignment horizontal="left" vertical="center" wrapText="1" indent="1"/>
    </xf>
    <xf numFmtId="0" fontId="12" fillId="3" borderId="30"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wrapText="1"/>
    </xf>
    <xf numFmtId="167" fontId="9" fillId="0" borderId="32" xfId="0" applyNumberFormat="1" applyFont="1" applyBorder="1" applyAlignment="1">
      <alignment horizontal="right" wrapText="1"/>
    </xf>
    <xf numFmtId="167" fontId="9" fillId="0" borderId="32" xfId="0" applyNumberFormat="1" applyFont="1" applyBorder="1" applyAlignment="1">
      <alignment wrapText="1"/>
    </xf>
    <xf numFmtId="167" fontId="9" fillId="2" borderId="32" xfId="0" applyNumberFormat="1" applyFont="1" applyFill="1" applyBorder="1" applyAlignment="1">
      <alignment wrapText="1"/>
    </xf>
    <xf numFmtId="0" fontId="9" fillId="0" borderId="9" xfId="0" applyFont="1" applyBorder="1" applyAlignment="1">
      <alignment horizontal="left" wrapText="1"/>
    </xf>
    <xf numFmtId="166" fontId="9" fillId="0" borderId="32" xfId="0" applyNumberFormat="1" applyFont="1" applyBorder="1" applyAlignment="1">
      <alignment wrapText="1"/>
    </xf>
    <xf numFmtId="166" fontId="9" fillId="2" borderId="32" xfId="0" applyNumberFormat="1" applyFont="1" applyFill="1" applyBorder="1" applyAlignment="1">
      <alignment wrapText="1"/>
    </xf>
    <xf numFmtId="166" fontId="9" fillId="2" borderId="32" xfId="0" applyNumberFormat="1" applyFont="1" applyFill="1" applyBorder="1" applyAlignment="1">
      <alignment horizontal="right" wrapText="1"/>
    </xf>
    <xf numFmtId="165" fontId="9" fillId="2" borderId="32" xfId="0" applyNumberFormat="1" applyFont="1" applyFill="1" applyBorder="1" applyAlignment="1">
      <alignment wrapText="1"/>
    </xf>
    <xf numFmtId="0" fontId="9" fillId="0" borderId="9" xfId="0" applyFont="1" applyBorder="1" applyAlignment="1">
      <alignment wrapText="1"/>
    </xf>
    <xf numFmtId="168" fontId="9" fillId="0" borderId="32" xfId="0" applyNumberFormat="1" applyFont="1" applyBorder="1" applyAlignment="1">
      <alignment horizontal="right" wrapText="1"/>
    </xf>
    <xf numFmtId="168" fontId="9" fillId="0" borderId="32" xfId="0" applyNumberFormat="1" applyFont="1" applyBorder="1" applyAlignment="1">
      <alignment wrapText="1"/>
    </xf>
    <xf numFmtId="0" fontId="9" fillId="2" borderId="32" xfId="0" applyFont="1" applyFill="1" applyBorder="1" applyAlignment="1">
      <alignment horizontal="right" wrapText="1"/>
    </xf>
    <xf numFmtId="168" fontId="9" fillId="2" borderId="32" xfId="0" applyNumberFormat="1" applyFont="1" applyFill="1" applyBorder="1" applyAlignment="1">
      <alignment wrapText="1"/>
    </xf>
    <xf numFmtId="0" fontId="9" fillId="0" borderId="9" xfId="0" applyFont="1" applyBorder="1" applyAlignment="1">
      <alignment horizontal="left" vertical="top" wrapText="1"/>
    </xf>
    <xf numFmtId="0" fontId="10" fillId="4" borderId="18" xfId="0" applyFont="1" applyFill="1" applyBorder="1" applyAlignment="1">
      <alignment horizontal="center" vertical="center" wrapText="1"/>
    </xf>
    <xf numFmtId="164" fontId="9" fillId="0" borderId="32" xfId="0" applyNumberFormat="1" applyFont="1" applyBorder="1" applyAlignment="1">
      <alignment horizontal="right" wrapText="1"/>
    </xf>
    <xf numFmtId="168" fontId="9" fillId="0" borderId="19" xfId="0" applyNumberFormat="1" applyFont="1" applyBorder="1" applyAlignment="1">
      <alignment horizontal="left" wrapText="1"/>
    </xf>
    <xf numFmtId="164" fontId="9" fillId="0" borderId="32" xfId="0" applyNumberFormat="1" applyFont="1" applyBorder="1" applyAlignment="1">
      <alignment wrapText="1"/>
    </xf>
    <xf numFmtId="164" fontId="9" fillId="2" borderId="32" xfId="0" applyNumberFormat="1" applyFont="1" applyFill="1" applyBorder="1" applyAlignment="1">
      <alignment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wrapText="1"/>
    </xf>
    <xf numFmtId="168" fontId="9" fillId="0" borderId="33" xfId="0" applyNumberFormat="1" applyFont="1" applyBorder="1" applyAlignment="1">
      <alignment horizontal="right" wrapText="1"/>
    </xf>
    <xf numFmtId="164" fontId="9" fillId="0" borderId="33" xfId="0" applyNumberFormat="1" applyFont="1" applyBorder="1" applyAlignment="1">
      <alignment wrapText="1"/>
    </xf>
    <xf numFmtId="164" fontId="9" fillId="2" borderId="33" xfId="0" applyNumberFormat="1" applyFont="1" applyFill="1" applyBorder="1" applyAlignment="1">
      <alignment wrapText="1"/>
    </xf>
    <xf numFmtId="0" fontId="9" fillId="0" borderId="0" xfId="0" applyFont="1" applyAlignment="1">
      <alignment horizontal="left" vertical="center" wrapText="1"/>
    </xf>
    <xf numFmtId="0" fontId="9" fillId="2" borderId="0" xfId="0" applyFont="1" applyFill="1" applyAlignment="1">
      <alignment horizontal="left" vertical="center" wrapText="1"/>
    </xf>
    <xf numFmtId="0" fontId="9" fillId="2" borderId="22" xfId="0" applyFont="1" applyFill="1" applyBorder="1" applyAlignment="1">
      <alignment vertical="center" wrapText="1"/>
    </xf>
    <xf numFmtId="0" fontId="10" fillId="4" borderId="28"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5" xfId="0" applyFont="1" applyFill="1" applyBorder="1" applyAlignment="1">
      <alignment horizontal="left" vertical="center" wrapText="1"/>
    </xf>
    <xf numFmtId="0" fontId="12" fillId="4" borderId="36" xfId="0" applyFont="1" applyFill="1" applyBorder="1" applyAlignment="1">
      <alignment horizontal="center" vertical="center" wrapText="1"/>
    </xf>
    <xf numFmtId="0" fontId="8" fillId="0" borderId="14" xfId="0" applyFont="1" applyBorder="1" applyAlignment="1">
      <alignment vertical="center" wrapText="1"/>
    </xf>
    <xf numFmtId="0" fontId="9" fillId="0" borderId="19" xfId="0" applyFont="1" applyBorder="1" applyAlignment="1">
      <alignment horizontal="left" wrapText="1"/>
    </xf>
    <xf numFmtId="0" fontId="12" fillId="4" borderId="17" xfId="0" applyFont="1" applyFill="1" applyBorder="1" applyAlignment="1">
      <alignment horizontal="center" vertical="center" wrapText="1"/>
    </xf>
    <xf numFmtId="0" fontId="12" fillId="4" borderId="17" xfId="0" applyFont="1" applyFill="1" applyBorder="1" applyAlignment="1">
      <alignment horizontal="left" vertical="center" wrapText="1"/>
    </xf>
    <xf numFmtId="0" fontId="12" fillId="4" borderId="29" xfId="0" applyFont="1" applyFill="1" applyBorder="1" applyAlignment="1">
      <alignment horizontal="center" vertical="center" wrapText="1"/>
    </xf>
    <xf numFmtId="0" fontId="9" fillId="0" borderId="37" xfId="0" applyFont="1" applyBorder="1" applyAlignment="1">
      <alignment horizontal="left" wrapText="1"/>
    </xf>
    <xf numFmtId="0" fontId="9" fillId="0" borderId="12" xfId="0" applyFont="1" applyBorder="1" applyAlignment="1">
      <alignment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164" fontId="12" fillId="3" borderId="39" xfId="0" applyNumberFormat="1" applyFont="1" applyFill="1" applyBorder="1" applyAlignment="1">
      <alignment horizontal="center" vertical="center" wrapText="1"/>
    </xf>
    <xf numFmtId="0" fontId="12" fillId="3" borderId="40" xfId="0" applyFont="1" applyFill="1" applyBorder="1" applyAlignment="1">
      <alignment horizontal="center" vertical="center" wrapText="1"/>
    </xf>
    <xf numFmtId="0" fontId="9" fillId="0" borderId="9" xfId="0" applyFont="1" applyBorder="1" applyAlignment="1">
      <alignment horizontal="left" vertical="center" wrapText="1"/>
    </xf>
    <xf numFmtId="167" fontId="9" fillId="0" borderId="8" xfId="0" applyNumberFormat="1" applyFont="1" applyBorder="1" applyAlignment="1">
      <alignment horizontal="right" vertical="center" wrapText="1"/>
    </xf>
    <xf numFmtId="168" fontId="9" fillId="0" borderId="8" xfId="0" applyNumberFormat="1" applyFont="1" applyBorder="1" applyAlignment="1">
      <alignment horizontal="right" vertical="center" wrapText="1"/>
    </xf>
    <xf numFmtId="0" fontId="9" fillId="0" borderId="10" xfId="0" applyFont="1" applyBorder="1" applyAlignment="1">
      <alignment horizontal="left" vertical="center" wrapText="1"/>
    </xf>
    <xf numFmtId="168" fontId="9" fillId="0" borderId="11" xfId="0" applyNumberFormat="1" applyFont="1" applyBorder="1" applyAlignment="1">
      <alignment horizontal="right" vertical="center" wrapText="1"/>
    </xf>
    <xf numFmtId="0" fontId="9" fillId="0" borderId="12" xfId="0" applyFont="1" applyBorder="1" applyAlignment="1">
      <alignment horizontal="left" vertical="center" wrapText="1"/>
    </xf>
    <xf numFmtId="0" fontId="14" fillId="0" borderId="0" xfId="0" applyFont="1" applyAlignment="1">
      <alignment horizontal="left" wrapText="1"/>
    </xf>
    <xf numFmtId="0" fontId="8" fillId="0" borderId="0" xfId="0" applyFont="1" applyAlignment="1">
      <alignment wrapText="1"/>
    </xf>
    <xf numFmtId="0" fontId="12" fillId="3" borderId="3" xfId="0" applyFont="1" applyFill="1" applyBorder="1" applyAlignment="1">
      <alignment horizontal="center" vertical="center" wrapText="1"/>
    </xf>
    <xf numFmtId="169" fontId="9" fillId="0" borderId="8" xfId="0" applyNumberFormat="1" applyFont="1" applyBorder="1" applyAlignment="1">
      <alignment vertical="center" wrapText="1"/>
    </xf>
    <xf numFmtId="0" fontId="9" fillId="0" borderId="9" xfId="0" applyFont="1" applyBorder="1" applyAlignment="1">
      <alignment vertical="center" wrapText="1"/>
    </xf>
    <xf numFmtId="0" fontId="16" fillId="0" borderId="9" xfId="0" applyFont="1" applyBorder="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right"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0" fillId="4" borderId="18" xfId="0" applyFont="1" applyFill="1" applyBorder="1" applyAlignment="1">
      <alignment horizontal="left" vertical="center" wrapText="1"/>
    </xf>
    <xf numFmtId="164" fontId="9" fillId="2" borderId="8" xfId="0" applyNumberFormat="1" applyFont="1" applyFill="1" applyBorder="1" applyAlignment="1">
      <alignment vertical="center" wrapText="1"/>
    </xf>
    <xf numFmtId="165" fontId="9" fillId="0" borderId="32" xfId="0" applyNumberFormat="1" applyFont="1" applyBorder="1" applyAlignment="1">
      <alignment horizontal="right" vertical="center" wrapText="1"/>
    </xf>
    <xf numFmtId="0" fontId="9" fillId="0" borderId="29" xfId="0" applyFont="1" applyBorder="1" applyAlignment="1">
      <alignment horizontal="left" vertical="center" wrapText="1"/>
    </xf>
    <xf numFmtId="0" fontId="8" fillId="0" borderId="22" xfId="0" applyFont="1" applyBorder="1" applyAlignment="1">
      <alignment vertical="center" wrapText="1"/>
    </xf>
    <xf numFmtId="0" fontId="17"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165" fontId="9" fillId="0" borderId="33" xfId="0" applyNumberFormat="1" applyFont="1" applyBorder="1" applyAlignment="1">
      <alignment horizontal="right" vertical="center" wrapText="1"/>
    </xf>
    <xf numFmtId="0" fontId="9" fillId="2" borderId="0" xfId="0" applyFont="1" applyFill="1" applyAlignment="1">
      <alignment horizontal="center" vertical="center" wrapText="1"/>
    </xf>
    <xf numFmtId="0" fontId="17" fillId="0" borderId="14" xfId="0" applyFont="1" applyBorder="1" applyAlignment="1">
      <alignment vertical="center" wrapText="1"/>
    </xf>
    <xf numFmtId="0" fontId="10" fillId="4" borderId="17" xfId="0" applyFont="1" applyFill="1" applyBorder="1" applyAlignment="1">
      <alignment vertical="center" wrapText="1"/>
    </xf>
    <xf numFmtId="0" fontId="10" fillId="4" borderId="29" xfId="0" applyFont="1" applyFill="1" applyBorder="1" applyAlignment="1">
      <alignment horizontal="center" vertical="center" wrapText="1"/>
    </xf>
    <xf numFmtId="0" fontId="10" fillId="4" borderId="29" xfId="0" applyFont="1" applyFill="1" applyBorder="1" applyAlignment="1">
      <alignment horizontal="left" vertical="center" wrapText="1"/>
    </xf>
    <xf numFmtId="0" fontId="9" fillId="0" borderId="44" xfId="0" applyFont="1" applyBorder="1" applyAlignment="1">
      <alignment horizontal="left"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9" fillId="4" borderId="18"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9" fillId="0" borderId="17" xfId="0" applyFont="1" applyBorder="1" applyAlignment="1">
      <alignment horizontal="left" vertical="center" wrapText="1"/>
    </xf>
    <xf numFmtId="168" fontId="9" fillId="0" borderId="17" xfId="0" applyNumberFormat="1" applyFont="1" applyBorder="1" applyAlignment="1">
      <alignment horizontal="right" vertical="center" wrapText="1"/>
    </xf>
    <xf numFmtId="165" fontId="9" fillId="0" borderId="17" xfId="0" applyNumberFormat="1" applyFont="1" applyBorder="1" applyAlignment="1">
      <alignment horizontal="right" vertical="center" wrapText="1"/>
    </xf>
    <xf numFmtId="166" fontId="9" fillId="0" borderId="17" xfId="0" applyNumberFormat="1" applyFont="1" applyBorder="1" applyAlignment="1">
      <alignment horizontal="right" vertical="center" wrapText="1"/>
    </xf>
    <xf numFmtId="166" fontId="9" fillId="0" borderId="29" xfId="0" applyNumberFormat="1" applyFont="1" applyBorder="1" applyAlignment="1">
      <alignment horizontal="right" vertical="center" wrapText="1"/>
    </xf>
    <xf numFmtId="165" fontId="9" fillId="0" borderId="29" xfId="0" applyNumberFormat="1" applyFont="1" applyBorder="1" applyAlignment="1">
      <alignment horizontal="right" vertical="center" wrapText="1"/>
    </xf>
    <xf numFmtId="0" fontId="9" fillId="4" borderId="17" xfId="0" applyFont="1" applyFill="1" applyBorder="1" applyAlignment="1">
      <alignment horizontal="right" vertical="center" wrapText="1"/>
    </xf>
    <xf numFmtId="0" fontId="9" fillId="0" borderId="47" xfId="0" applyFont="1" applyBorder="1" applyAlignment="1">
      <alignment horizontal="left" vertical="center" wrapText="1"/>
    </xf>
    <xf numFmtId="168" fontId="9" fillId="0" borderId="47" xfId="0" applyNumberFormat="1" applyFont="1" applyBorder="1" applyAlignment="1">
      <alignment horizontal="right" vertical="center" wrapText="1"/>
    </xf>
    <xf numFmtId="165" fontId="9" fillId="0" borderId="47" xfId="0" applyNumberFormat="1" applyFont="1" applyBorder="1" applyAlignment="1">
      <alignment horizontal="right" vertical="center" wrapText="1"/>
    </xf>
    <xf numFmtId="167" fontId="9" fillId="0" borderId="47" xfId="0" applyNumberFormat="1" applyFont="1" applyBorder="1" applyAlignment="1">
      <alignment horizontal="right" vertical="center" wrapText="1"/>
    </xf>
    <xf numFmtId="167" fontId="9" fillId="0" borderId="48" xfId="0" applyNumberFormat="1" applyFont="1" applyBorder="1" applyAlignment="1">
      <alignment horizontal="right" vertical="center" wrapText="1"/>
    </xf>
    <xf numFmtId="0" fontId="9" fillId="0" borderId="35" xfId="0" applyFont="1" applyBorder="1" applyAlignment="1">
      <alignment horizontal="left" vertical="center" wrapText="1"/>
    </xf>
    <xf numFmtId="168" fontId="9" fillId="0" borderId="35" xfId="0" applyNumberFormat="1" applyFont="1" applyBorder="1" applyAlignment="1">
      <alignment horizontal="right" vertical="center" wrapText="1"/>
    </xf>
    <xf numFmtId="165" fontId="9" fillId="0" borderId="35" xfId="0" applyNumberFormat="1" applyFont="1" applyBorder="1" applyAlignment="1">
      <alignment horizontal="right" vertical="center" wrapText="1"/>
    </xf>
    <xf numFmtId="166" fontId="9" fillId="0" borderId="35" xfId="0" applyNumberFormat="1" applyFont="1" applyBorder="1" applyAlignment="1">
      <alignment horizontal="right" vertical="center" wrapText="1"/>
    </xf>
    <xf numFmtId="165" fontId="9" fillId="0" borderId="36" xfId="0" applyNumberFormat="1" applyFont="1" applyBorder="1" applyAlignment="1">
      <alignment horizontal="right" vertical="center" wrapText="1"/>
    </xf>
    <xf numFmtId="0" fontId="9" fillId="0" borderId="48" xfId="0" applyFont="1" applyBorder="1" applyAlignment="1">
      <alignment horizontal="right" vertical="center" wrapText="1"/>
    </xf>
    <xf numFmtId="0" fontId="9" fillId="0" borderId="36" xfId="0" applyFont="1" applyBorder="1" applyAlignment="1">
      <alignment horizontal="right" vertical="center" wrapText="1"/>
    </xf>
    <xf numFmtId="166" fontId="9" fillId="0" borderId="36" xfId="0" applyNumberFormat="1" applyFont="1" applyBorder="1" applyAlignment="1">
      <alignment horizontal="right" vertical="center" wrapText="1"/>
    </xf>
    <xf numFmtId="166" fontId="9" fillId="0" borderId="47" xfId="0" applyNumberFormat="1" applyFont="1" applyBorder="1" applyAlignment="1">
      <alignment horizontal="right" vertical="center" wrapText="1"/>
    </xf>
    <xf numFmtId="166" fontId="9" fillId="0" borderId="48" xfId="0" applyNumberFormat="1" applyFont="1" applyBorder="1" applyAlignment="1">
      <alignment horizontal="right" vertical="center" wrapText="1"/>
    </xf>
    <xf numFmtId="0" fontId="9" fillId="0" borderId="28" xfId="0" applyFont="1" applyBorder="1" applyAlignment="1">
      <alignment horizontal="left" vertical="top" wrapText="1"/>
    </xf>
    <xf numFmtId="0" fontId="9" fillId="2" borderId="47" xfId="0" applyFont="1" applyFill="1" applyBorder="1" applyAlignment="1">
      <alignment horizontal="left" vertical="center" wrapText="1"/>
    </xf>
    <xf numFmtId="168" fontId="9" fillId="0" borderId="0" xfId="0" applyNumberFormat="1" applyFont="1" applyAlignment="1">
      <alignment horizontal="right" vertical="center" wrapText="1"/>
    </xf>
    <xf numFmtId="165" fontId="9" fillId="0" borderId="0" xfId="0" applyNumberFormat="1" applyFont="1" applyAlignment="1">
      <alignment horizontal="right" vertical="center" wrapText="1"/>
    </xf>
    <xf numFmtId="167" fontId="9" fillId="0" borderId="0" xfId="0" applyNumberFormat="1" applyFont="1" applyAlignment="1">
      <alignment horizontal="right" vertical="center" wrapText="1"/>
    </xf>
    <xf numFmtId="166" fontId="9" fillId="0" borderId="22" xfId="0" applyNumberFormat="1" applyFont="1" applyBorder="1" applyAlignment="1">
      <alignment horizontal="right" vertical="center" wrapText="1"/>
    </xf>
    <xf numFmtId="0" fontId="9" fillId="2" borderId="35" xfId="0" applyFont="1" applyFill="1" applyBorder="1" applyAlignment="1">
      <alignment horizontal="left" vertical="center" wrapText="1"/>
    </xf>
    <xf numFmtId="167" fontId="9" fillId="0" borderId="35" xfId="0" applyNumberFormat="1" applyFont="1" applyBorder="1" applyAlignment="1">
      <alignment horizontal="right" vertical="center" wrapText="1"/>
    </xf>
    <xf numFmtId="0" fontId="9" fillId="2" borderId="17" xfId="0" applyFont="1" applyFill="1" applyBorder="1" applyAlignment="1">
      <alignment horizontal="left" vertical="center" wrapText="1"/>
    </xf>
    <xf numFmtId="0" fontId="9" fillId="0" borderId="29" xfId="0" applyFont="1" applyBorder="1" applyAlignment="1">
      <alignment horizontal="right" vertical="center" wrapText="1"/>
    </xf>
    <xf numFmtId="165" fontId="9" fillId="0" borderId="48" xfId="0" applyNumberFormat="1" applyFont="1" applyBorder="1" applyAlignment="1">
      <alignment horizontal="right" vertical="center" wrapText="1"/>
    </xf>
    <xf numFmtId="0" fontId="9" fillId="0" borderId="49" xfId="0" applyFont="1" applyBorder="1" applyAlignment="1">
      <alignment horizontal="left" vertical="center" wrapText="1"/>
    </xf>
    <xf numFmtId="168" fontId="9" fillId="0" borderId="49" xfId="0" applyNumberFormat="1" applyFont="1" applyBorder="1" applyAlignment="1">
      <alignment horizontal="right" vertical="center" wrapText="1"/>
    </xf>
    <xf numFmtId="165" fontId="9" fillId="0" borderId="49" xfId="0" applyNumberFormat="1" applyFont="1" applyBorder="1" applyAlignment="1">
      <alignment horizontal="right" vertical="center" wrapText="1"/>
    </xf>
    <xf numFmtId="166" fontId="9" fillId="0" borderId="49" xfId="0" applyNumberFormat="1" applyFont="1" applyBorder="1" applyAlignment="1">
      <alignment horizontal="right" vertical="center" wrapText="1"/>
    </xf>
    <xf numFmtId="0" fontId="9" fillId="0" borderId="44" xfId="0" applyFont="1" applyBorder="1" applyAlignment="1">
      <alignment horizontal="right" vertical="center" wrapText="1"/>
    </xf>
    <xf numFmtId="0" fontId="9" fillId="4" borderId="17" xfId="0" applyFont="1" applyFill="1" applyBorder="1" applyAlignment="1">
      <alignment horizontal="center" vertical="center" wrapText="1"/>
    </xf>
    <xf numFmtId="0" fontId="9" fillId="4" borderId="29" xfId="0" applyFont="1" applyFill="1" applyBorder="1" applyAlignment="1">
      <alignment horizontal="right"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165" fontId="9" fillId="0" borderId="11" xfId="0" applyNumberFormat="1" applyFont="1" applyBorder="1" applyAlignment="1">
      <alignment horizontal="right" vertical="center" wrapText="1"/>
    </xf>
    <xf numFmtId="0" fontId="18" fillId="0" borderId="14" xfId="0" applyFont="1" applyBorder="1" applyAlignment="1">
      <alignment wrapText="1"/>
    </xf>
    <xf numFmtId="0" fontId="13" fillId="0" borderId="0" xfId="0" applyFont="1" applyAlignment="1">
      <alignment vertical="center" wrapText="1"/>
    </xf>
    <xf numFmtId="0" fontId="13" fillId="0" borderId="13" xfId="0" applyFont="1" applyBorder="1" applyAlignment="1">
      <alignment vertical="center" wrapText="1"/>
    </xf>
    <xf numFmtId="168" fontId="9" fillId="0" borderId="8" xfId="0" applyNumberFormat="1" applyFont="1" applyBorder="1" applyAlignment="1">
      <alignment vertical="center" wrapText="1"/>
    </xf>
    <xf numFmtId="164" fontId="9" fillId="0" borderId="8" xfId="0" applyNumberFormat="1" applyFont="1" applyBorder="1" applyAlignment="1">
      <alignment vertical="center" wrapText="1"/>
    </xf>
    <xf numFmtId="165" fontId="9" fillId="0" borderId="8" xfId="0" applyNumberFormat="1" applyFont="1" applyBorder="1" applyAlignment="1">
      <alignment vertical="center" wrapText="1"/>
    </xf>
    <xf numFmtId="0" fontId="9" fillId="4" borderId="29" xfId="0" applyFont="1" applyFill="1" applyBorder="1" applyAlignment="1">
      <alignment horizontal="left" vertical="center" wrapText="1"/>
    </xf>
    <xf numFmtId="170" fontId="9" fillId="0" borderId="8" xfId="0" applyNumberFormat="1" applyFont="1" applyBorder="1" applyAlignment="1">
      <alignment vertical="center" wrapText="1"/>
    </xf>
    <xf numFmtId="170" fontId="9" fillId="0" borderId="11" xfId="0" applyNumberFormat="1" applyFont="1" applyBorder="1" applyAlignment="1">
      <alignment vertical="center" wrapText="1"/>
    </xf>
    <xf numFmtId="0" fontId="9" fillId="0" borderId="14" xfId="0" applyFont="1" applyBorder="1" applyAlignment="1">
      <alignment vertical="center" wrapText="1"/>
    </xf>
    <xf numFmtId="0" fontId="9" fillId="4" borderId="17" xfId="0" applyFont="1" applyFill="1" applyBorder="1" applyAlignment="1">
      <alignment vertical="center" wrapText="1"/>
    </xf>
    <xf numFmtId="0" fontId="9" fillId="4" borderId="18" xfId="0" applyFont="1" applyFill="1" applyBorder="1" applyAlignment="1">
      <alignment vertical="center" wrapText="1"/>
    </xf>
    <xf numFmtId="0" fontId="19" fillId="4" borderId="29" xfId="0" applyFont="1" applyFill="1" applyBorder="1" applyAlignment="1">
      <alignment horizontal="left" vertical="center" wrapText="1"/>
    </xf>
    <xf numFmtId="0" fontId="19" fillId="0" borderId="9" xfId="0" applyFont="1" applyBorder="1" applyAlignment="1">
      <alignment vertical="center" wrapText="1"/>
    </xf>
    <xf numFmtId="0" fontId="19" fillId="0" borderId="12" xfId="0" applyFont="1" applyBorder="1" applyAlignment="1">
      <alignment vertical="center" wrapText="1"/>
    </xf>
    <xf numFmtId="0" fontId="19" fillId="0" borderId="15" xfId="0" applyFont="1" applyBorder="1" applyAlignment="1">
      <alignment horizontal="left" vertical="center" wrapText="1"/>
    </xf>
    <xf numFmtId="166" fontId="9" fillId="0" borderId="5" xfId="0" applyNumberFormat="1" applyFont="1" applyBorder="1" applyAlignment="1">
      <alignment horizontal="right" vertical="center" wrapText="1"/>
    </xf>
    <xf numFmtId="166" fontId="9" fillId="0" borderId="5" xfId="0" applyNumberFormat="1" applyFont="1" applyBorder="1" applyAlignment="1">
      <alignment vertical="center" wrapText="1"/>
    </xf>
    <xf numFmtId="171" fontId="9" fillId="0" borderId="5" xfId="0" applyNumberFormat="1" applyFont="1" applyBorder="1" applyAlignment="1">
      <alignment vertical="center" wrapText="1"/>
    </xf>
    <xf numFmtId="0" fontId="9" fillId="0" borderId="6" xfId="0" applyFont="1" applyBorder="1" applyAlignment="1">
      <alignment vertical="center" wrapText="1"/>
    </xf>
    <xf numFmtId="164" fontId="9" fillId="0" borderId="11" xfId="0" applyNumberFormat="1" applyFont="1" applyBorder="1" applyAlignment="1">
      <alignment horizontal="right" vertical="center" wrapText="1"/>
    </xf>
    <xf numFmtId="166" fontId="9" fillId="0" borderId="8" xfId="0" applyNumberFormat="1" applyFont="1" applyBorder="1" applyAlignment="1">
      <alignment vertical="center" wrapText="1"/>
    </xf>
    <xf numFmtId="166" fontId="9" fillId="0" borderId="11"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8" xfId="0" applyFont="1" applyFill="1" applyBorder="1" applyAlignment="1">
      <alignment horizontal="left" vertical="center" wrapText="1"/>
    </xf>
    <xf numFmtId="0" fontId="9" fillId="0" borderId="29" xfId="0" applyFont="1" applyBorder="1" applyAlignment="1">
      <alignment horizontal="center" vertical="center" wrapText="1"/>
    </xf>
    <xf numFmtId="0" fontId="20" fillId="0" borderId="29" xfId="0" applyFont="1" applyBorder="1" applyAlignment="1">
      <alignment horizontal="center" vertical="center" wrapText="1"/>
    </xf>
    <xf numFmtId="0" fontId="9" fillId="2" borderId="8" xfId="0" applyFont="1" applyFill="1" applyBorder="1" applyAlignment="1">
      <alignment horizontal="right" vertical="center" wrapText="1"/>
    </xf>
    <xf numFmtId="171" fontId="9" fillId="0" borderId="32" xfId="0" applyNumberFormat="1" applyFont="1" applyBorder="1" applyAlignment="1">
      <alignment horizontal="right" vertical="center" wrapText="1"/>
    </xf>
    <xf numFmtId="164" fontId="20" fillId="0" borderId="29" xfId="0" applyNumberFormat="1" applyFont="1" applyBorder="1" applyAlignment="1">
      <alignment horizontal="center" vertical="center" wrapText="1"/>
    </xf>
    <xf numFmtId="0" fontId="9" fillId="0" borderId="32" xfId="0" applyFont="1" applyBorder="1" applyAlignment="1">
      <alignment horizontal="right" vertical="center" wrapText="1"/>
    </xf>
    <xf numFmtId="0" fontId="21" fillId="2" borderId="8" xfId="0" applyFont="1" applyFill="1" applyBorder="1" applyAlignment="1">
      <alignment horizontal="left" vertical="center" wrapText="1"/>
    </xf>
    <xf numFmtId="164" fontId="21" fillId="2" borderId="8" xfId="0" applyNumberFormat="1" applyFont="1" applyFill="1" applyBorder="1" applyAlignment="1">
      <alignment vertical="center" wrapText="1"/>
    </xf>
    <xf numFmtId="0" fontId="1" fillId="0" borderId="14" xfId="0" applyFont="1" applyBorder="1" applyAlignment="1">
      <alignment vertical="center" wrapText="1"/>
    </xf>
    <xf numFmtId="0" fontId="9" fillId="2" borderId="11" xfId="0" applyFont="1" applyFill="1" applyBorder="1" applyAlignment="1">
      <alignment horizontal="left" vertical="center" wrapText="1"/>
    </xf>
    <xf numFmtId="164" fontId="9" fillId="2" borderId="11" xfId="0" applyNumberFormat="1" applyFont="1" applyFill="1" applyBorder="1" applyAlignment="1">
      <alignment vertical="center" wrapText="1"/>
    </xf>
    <xf numFmtId="0" fontId="9" fillId="0" borderId="44" xfId="0" applyFont="1" applyBorder="1" applyAlignment="1">
      <alignment horizontal="center" vertical="center" wrapText="1"/>
    </xf>
    <xf numFmtId="0" fontId="1" fillId="0" borderId="0" xfId="0" applyFont="1" applyAlignment="1">
      <alignment horizontal="center" wrapText="1"/>
    </xf>
    <xf numFmtId="0" fontId="22" fillId="4" borderId="29" xfId="0" applyFont="1" applyFill="1" applyBorder="1" applyAlignment="1">
      <alignment horizontal="center" vertical="center" wrapText="1"/>
    </xf>
    <xf numFmtId="0" fontId="9" fillId="2" borderId="8" xfId="0" applyFont="1" applyFill="1" applyBorder="1" applyAlignment="1">
      <alignment vertical="center" wrapText="1"/>
    </xf>
    <xf numFmtId="0" fontId="12" fillId="3" borderId="51"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12" fillId="3" borderId="52" xfId="0" applyFont="1" applyFill="1" applyBorder="1" applyAlignment="1">
      <alignment horizontal="center" vertical="center" wrapText="1"/>
    </xf>
    <xf numFmtId="0" fontId="10" fillId="0" borderId="8" xfId="0" applyFont="1" applyBorder="1" applyAlignment="1">
      <alignment horizontal="left" vertical="center" wrapText="1"/>
    </xf>
    <xf numFmtId="172" fontId="9" fillId="0" borderId="32" xfId="0" applyNumberFormat="1" applyFont="1" applyBorder="1" applyAlignment="1">
      <alignment vertical="center" wrapText="1"/>
    </xf>
    <xf numFmtId="0" fontId="9" fillId="0" borderId="19" xfId="0" applyFont="1" applyBorder="1" applyAlignment="1">
      <alignment horizontal="left" vertical="center" wrapText="1"/>
    </xf>
    <xf numFmtId="0" fontId="9" fillId="0" borderId="8" xfId="0" applyFont="1" applyBorder="1" applyAlignment="1">
      <alignment horizontal="left" vertical="center" wrapText="1" indent="1"/>
    </xf>
    <xf numFmtId="0" fontId="21" fillId="0" borderId="8" xfId="0" applyFont="1" applyBorder="1" applyAlignment="1">
      <alignment horizontal="left" vertical="center" wrapText="1" indent="1"/>
    </xf>
    <xf numFmtId="173" fontId="9" fillId="0" borderId="32" xfId="0" applyNumberFormat="1" applyFont="1" applyBorder="1" applyAlignment="1">
      <alignment vertical="center" wrapText="1"/>
    </xf>
    <xf numFmtId="172" fontId="9" fillId="0" borderId="8" xfId="0" applyNumberFormat="1" applyFont="1" applyBorder="1" applyAlignment="1">
      <alignment vertical="center" wrapText="1"/>
    </xf>
    <xf numFmtId="174" fontId="9" fillId="0" borderId="8" xfId="0" applyNumberFormat="1" applyFont="1" applyBorder="1" applyAlignment="1">
      <alignment vertical="center" wrapText="1"/>
    </xf>
    <xf numFmtId="175" fontId="9" fillId="0" borderId="8" xfId="0" applyNumberFormat="1" applyFont="1" applyBorder="1" applyAlignment="1">
      <alignment vertical="center" wrapText="1"/>
    </xf>
    <xf numFmtId="176" fontId="9" fillId="0" borderId="32" xfId="0" applyNumberFormat="1" applyFont="1" applyBorder="1" applyAlignment="1">
      <alignment horizontal="right" vertical="center" wrapText="1"/>
    </xf>
    <xf numFmtId="176" fontId="9" fillId="0" borderId="8" xfId="0" applyNumberFormat="1" applyFont="1" applyBorder="1" applyAlignment="1">
      <alignment horizontal="right" vertical="center" wrapText="1"/>
    </xf>
    <xf numFmtId="177" fontId="9" fillId="0" borderId="32" xfId="0" applyNumberFormat="1" applyFont="1" applyBorder="1" applyAlignment="1">
      <alignment horizontal="right" vertical="center" wrapText="1"/>
    </xf>
    <xf numFmtId="177" fontId="9" fillId="0" borderId="8" xfId="0" applyNumberFormat="1" applyFont="1" applyBorder="1" applyAlignment="1">
      <alignment horizontal="right" vertical="center" wrapText="1"/>
    </xf>
    <xf numFmtId="178" fontId="9" fillId="0" borderId="32" xfId="0" applyNumberFormat="1" applyFont="1" applyBorder="1" applyAlignment="1">
      <alignment horizontal="right" vertical="center" wrapText="1"/>
    </xf>
    <xf numFmtId="178" fontId="9" fillId="0" borderId="8" xfId="0" applyNumberFormat="1" applyFont="1" applyBorder="1" applyAlignment="1">
      <alignment horizontal="right" vertical="center" wrapText="1"/>
    </xf>
    <xf numFmtId="179" fontId="9" fillId="0" borderId="8" xfId="0" applyNumberFormat="1" applyFont="1" applyBorder="1" applyAlignment="1">
      <alignment horizontal="right" vertical="center" wrapText="1"/>
    </xf>
    <xf numFmtId="179" fontId="9" fillId="0" borderId="32" xfId="0" applyNumberFormat="1" applyFont="1" applyBorder="1" applyAlignment="1">
      <alignment horizontal="right" vertical="center" wrapText="1"/>
    </xf>
    <xf numFmtId="179" fontId="9" fillId="0" borderId="33" xfId="0" applyNumberFormat="1" applyFont="1" applyBorder="1" applyAlignment="1">
      <alignment horizontal="right" vertical="center" wrapText="1"/>
    </xf>
    <xf numFmtId="179" fontId="9" fillId="0" borderId="11" xfId="0" applyNumberFormat="1" applyFont="1" applyBorder="1" applyAlignment="1">
      <alignment horizontal="right" vertical="center" wrapText="1"/>
    </xf>
    <xf numFmtId="0" fontId="9" fillId="2" borderId="13" xfId="0" applyFont="1" applyFill="1" applyBorder="1" applyAlignment="1">
      <alignment horizontal="left" vertical="center" wrapText="1"/>
    </xf>
    <xf numFmtId="0" fontId="13" fillId="0" borderId="55" xfId="0" applyFont="1" applyBorder="1" applyAlignment="1">
      <alignment vertical="center" wrapText="1"/>
    </xf>
    <xf numFmtId="0" fontId="13" fillId="0" borderId="56" xfId="0" applyFont="1" applyBorder="1" applyAlignment="1">
      <alignment vertical="center" wrapText="1"/>
    </xf>
    <xf numFmtId="0" fontId="13" fillId="0" borderId="56" xfId="0" applyFont="1" applyBorder="1" applyAlignment="1">
      <alignment horizontal="left" vertical="center" wrapText="1"/>
    </xf>
    <xf numFmtId="0" fontId="9" fillId="0" borderId="17" xfId="0" applyFont="1" applyBorder="1" applyAlignment="1">
      <alignment horizontal="center" vertical="center" wrapText="1"/>
    </xf>
    <xf numFmtId="0" fontId="14" fillId="0" borderId="14" xfId="0" applyFont="1" applyBorder="1" applyAlignment="1">
      <alignment vertical="center" wrapText="1"/>
    </xf>
    <xf numFmtId="0" fontId="13" fillId="0" borderId="18" xfId="0" applyFont="1" applyBorder="1" applyAlignment="1">
      <alignment vertical="center" wrapText="1"/>
    </xf>
    <xf numFmtId="0" fontId="13" fillId="0" borderId="17" xfId="0" applyFont="1" applyBorder="1" applyAlignment="1">
      <alignment vertical="center" wrapText="1"/>
    </xf>
    <xf numFmtId="0" fontId="13" fillId="0" borderId="17" xfId="0" applyFont="1" applyBorder="1" applyAlignment="1">
      <alignment horizontal="left" vertical="center" wrapText="1"/>
    </xf>
    <xf numFmtId="0" fontId="9" fillId="0" borderId="29" xfId="0" applyFont="1" applyBorder="1" applyAlignment="1">
      <alignment vertical="center" wrapText="1"/>
    </xf>
    <xf numFmtId="0" fontId="9" fillId="0" borderId="18" xfId="0" applyFont="1" applyBorder="1" applyAlignment="1">
      <alignment vertical="center" wrapText="1"/>
    </xf>
    <xf numFmtId="0" fontId="9" fillId="0" borderId="17" xfId="0" applyFont="1" applyBorder="1" applyAlignment="1">
      <alignment vertical="center" wrapText="1"/>
    </xf>
    <xf numFmtId="0" fontId="9" fillId="0" borderId="37" xfId="0" applyFont="1" applyBorder="1" applyAlignment="1">
      <alignment horizontal="left" vertical="center" wrapText="1"/>
    </xf>
    <xf numFmtId="0" fontId="14" fillId="0" borderId="15" xfId="0" applyFont="1" applyBorder="1" applyAlignment="1">
      <alignment vertical="center" wrapText="1"/>
    </xf>
    <xf numFmtId="0" fontId="14" fillId="0" borderId="15" xfId="0" applyFont="1" applyBorder="1" applyAlignment="1">
      <alignment horizontal="left" vertical="center" wrapText="1"/>
    </xf>
    <xf numFmtId="0" fontId="12" fillId="3" borderId="39" xfId="0" applyFont="1" applyFill="1" applyBorder="1" applyAlignment="1">
      <alignment horizontal="left" vertical="center" wrapText="1"/>
    </xf>
    <xf numFmtId="0" fontId="10" fillId="0" borderId="19" xfId="0" applyFont="1" applyBorder="1" applyAlignment="1">
      <alignment horizontal="left" vertical="center" wrapText="1"/>
    </xf>
    <xf numFmtId="170" fontId="10" fillId="0" borderId="8" xfId="0" applyNumberFormat="1" applyFont="1" applyBorder="1" applyAlignment="1">
      <alignment vertical="center" wrapText="1"/>
    </xf>
    <xf numFmtId="170" fontId="10" fillId="0" borderId="32" xfId="0" applyNumberFormat="1" applyFont="1" applyBorder="1" applyAlignment="1">
      <alignment vertical="center" wrapText="1"/>
    </xf>
    <xf numFmtId="170" fontId="9" fillId="0" borderId="32" xfId="0" applyNumberFormat="1" applyFont="1" applyBorder="1" applyAlignment="1">
      <alignment vertical="center" wrapText="1"/>
    </xf>
    <xf numFmtId="173" fontId="9" fillId="0" borderId="33" xfId="0" applyNumberFormat="1" applyFont="1" applyBorder="1" applyAlignment="1">
      <alignment vertical="center" wrapText="1"/>
    </xf>
    <xf numFmtId="175" fontId="9" fillId="0" borderId="11" xfId="0" applyNumberFormat="1" applyFont="1" applyBorder="1" applyAlignment="1">
      <alignment vertical="center" wrapText="1"/>
    </xf>
    <xf numFmtId="175" fontId="9" fillId="0" borderId="33" xfId="0" applyNumberFormat="1" applyFont="1" applyBorder="1" applyAlignment="1">
      <alignment vertical="center" wrapText="1"/>
    </xf>
    <xf numFmtId="0" fontId="10" fillId="0" borderId="9" xfId="0" applyFont="1" applyBorder="1" applyAlignment="1">
      <alignment horizontal="left" vertical="center" wrapText="1"/>
    </xf>
    <xf numFmtId="0" fontId="8" fillId="0" borderId="15" xfId="0" applyFont="1" applyBorder="1" applyAlignment="1">
      <alignment horizontal="left" vertical="center" wrapText="1"/>
    </xf>
    <xf numFmtId="0" fontId="9" fillId="0" borderId="0" xfId="0" applyFont="1" applyAlignment="1">
      <alignment horizontal="center" vertical="center" wrapText="1"/>
    </xf>
    <xf numFmtId="0" fontId="10" fillId="0" borderId="35" xfId="0" applyFont="1" applyBorder="1" applyAlignment="1">
      <alignment horizontal="left"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47" xfId="0" applyFont="1" applyBorder="1" applyAlignment="1">
      <alignment horizontal="left" vertical="center" wrapText="1"/>
    </xf>
    <xf numFmtId="168" fontId="9" fillId="0" borderId="17" xfId="0" applyNumberFormat="1" applyFont="1" applyBorder="1" applyAlignment="1">
      <alignment vertical="center" wrapText="1"/>
    </xf>
    <xf numFmtId="168" fontId="10" fillId="0" borderId="17" xfId="0" applyNumberFormat="1" applyFont="1" applyBorder="1" applyAlignment="1">
      <alignment vertical="center" wrapText="1"/>
    </xf>
    <xf numFmtId="180" fontId="10" fillId="0" borderId="0" xfId="0" applyNumberFormat="1" applyFont="1" applyAlignment="1">
      <alignment vertical="center" wrapText="1"/>
    </xf>
    <xf numFmtId="0" fontId="9" fillId="0" borderId="35" xfId="0" applyFont="1" applyBorder="1" applyAlignment="1">
      <alignment vertical="center" wrapText="1"/>
    </xf>
    <xf numFmtId="0" fontId="10" fillId="5" borderId="17" xfId="0" applyFont="1" applyFill="1" applyBorder="1" applyAlignment="1">
      <alignment horizontal="left" vertical="center" wrapText="1"/>
    </xf>
    <xf numFmtId="168" fontId="10" fillId="5" borderId="17" xfId="0" applyNumberFormat="1" applyFont="1" applyFill="1" applyBorder="1" applyAlignment="1">
      <alignment vertical="center" wrapText="1"/>
    </xf>
    <xf numFmtId="181" fontId="10" fillId="5" borderId="17" xfId="0" applyNumberFormat="1" applyFont="1" applyFill="1" applyBorder="1" applyAlignment="1">
      <alignment vertical="center" wrapText="1"/>
    </xf>
    <xf numFmtId="0" fontId="10" fillId="0" borderId="17" xfId="0" applyFont="1" applyBorder="1" applyAlignment="1">
      <alignment vertical="center" wrapText="1"/>
    </xf>
    <xf numFmtId="0" fontId="9" fillId="0" borderId="47" xfId="0" applyFont="1" applyBorder="1" applyAlignment="1">
      <alignment vertical="center" wrapText="1"/>
    </xf>
    <xf numFmtId="180" fontId="10" fillId="0" borderId="47" xfId="0" applyNumberFormat="1" applyFont="1" applyBorder="1" applyAlignment="1">
      <alignment horizontal="left" vertical="center" wrapText="1"/>
    </xf>
    <xf numFmtId="180" fontId="10" fillId="0" borderId="35" xfId="0" applyNumberFormat="1" applyFont="1" applyBorder="1" applyAlignment="1">
      <alignment vertical="center" wrapText="1"/>
    </xf>
    <xf numFmtId="168" fontId="9" fillId="0" borderId="47" xfId="0" applyNumberFormat="1" applyFont="1" applyBorder="1" applyAlignment="1">
      <alignment vertical="center" wrapText="1"/>
    </xf>
    <xf numFmtId="168" fontId="10" fillId="0" borderId="47" xfId="0" applyNumberFormat="1" applyFont="1" applyBorder="1" applyAlignment="1">
      <alignment vertical="center" wrapText="1"/>
    </xf>
    <xf numFmtId="180" fontId="10" fillId="0" borderId="0" xfId="0" applyNumberFormat="1" applyFont="1" applyAlignment="1">
      <alignment horizontal="left" vertical="center" wrapText="1"/>
    </xf>
    <xf numFmtId="168" fontId="9" fillId="0" borderId="35" xfId="0" applyNumberFormat="1" applyFont="1" applyBorder="1" applyAlignment="1">
      <alignment vertical="center" wrapText="1"/>
    </xf>
    <xf numFmtId="168" fontId="10" fillId="0" borderId="35" xfId="0" applyNumberFormat="1" applyFont="1" applyBorder="1" applyAlignment="1">
      <alignment vertical="center" wrapText="1"/>
    </xf>
    <xf numFmtId="0" fontId="10" fillId="6" borderId="17" xfId="0" applyFont="1" applyFill="1" applyBorder="1" applyAlignment="1">
      <alignment horizontal="left" vertical="center" wrapText="1"/>
    </xf>
    <xf numFmtId="0" fontId="10" fillId="6" borderId="17" xfId="0" applyFont="1" applyFill="1" applyBorder="1" applyAlignment="1">
      <alignment vertical="center" wrapText="1"/>
    </xf>
    <xf numFmtId="168" fontId="10" fillId="6" borderId="17" xfId="0" applyNumberFormat="1" applyFont="1" applyFill="1" applyBorder="1" applyAlignment="1">
      <alignment vertical="center" wrapText="1"/>
    </xf>
    <xf numFmtId="181" fontId="10" fillId="6" borderId="17" xfId="0" applyNumberFormat="1" applyFont="1" applyFill="1" applyBorder="1" applyAlignment="1">
      <alignment vertical="center" wrapText="1"/>
    </xf>
    <xf numFmtId="181" fontId="10" fillId="0" borderId="17" xfId="0" applyNumberFormat="1" applyFont="1" applyBorder="1" applyAlignment="1">
      <alignment vertical="center" wrapText="1"/>
    </xf>
    <xf numFmtId="0" fontId="10" fillId="0" borderId="47" xfId="0" applyFont="1" applyBorder="1" applyAlignment="1">
      <alignment vertical="center" wrapText="1"/>
    </xf>
    <xf numFmtId="0" fontId="25" fillId="0" borderId="0" xfId="0" applyFont="1" applyAlignment="1">
      <alignment horizontal="center" vertical="center" wrapText="1"/>
    </xf>
    <xf numFmtId="180" fontId="24" fillId="0" borderId="61" xfId="0" applyNumberFormat="1" applyFont="1" applyBorder="1" applyAlignment="1">
      <alignment horizontal="center" vertical="center" wrapText="1"/>
    </xf>
    <xf numFmtId="180" fontId="24" fillId="0" borderId="62" xfId="0"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left" vertical="center" wrapText="1"/>
    </xf>
    <xf numFmtId="0" fontId="25" fillId="0" borderId="0" xfId="0" applyFont="1" applyAlignment="1">
      <alignment vertical="center" wrapText="1"/>
    </xf>
    <xf numFmtId="0" fontId="25" fillId="0" borderId="68" xfId="0" applyFont="1" applyBorder="1" applyAlignment="1">
      <alignment horizontal="left" vertical="center" wrapText="1"/>
    </xf>
    <xf numFmtId="168" fontId="13" fillId="0" borderId="17" xfId="0" applyNumberFormat="1" applyFont="1" applyBorder="1" applyAlignment="1">
      <alignment vertical="center" wrapText="1"/>
    </xf>
    <xf numFmtId="168" fontId="26" fillId="0" borderId="17" xfId="0" applyNumberFormat="1" applyFont="1" applyBorder="1" applyAlignment="1">
      <alignment vertical="center" wrapText="1"/>
    </xf>
    <xf numFmtId="180" fontId="24" fillId="0" borderId="0" xfId="0" applyNumberFormat="1" applyFont="1" applyAlignment="1">
      <alignment vertical="center" wrapText="1"/>
    </xf>
    <xf numFmtId="0" fontId="25" fillId="0" borderId="17" xfId="0" applyFont="1" applyBorder="1" applyAlignment="1">
      <alignment horizontal="left" vertical="center" wrapText="1"/>
    </xf>
    <xf numFmtId="180" fontId="24" fillId="0" borderId="35" xfId="0" applyNumberFormat="1" applyFont="1" applyBorder="1" applyAlignment="1">
      <alignment vertical="center" wrapText="1"/>
    </xf>
    <xf numFmtId="0" fontId="24" fillId="5" borderId="17" xfId="0" applyFont="1" applyFill="1" applyBorder="1" applyAlignment="1">
      <alignment horizontal="left" vertical="center" wrapText="1"/>
    </xf>
    <xf numFmtId="168" fontId="26" fillId="5" borderId="17" xfId="0" applyNumberFormat="1" applyFont="1" applyFill="1" applyBorder="1" applyAlignment="1">
      <alignment vertical="center" wrapText="1"/>
    </xf>
    <xf numFmtId="180" fontId="24" fillId="0" borderId="47" xfId="0" applyNumberFormat="1" applyFont="1" applyBorder="1" applyAlignment="1">
      <alignment horizontal="left" vertical="center" wrapText="1"/>
    </xf>
    <xf numFmtId="0" fontId="25" fillId="0" borderId="35" xfId="0" applyFont="1" applyBorder="1" applyAlignment="1">
      <alignment vertical="center" wrapText="1"/>
    </xf>
    <xf numFmtId="0" fontId="25" fillId="0" borderId="17" xfId="0" applyFont="1" applyBorder="1" applyAlignment="1">
      <alignment vertical="center" wrapText="1"/>
    </xf>
    <xf numFmtId="0" fontId="24" fillId="0" borderId="17" xfId="0" applyFont="1" applyBorder="1" applyAlignment="1">
      <alignment vertical="center" wrapText="1"/>
    </xf>
    <xf numFmtId="0" fontId="24" fillId="7" borderId="17" xfId="0" applyFont="1" applyFill="1" applyBorder="1" applyAlignment="1">
      <alignment horizontal="left" vertical="center" wrapText="1"/>
    </xf>
    <xf numFmtId="0" fontId="24" fillId="7" borderId="17" xfId="0" applyFont="1" applyFill="1" applyBorder="1" applyAlignment="1">
      <alignment vertical="center" wrapText="1"/>
    </xf>
    <xf numFmtId="168" fontId="26" fillId="7" borderId="17" xfId="0" applyNumberFormat="1"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vertical="center" wrapText="1"/>
    </xf>
    <xf numFmtId="0" fontId="27" fillId="2" borderId="35" xfId="0" applyFont="1" applyFill="1" applyBorder="1" applyAlignment="1">
      <alignment vertical="center" wrapText="1"/>
    </xf>
    <xf numFmtId="0" fontId="28" fillId="2" borderId="35" xfId="0" applyFont="1" applyFill="1" applyBorder="1" applyAlignment="1">
      <alignment vertical="center" wrapText="1"/>
    </xf>
    <xf numFmtId="0" fontId="1" fillId="0" borderId="70" xfId="0" applyFont="1" applyBorder="1" applyAlignment="1">
      <alignment vertical="center" wrapText="1"/>
    </xf>
    <xf numFmtId="0" fontId="25" fillId="0" borderId="47" xfId="0" applyFont="1" applyBorder="1" applyAlignment="1">
      <alignment vertical="center" wrapText="1"/>
    </xf>
    <xf numFmtId="0" fontId="24" fillId="0" borderId="47" xfId="0" applyFont="1" applyBorder="1" applyAlignment="1">
      <alignment vertical="center" wrapText="1"/>
    </xf>
    <xf numFmtId="0" fontId="25" fillId="0" borderId="0" xfId="0" applyFont="1" applyAlignment="1">
      <alignment horizontal="left" vertical="center" wrapText="1"/>
    </xf>
    <xf numFmtId="0" fontId="25" fillId="0" borderId="0" xfId="0" applyFont="1" applyAlignment="1">
      <alignment horizontal="right" vertical="center" wrapText="1"/>
    </xf>
    <xf numFmtId="164" fontId="25" fillId="0" borderId="0" xfId="0" applyNumberFormat="1" applyFont="1" applyAlignment="1">
      <alignment horizontal="right" vertical="center" wrapText="1"/>
    </xf>
    <xf numFmtId="0" fontId="29" fillId="8" borderId="0" xfId="0" applyFont="1" applyFill="1" applyAlignment="1">
      <alignment horizontal="left" vertical="center" wrapText="1"/>
    </xf>
    <xf numFmtId="0" fontId="25" fillId="8" borderId="0" xfId="0" applyFont="1" applyFill="1" applyAlignment="1">
      <alignment horizontal="right" vertical="center" wrapText="1"/>
    </xf>
    <xf numFmtId="0" fontId="25" fillId="0" borderId="35" xfId="0" applyFont="1" applyBorder="1" applyAlignment="1">
      <alignment horizontal="left" vertical="center" wrapText="1"/>
    </xf>
    <xf numFmtId="164" fontId="25" fillId="0" borderId="35" xfId="0" applyNumberFormat="1" applyFont="1" applyBorder="1" applyAlignment="1">
      <alignment horizontal="right" vertical="center" wrapText="1"/>
    </xf>
    <xf numFmtId="182" fontId="25" fillId="0" borderId="35" xfId="0" applyNumberFormat="1" applyFont="1" applyBorder="1" applyAlignment="1">
      <alignment horizontal="right" vertical="center" wrapText="1"/>
    </xf>
    <xf numFmtId="176" fontId="25" fillId="0" borderId="35" xfId="0" applyNumberFormat="1" applyFont="1" applyBorder="1" applyAlignment="1">
      <alignment horizontal="right" vertical="center" wrapText="1"/>
    </xf>
    <xf numFmtId="0" fontId="25" fillId="0" borderId="35" xfId="0" applyFont="1" applyBorder="1" applyAlignment="1">
      <alignment horizontal="right" vertical="center" wrapText="1"/>
    </xf>
    <xf numFmtId="0" fontId="30" fillId="0" borderId="35" xfId="0" applyFont="1" applyBorder="1" applyAlignment="1">
      <alignment horizontal="left" vertical="center" wrapText="1"/>
    </xf>
    <xf numFmtId="0" fontId="31" fillId="0" borderId="35" xfId="0" applyFont="1" applyBorder="1" applyAlignment="1">
      <alignment horizontal="left" vertical="center" wrapText="1"/>
    </xf>
    <xf numFmtId="181" fontId="25" fillId="0" borderId="35" xfId="0" applyNumberFormat="1" applyFont="1" applyBorder="1" applyAlignment="1">
      <alignment horizontal="right" vertical="center" wrapText="1"/>
    </xf>
    <xf numFmtId="0" fontId="25" fillId="0" borderId="47" xfId="0" applyFont="1" applyBorder="1" applyAlignment="1">
      <alignment horizontal="left" vertical="center" wrapText="1"/>
    </xf>
    <xf numFmtId="164" fontId="25" fillId="0" borderId="47" xfId="0" applyNumberFormat="1" applyFont="1" applyBorder="1" applyAlignment="1">
      <alignment horizontal="right" vertical="center" wrapText="1"/>
    </xf>
    <xf numFmtId="182" fontId="25" fillId="0" borderId="47" xfId="0" applyNumberFormat="1" applyFont="1" applyBorder="1" applyAlignment="1">
      <alignment horizontal="right" vertical="center" wrapText="1"/>
    </xf>
    <xf numFmtId="167" fontId="25" fillId="0" borderId="47" xfId="0" applyNumberFormat="1" applyFont="1" applyBorder="1" applyAlignment="1">
      <alignment horizontal="right" vertical="center" wrapText="1"/>
    </xf>
    <xf numFmtId="183" fontId="25" fillId="0" borderId="47" xfId="0" applyNumberFormat="1" applyFont="1" applyBorder="1" applyAlignment="1">
      <alignment horizontal="right" vertical="center" wrapText="1"/>
    </xf>
    <xf numFmtId="0" fontId="25" fillId="0" borderId="47" xfId="0" applyFont="1" applyBorder="1" applyAlignment="1">
      <alignment horizontal="right" vertical="center" wrapText="1"/>
    </xf>
    <xf numFmtId="0" fontId="30" fillId="0" borderId="47" xfId="0" applyFont="1" applyBorder="1" applyAlignment="1">
      <alignment horizontal="left" vertical="center" wrapText="1"/>
    </xf>
    <xf numFmtId="176" fontId="25" fillId="0" borderId="47" xfId="0" applyNumberFormat="1" applyFont="1" applyBorder="1" applyAlignment="1">
      <alignment horizontal="right" vertical="center" wrapText="1"/>
    </xf>
    <xf numFmtId="181" fontId="25" fillId="0" borderId="47" xfId="0" applyNumberFormat="1" applyFont="1" applyBorder="1" applyAlignment="1">
      <alignment horizontal="right" vertical="center" wrapText="1"/>
    </xf>
    <xf numFmtId="167" fontId="25" fillId="0" borderId="35" xfId="0" applyNumberFormat="1" applyFont="1" applyBorder="1" applyAlignment="1">
      <alignment horizontal="right" vertical="center" wrapText="1"/>
    </xf>
    <xf numFmtId="183" fontId="25" fillId="0" borderId="35" xfId="0" applyNumberFormat="1" applyFont="1" applyBorder="1" applyAlignment="1">
      <alignment horizontal="right" vertical="center" wrapText="1"/>
    </xf>
    <xf numFmtId="164" fontId="25" fillId="0" borderId="17" xfId="0" applyNumberFormat="1" applyFont="1" applyBorder="1" applyAlignment="1">
      <alignment horizontal="right" vertical="center" wrapText="1"/>
    </xf>
    <xf numFmtId="182" fontId="25" fillId="0" borderId="17" xfId="0" applyNumberFormat="1" applyFont="1" applyBorder="1" applyAlignment="1">
      <alignment horizontal="right" vertical="center" wrapText="1"/>
    </xf>
    <xf numFmtId="167" fontId="25" fillId="0" borderId="17" xfId="0" applyNumberFormat="1" applyFont="1" applyBorder="1" applyAlignment="1">
      <alignment horizontal="right" vertical="center" wrapText="1"/>
    </xf>
    <xf numFmtId="183" fontId="25" fillId="0" borderId="17" xfId="0" applyNumberFormat="1" applyFont="1" applyBorder="1" applyAlignment="1">
      <alignment horizontal="right" vertical="center" wrapText="1"/>
    </xf>
    <xf numFmtId="0" fontId="25" fillId="0" borderId="17" xfId="0" applyFont="1" applyBorder="1" applyAlignment="1">
      <alignment horizontal="right" vertical="center" wrapText="1"/>
    </xf>
    <xf numFmtId="0" fontId="30" fillId="0" borderId="17" xfId="0" applyFont="1" applyBorder="1" applyAlignment="1">
      <alignment horizontal="left" vertical="center" wrapText="1"/>
    </xf>
    <xf numFmtId="176" fontId="25" fillId="0" borderId="17" xfId="0" applyNumberFormat="1" applyFont="1" applyBorder="1" applyAlignment="1">
      <alignment horizontal="right" vertical="center" wrapText="1"/>
    </xf>
    <xf numFmtId="181" fontId="25" fillId="0" borderId="17" xfId="0" applyNumberFormat="1" applyFont="1" applyBorder="1" applyAlignment="1">
      <alignment horizontal="right" vertical="center" wrapText="1"/>
    </xf>
    <xf numFmtId="182" fontId="25" fillId="0" borderId="0" xfId="0" applyNumberFormat="1" applyFont="1" applyAlignment="1">
      <alignment horizontal="right" vertical="center" wrapText="1"/>
    </xf>
    <xf numFmtId="167" fontId="25" fillId="0" borderId="0" xfId="0" applyNumberFormat="1" applyFont="1" applyAlignment="1">
      <alignment horizontal="right" vertical="center" wrapText="1"/>
    </xf>
    <xf numFmtId="183" fontId="25" fillId="0" borderId="0" xfId="0" applyNumberFormat="1" applyFont="1" applyAlignment="1">
      <alignment horizontal="right" vertical="center" wrapText="1"/>
    </xf>
    <xf numFmtId="0" fontId="30" fillId="0" borderId="0" xfId="0" applyFont="1" applyAlignment="1">
      <alignment horizontal="left" vertical="center" wrapText="1"/>
    </xf>
    <xf numFmtId="176" fontId="25" fillId="0" borderId="0" xfId="0" applyNumberFormat="1" applyFont="1" applyAlignment="1">
      <alignment horizontal="right" vertical="center" wrapText="1"/>
    </xf>
    <xf numFmtId="181" fontId="25" fillId="0" borderId="0" xfId="0" applyNumberFormat="1" applyFont="1" applyAlignment="1">
      <alignment horizontal="right" vertical="center" wrapText="1"/>
    </xf>
    <xf numFmtId="0" fontId="24" fillId="0" borderId="17" xfId="0" applyFont="1" applyBorder="1" applyAlignment="1">
      <alignment horizontal="left" vertical="center" wrapText="1"/>
    </xf>
    <xf numFmtId="182" fontId="24" fillId="0" borderId="17" xfId="0" applyNumberFormat="1" applyFont="1" applyBorder="1" applyAlignment="1">
      <alignment horizontal="right" vertical="center" wrapText="1"/>
    </xf>
    <xf numFmtId="177" fontId="24" fillId="0" borderId="17" xfId="0" applyNumberFormat="1" applyFont="1" applyBorder="1" applyAlignment="1">
      <alignment horizontal="right" vertical="center" wrapText="1"/>
    </xf>
    <xf numFmtId="0" fontId="24" fillId="0" borderId="17" xfId="0" applyFont="1" applyBorder="1" applyAlignment="1">
      <alignment horizontal="right" vertical="center" wrapText="1"/>
    </xf>
    <xf numFmtId="0" fontId="24" fillId="0" borderId="35" xfId="0" applyFont="1" applyBorder="1" applyAlignment="1">
      <alignment horizontal="left" vertical="center" wrapText="1"/>
    </xf>
    <xf numFmtId="182" fontId="24" fillId="0" borderId="35" xfId="0" applyNumberFormat="1" applyFont="1" applyBorder="1" applyAlignment="1">
      <alignment horizontal="right" vertical="center" wrapText="1"/>
    </xf>
    <xf numFmtId="0" fontId="24" fillId="0" borderId="35" xfId="0" applyFont="1" applyBorder="1" applyAlignment="1">
      <alignment horizontal="right" vertical="center" wrapText="1"/>
    </xf>
    <xf numFmtId="0" fontId="25" fillId="8" borderId="0" xfId="0" applyFont="1" applyFill="1" applyAlignment="1">
      <alignment horizontal="left" vertical="center" wrapText="1"/>
    </xf>
    <xf numFmtId="0" fontId="1" fillId="0" borderId="35" xfId="0" applyFont="1" applyBorder="1" applyAlignment="1">
      <alignment wrapText="1"/>
    </xf>
    <xf numFmtId="0" fontId="1" fillId="0" borderId="47" xfId="0" applyFont="1" applyBorder="1" applyAlignment="1">
      <alignment wrapText="1"/>
    </xf>
    <xf numFmtId="0" fontId="9" fillId="0" borderId="47" xfId="0" applyFont="1" applyBorder="1" applyAlignment="1">
      <alignment horizontal="center" vertical="center" wrapText="1"/>
    </xf>
    <xf numFmtId="0" fontId="9" fillId="0" borderId="47" xfId="0" applyFont="1" applyBorder="1" applyAlignment="1">
      <alignment horizontal="right" vertical="center" wrapText="1"/>
    </xf>
    <xf numFmtId="0" fontId="9" fillId="5" borderId="47" xfId="0" applyFont="1" applyFill="1" applyBorder="1" applyAlignment="1">
      <alignment horizontal="right" vertical="center" wrapText="1"/>
    </xf>
    <xf numFmtId="0" fontId="9" fillId="0" borderId="0" xfId="0" applyFont="1" applyAlignment="1">
      <alignment horizontal="right" vertical="center" wrapText="1"/>
    </xf>
    <xf numFmtId="0" fontId="10" fillId="8" borderId="0" xfId="0" applyFont="1" applyFill="1" applyAlignment="1">
      <alignment horizontal="left" vertical="center" wrapText="1"/>
    </xf>
    <xf numFmtId="0" fontId="9" fillId="8" borderId="0" xfId="0" applyFont="1" applyFill="1" applyAlignment="1">
      <alignment horizontal="right" vertical="center" wrapText="1"/>
    </xf>
    <xf numFmtId="184" fontId="9" fillId="0" borderId="35" xfId="0" applyNumberFormat="1" applyFont="1" applyBorder="1" applyAlignment="1">
      <alignment horizontal="right" vertical="center" wrapText="1"/>
    </xf>
    <xf numFmtId="0" fontId="9" fillId="0" borderId="35" xfId="0" applyFont="1" applyBorder="1" applyAlignment="1">
      <alignment horizontal="right" vertical="center" wrapText="1"/>
    </xf>
    <xf numFmtId="185" fontId="9" fillId="0" borderId="35" xfId="0" applyNumberFormat="1" applyFont="1" applyBorder="1" applyAlignment="1">
      <alignment horizontal="right" vertical="center" wrapText="1"/>
    </xf>
    <xf numFmtId="184" fontId="9" fillId="5" borderId="35" xfId="0" applyNumberFormat="1" applyFont="1" applyFill="1" applyBorder="1" applyAlignment="1">
      <alignment horizontal="right" vertical="center" wrapText="1"/>
    </xf>
    <xf numFmtId="0" fontId="9" fillId="5" borderId="35" xfId="0" applyFont="1" applyFill="1" applyBorder="1" applyAlignment="1">
      <alignment horizontal="left" vertical="center" wrapText="1"/>
    </xf>
    <xf numFmtId="186" fontId="9" fillId="0" borderId="35" xfId="0" applyNumberFormat="1" applyFont="1" applyBorder="1" applyAlignment="1">
      <alignment vertical="center" wrapText="1"/>
    </xf>
    <xf numFmtId="187" fontId="9" fillId="0" borderId="35" xfId="0" applyNumberFormat="1" applyFont="1" applyBorder="1" applyAlignment="1">
      <alignment horizontal="right" vertical="center" wrapText="1"/>
    </xf>
    <xf numFmtId="187" fontId="9" fillId="5" borderId="35" xfId="0" applyNumberFormat="1" applyFont="1" applyFill="1" applyBorder="1" applyAlignment="1">
      <alignment horizontal="right" vertical="center" wrapText="1"/>
    </xf>
    <xf numFmtId="0" fontId="9" fillId="5" borderId="35" xfId="0" applyFont="1" applyFill="1" applyBorder="1" applyAlignment="1">
      <alignment horizontal="right" vertical="center" wrapText="1"/>
    </xf>
    <xf numFmtId="184" fontId="9" fillId="0" borderId="47" xfId="0" applyNumberFormat="1" applyFont="1" applyBorder="1" applyAlignment="1">
      <alignment horizontal="right" vertical="center" wrapText="1"/>
    </xf>
    <xf numFmtId="185" fontId="9" fillId="0" borderId="47" xfId="0" applyNumberFormat="1" applyFont="1" applyBorder="1" applyAlignment="1">
      <alignment horizontal="right" vertical="center" wrapText="1"/>
    </xf>
    <xf numFmtId="184" fontId="9" fillId="5" borderId="47" xfId="0" applyNumberFormat="1" applyFont="1" applyFill="1" applyBorder="1" applyAlignment="1">
      <alignment horizontal="right" vertical="center" wrapText="1"/>
    </xf>
    <xf numFmtId="0" fontId="9" fillId="5" borderId="47" xfId="0" applyFont="1" applyFill="1" applyBorder="1" applyAlignment="1">
      <alignment horizontal="left" vertical="center" wrapText="1"/>
    </xf>
    <xf numFmtId="187" fontId="9" fillId="0" borderId="47" xfId="0" applyNumberFormat="1" applyFont="1" applyBorder="1" applyAlignment="1">
      <alignment horizontal="right" vertical="center" wrapText="1"/>
    </xf>
    <xf numFmtId="187" fontId="9" fillId="5" borderId="47" xfId="0" applyNumberFormat="1" applyFont="1" applyFill="1" applyBorder="1" applyAlignment="1">
      <alignment horizontal="right" vertical="center" wrapText="1"/>
    </xf>
    <xf numFmtId="0" fontId="9" fillId="8" borderId="0" xfId="0" applyFont="1" applyFill="1" applyAlignment="1">
      <alignment horizontal="left" vertical="center" wrapText="1"/>
    </xf>
    <xf numFmtId="0" fontId="10" fillId="0" borderId="17" xfId="0" applyFont="1" applyBorder="1" applyAlignment="1">
      <alignment horizontal="left" vertical="center" wrapText="1"/>
    </xf>
    <xf numFmtId="184" fontId="9" fillId="0" borderId="17" xfId="0" applyNumberFormat="1" applyFont="1" applyBorder="1" applyAlignment="1">
      <alignment horizontal="right" vertical="center" wrapText="1"/>
    </xf>
    <xf numFmtId="167" fontId="9" fillId="0" borderId="17" xfId="0" applyNumberFormat="1" applyFont="1" applyBorder="1" applyAlignment="1">
      <alignment horizontal="right" vertical="center" wrapText="1"/>
    </xf>
    <xf numFmtId="0" fontId="9" fillId="0" borderId="17" xfId="0" applyFont="1" applyBorder="1" applyAlignment="1">
      <alignment horizontal="right" vertical="center" wrapText="1"/>
    </xf>
    <xf numFmtId="185" fontId="9" fillId="0" borderId="17" xfId="0" applyNumberFormat="1" applyFont="1" applyBorder="1" applyAlignment="1">
      <alignment horizontal="right" vertical="center" wrapText="1"/>
    </xf>
    <xf numFmtId="184" fontId="9" fillId="5" borderId="17" xfId="0" applyNumberFormat="1" applyFont="1" applyFill="1" applyBorder="1" applyAlignment="1">
      <alignment horizontal="right" vertical="center" wrapText="1"/>
    </xf>
    <xf numFmtId="0" fontId="9" fillId="5" borderId="17" xfId="0" applyFont="1" applyFill="1" applyBorder="1" applyAlignment="1">
      <alignment horizontal="left" vertical="center" wrapText="1"/>
    </xf>
    <xf numFmtId="187" fontId="9" fillId="0" borderId="17" xfId="0" applyNumberFormat="1" applyFont="1" applyBorder="1" applyAlignment="1">
      <alignment horizontal="right" vertical="center" wrapText="1"/>
    </xf>
    <xf numFmtId="187" fontId="9" fillId="5" borderId="17" xfId="0" applyNumberFormat="1" applyFont="1" applyFill="1" applyBorder="1" applyAlignment="1">
      <alignment horizontal="right" vertical="center" wrapText="1"/>
    </xf>
    <xf numFmtId="0" fontId="9" fillId="5" borderId="17" xfId="0" applyFont="1" applyFill="1" applyBorder="1" applyAlignment="1">
      <alignment horizontal="right" vertical="center" wrapText="1"/>
    </xf>
    <xf numFmtId="182" fontId="9" fillId="0" borderId="47" xfId="0" applyNumberFormat="1" applyFont="1" applyBorder="1" applyAlignment="1">
      <alignment horizontal="right" vertical="center" wrapText="1"/>
    </xf>
    <xf numFmtId="184" fontId="9" fillId="0" borderId="0" xfId="0" applyNumberFormat="1" applyFont="1" applyAlignment="1">
      <alignment horizontal="right" vertical="center" wrapText="1"/>
    </xf>
    <xf numFmtId="185" fontId="9" fillId="0" borderId="0" xfId="0" applyNumberFormat="1" applyFont="1" applyAlignment="1">
      <alignment horizontal="right" vertical="center" wrapText="1"/>
    </xf>
    <xf numFmtId="184" fontId="9" fillId="5" borderId="0" xfId="0" applyNumberFormat="1" applyFont="1" applyFill="1" applyAlignment="1">
      <alignment horizontal="right" vertical="center" wrapText="1"/>
    </xf>
    <xf numFmtId="0" fontId="9" fillId="5" borderId="0" xfId="0" applyFont="1" applyFill="1" applyAlignment="1">
      <alignment horizontal="left" vertical="center" wrapText="1"/>
    </xf>
    <xf numFmtId="187" fontId="9" fillId="0" borderId="0" xfId="0" applyNumberFormat="1" applyFont="1" applyAlignment="1">
      <alignment horizontal="right" vertical="center" wrapText="1"/>
    </xf>
    <xf numFmtId="187" fontId="9" fillId="5" borderId="0" xfId="0" applyNumberFormat="1" applyFont="1" applyFill="1" applyAlignment="1">
      <alignment horizontal="right" vertical="center" wrapText="1"/>
    </xf>
    <xf numFmtId="0" fontId="9" fillId="5" borderId="0" xfId="0" applyFont="1" applyFill="1" applyAlignment="1">
      <alignment horizontal="right" vertical="center" wrapText="1"/>
    </xf>
    <xf numFmtId="0" fontId="10" fillId="8" borderId="35" xfId="0" applyFont="1" applyFill="1" applyBorder="1" applyAlignment="1">
      <alignment horizontal="left" vertical="center" wrapText="1"/>
    </xf>
    <xf numFmtId="0" fontId="9" fillId="8" borderId="35" xfId="0" applyFont="1" applyFill="1" applyBorder="1" applyAlignment="1">
      <alignment horizontal="right" vertical="center" wrapText="1"/>
    </xf>
    <xf numFmtId="0" fontId="9" fillId="8" borderId="35" xfId="0" applyFont="1" applyFill="1" applyBorder="1" applyAlignment="1">
      <alignment horizontal="left" vertical="center" wrapText="1"/>
    </xf>
    <xf numFmtId="0" fontId="9" fillId="5" borderId="0" xfId="0" applyFont="1" applyFill="1" applyAlignment="1">
      <alignment vertical="center" wrapText="1"/>
    </xf>
    <xf numFmtId="184" fontId="10" fillId="0" borderId="35" xfId="0" applyNumberFormat="1" applyFont="1" applyBorder="1" applyAlignment="1">
      <alignment horizontal="right" vertical="center" wrapText="1"/>
    </xf>
    <xf numFmtId="0" fontId="10" fillId="0" borderId="35" xfId="0" applyFont="1" applyBorder="1" applyAlignment="1">
      <alignment horizontal="right" vertical="center" wrapText="1"/>
    </xf>
    <xf numFmtId="185" fontId="10" fillId="0" borderId="35" xfId="0" applyNumberFormat="1" applyFont="1" applyBorder="1" applyAlignment="1">
      <alignment horizontal="right" vertical="center" wrapText="1"/>
    </xf>
    <xf numFmtId="184" fontId="10" fillId="5" borderId="35" xfId="0" applyNumberFormat="1" applyFont="1" applyFill="1" applyBorder="1" applyAlignment="1">
      <alignment horizontal="right" vertical="center" wrapText="1"/>
    </xf>
    <xf numFmtId="0" fontId="10" fillId="5" borderId="35" xfId="0" applyFont="1" applyFill="1" applyBorder="1" applyAlignment="1">
      <alignment horizontal="left" vertical="center" wrapText="1"/>
    </xf>
    <xf numFmtId="187" fontId="10" fillId="0" borderId="35" xfId="0" applyNumberFormat="1" applyFont="1" applyBorder="1" applyAlignment="1">
      <alignment horizontal="right" vertical="center" wrapText="1"/>
    </xf>
    <xf numFmtId="187" fontId="10" fillId="5" borderId="35" xfId="0" applyNumberFormat="1" applyFont="1" applyFill="1" applyBorder="1" applyAlignment="1">
      <alignment horizontal="right" vertical="center" wrapText="1"/>
    </xf>
    <xf numFmtId="0" fontId="10" fillId="0" borderId="0" xfId="0" applyFont="1" applyAlignment="1">
      <alignment horizontal="right" vertical="center" wrapText="1"/>
    </xf>
    <xf numFmtId="0" fontId="10" fillId="5" borderId="35" xfId="0" applyFont="1" applyFill="1" applyBorder="1" applyAlignment="1">
      <alignment horizontal="right" vertical="center" wrapText="1"/>
    </xf>
    <xf numFmtId="184" fontId="10" fillId="0" borderId="17" xfId="0" applyNumberFormat="1" applyFont="1" applyBorder="1" applyAlignment="1">
      <alignment horizontal="right" vertical="center" wrapText="1"/>
    </xf>
    <xf numFmtId="0" fontId="10" fillId="0" borderId="17" xfId="0" applyFont="1" applyBorder="1" applyAlignment="1">
      <alignment horizontal="right" vertical="center" wrapText="1"/>
    </xf>
    <xf numFmtId="185" fontId="10" fillId="0" borderId="17" xfId="0" applyNumberFormat="1" applyFont="1" applyBorder="1" applyAlignment="1">
      <alignment horizontal="right" vertical="center" wrapText="1"/>
    </xf>
    <xf numFmtId="184" fontId="10" fillId="5" borderId="17" xfId="0" applyNumberFormat="1" applyFont="1" applyFill="1" applyBorder="1" applyAlignment="1">
      <alignment horizontal="right" vertical="center" wrapText="1"/>
    </xf>
    <xf numFmtId="187" fontId="10" fillId="0" borderId="17" xfId="0" applyNumberFormat="1" applyFont="1" applyBorder="1" applyAlignment="1">
      <alignment horizontal="right" vertical="center" wrapText="1"/>
    </xf>
    <xf numFmtId="187" fontId="10" fillId="5" borderId="17" xfId="0" applyNumberFormat="1" applyFont="1" applyFill="1" applyBorder="1" applyAlignment="1">
      <alignment horizontal="right" vertical="center" wrapText="1"/>
    </xf>
    <xf numFmtId="0" fontId="10" fillId="5" borderId="17" xfId="0" applyFont="1" applyFill="1" applyBorder="1" applyAlignment="1">
      <alignment horizontal="right" vertical="center" wrapText="1"/>
    </xf>
    <xf numFmtId="0" fontId="9" fillId="0" borderId="13" xfId="0" applyFont="1" applyBorder="1" applyAlignment="1">
      <alignment vertical="center" wrapText="1"/>
    </xf>
    <xf numFmtId="0" fontId="10" fillId="4" borderId="79" xfId="0" applyFont="1" applyFill="1" applyBorder="1" applyAlignment="1">
      <alignment horizontal="center" vertical="center" wrapText="1"/>
    </xf>
    <xf numFmtId="0" fontId="10" fillId="4" borderId="79" xfId="0" applyFont="1" applyFill="1" applyBorder="1" applyAlignment="1">
      <alignment horizontal="right" vertical="center" wrapText="1"/>
    </xf>
    <xf numFmtId="0" fontId="9" fillId="0" borderId="86" xfId="0" applyFont="1" applyBorder="1" applyAlignment="1">
      <alignment horizontal="left" vertical="center" wrapText="1"/>
    </xf>
    <xf numFmtId="0" fontId="9" fillId="0" borderId="56" xfId="0" applyFont="1" applyBorder="1" applyAlignment="1">
      <alignment vertical="center" wrapText="1"/>
    </xf>
    <xf numFmtId="0" fontId="9" fillId="0" borderId="87" xfId="0" applyFont="1" applyBorder="1" applyAlignment="1">
      <alignment horizontal="left" vertical="center" wrapText="1"/>
    </xf>
    <xf numFmtId="165" fontId="9" fillId="0" borderId="32" xfId="0" applyNumberFormat="1" applyFont="1" applyBorder="1" applyAlignment="1">
      <alignment vertical="center" wrapText="1"/>
    </xf>
    <xf numFmtId="166" fontId="9" fillId="0" borderId="32" xfId="0" applyNumberFormat="1" applyFont="1" applyBorder="1" applyAlignment="1">
      <alignment vertical="center" wrapText="1"/>
    </xf>
    <xf numFmtId="0" fontId="9" fillId="0" borderId="19" xfId="0" applyFont="1" applyBorder="1" applyAlignment="1">
      <alignment vertical="center" wrapText="1"/>
    </xf>
    <xf numFmtId="0" fontId="9" fillId="0" borderId="48" xfId="0" applyFont="1" applyBorder="1" applyAlignment="1">
      <alignment vertical="center" wrapText="1"/>
    </xf>
    <xf numFmtId="0" fontId="10" fillId="4" borderId="28" xfId="0" applyFont="1" applyFill="1" applyBorder="1" applyAlignment="1">
      <alignment horizontal="left" vertical="center" wrapText="1"/>
    </xf>
    <xf numFmtId="0" fontId="10" fillId="4" borderId="35" xfId="0" applyFont="1" applyFill="1" applyBorder="1" applyAlignment="1">
      <alignment horizontal="right" vertical="center" wrapText="1"/>
    </xf>
    <xf numFmtId="0" fontId="10" fillId="4" borderId="35" xfId="0" applyFont="1" applyFill="1" applyBorder="1" applyAlignment="1">
      <alignment vertical="center" wrapText="1"/>
    </xf>
    <xf numFmtId="0" fontId="10" fillId="4" borderId="36" xfId="0" applyFont="1" applyFill="1" applyBorder="1" applyAlignment="1">
      <alignment vertical="center" wrapText="1"/>
    </xf>
    <xf numFmtId="0" fontId="9" fillId="0" borderId="37" xfId="0" applyFont="1" applyBorder="1" applyAlignment="1">
      <alignment horizontal="left" vertical="top" wrapText="1"/>
    </xf>
    <xf numFmtId="165" fontId="9" fillId="0" borderId="11" xfId="0" applyNumberFormat="1" applyFont="1" applyBorder="1" applyAlignment="1">
      <alignment vertical="center" wrapText="1"/>
    </xf>
    <xf numFmtId="164" fontId="33" fillId="0" borderId="37" xfId="0" applyNumberFormat="1" applyFont="1" applyBorder="1" applyAlignment="1">
      <alignment horizontal="left" vertical="top" wrapText="1"/>
    </xf>
    <xf numFmtId="166" fontId="9" fillId="0" borderId="11" xfId="0" applyNumberFormat="1" applyFont="1" applyBorder="1" applyAlignment="1">
      <alignment vertical="center" wrapText="1"/>
    </xf>
    <xf numFmtId="166" fontId="9" fillId="0" borderId="33" xfId="0" applyNumberFormat="1" applyFont="1" applyBorder="1" applyAlignment="1">
      <alignment horizontal="right" vertical="center" wrapText="1"/>
    </xf>
    <xf numFmtId="164" fontId="33" fillId="2" borderId="37" xfId="0" applyNumberFormat="1" applyFont="1" applyFill="1" applyBorder="1" applyAlignment="1">
      <alignment horizontal="left" vertical="top" wrapText="1"/>
    </xf>
    <xf numFmtId="0" fontId="9" fillId="0" borderId="88" xfId="0" applyFont="1" applyBorder="1" applyAlignment="1">
      <alignment horizontal="right" vertical="center" wrapText="1"/>
    </xf>
    <xf numFmtId="0" fontId="12" fillId="3" borderId="89" xfId="0" applyFont="1" applyFill="1" applyBorder="1" applyAlignment="1">
      <alignment horizontal="left" vertical="center" wrapText="1"/>
    </xf>
    <xf numFmtId="0" fontId="10" fillId="4" borderId="92" xfId="0" applyFont="1" applyFill="1" applyBorder="1" applyAlignment="1">
      <alignment horizontal="center" vertical="center" wrapText="1"/>
    </xf>
    <xf numFmtId="0" fontId="13" fillId="0" borderId="22" xfId="0" applyFont="1" applyBorder="1" applyAlignment="1">
      <alignment vertical="center" wrapText="1"/>
    </xf>
    <xf numFmtId="0" fontId="9" fillId="0" borderId="55" xfId="0" applyFont="1" applyBorder="1" applyAlignment="1">
      <alignment vertical="center" wrapText="1"/>
    </xf>
    <xf numFmtId="0" fontId="9" fillId="0" borderId="87" xfId="0" applyFont="1" applyBorder="1" applyAlignment="1">
      <alignment vertical="center" wrapText="1"/>
    </xf>
    <xf numFmtId="0" fontId="8" fillId="0" borderId="0" xfId="0" applyFont="1" applyAlignment="1">
      <alignment horizontal="left" vertical="center" wrapText="1"/>
    </xf>
    <xf numFmtId="164" fontId="9" fillId="0" borderId="7" xfId="0" applyNumberFormat="1" applyFont="1" applyBorder="1" applyAlignment="1">
      <alignment horizontal="left" vertical="center" wrapText="1"/>
    </xf>
    <xf numFmtId="188" fontId="9" fillId="0" borderId="8" xfId="0" applyNumberFormat="1" applyFont="1" applyBorder="1" applyAlignment="1">
      <alignment horizontal="right" vertical="center" wrapText="1"/>
    </xf>
    <xf numFmtId="188" fontId="9" fillId="0" borderId="9" xfId="0" applyNumberFormat="1" applyFont="1" applyBorder="1" applyAlignment="1">
      <alignment horizontal="right" vertical="center" wrapText="1"/>
    </xf>
    <xf numFmtId="188" fontId="9" fillId="0" borderId="11" xfId="0" applyNumberFormat="1" applyFont="1" applyBorder="1" applyAlignment="1">
      <alignment horizontal="right" vertical="center" wrapText="1"/>
    </xf>
    <xf numFmtId="188" fontId="9" fillId="0" borderId="12" xfId="0" applyNumberFormat="1" applyFont="1" applyBorder="1" applyAlignment="1">
      <alignment horizontal="right" vertical="center" wrapText="1"/>
    </xf>
    <xf numFmtId="0" fontId="10" fillId="2" borderId="0" xfId="0" applyFont="1" applyFill="1" applyAlignment="1">
      <alignment horizontal="left" vertical="center" wrapText="1"/>
    </xf>
    <xf numFmtId="0" fontId="12" fillId="3" borderId="89" xfId="0" applyFont="1" applyFill="1" applyBorder="1" applyAlignment="1">
      <alignment vertical="center" wrapText="1"/>
    </xf>
    <xf numFmtId="0" fontId="12" fillId="3" borderId="54" xfId="0" applyFont="1" applyFill="1" applyBorder="1" applyAlignment="1">
      <alignment horizontal="left" vertical="center" wrapText="1"/>
    </xf>
    <xf numFmtId="0" fontId="9" fillId="0" borderId="28" xfId="0" applyFont="1" applyBorder="1" applyAlignment="1">
      <alignment vertical="center" wrapText="1"/>
    </xf>
    <xf numFmtId="0" fontId="9" fillId="0" borderId="56" xfId="0" applyFont="1" applyBorder="1" applyAlignment="1">
      <alignment horizontal="left" vertical="center" wrapText="1"/>
    </xf>
    <xf numFmtId="0" fontId="9" fillId="0" borderId="94" xfId="0" applyFont="1" applyBorder="1" applyAlignment="1">
      <alignment vertical="center" wrapText="1"/>
    </xf>
    <xf numFmtId="0" fontId="9" fillId="0" borderId="46" xfId="0" applyFont="1" applyBorder="1" applyAlignment="1">
      <alignment vertical="center" wrapText="1"/>
    </xf>
    <xf numFmtId="0" fontId="8" fillId="0" borderId="47" xfId="0" applyFont="1" applyBorder="1" applyAlignment="1">
      <alignment vertical="center" wrapText="1"/>
    </xf>
    <xf numFmtId="0" fontId="8" fillId="0" borderId="47" xfId="0" applyFont="1" applyBorder="1" applyAlignment="1">
      <alignment horizontal="left" vertical="center" wrapText="1"/>
    </xf>
    <xf numFmtId="0" fontId="10" fillId="4" borderId="35" xfId="0" applyFont="1" applyFill="1" applyBorder="1" applyAlignment="1">
      <alignment horizontal="left" vertical="center" wrapText="1"/>
    </xf>
    <xf numFmtId="0" fontId="9" fillId="0" borderId="25" xfId="0" applyFont="1" applyBorder="1" applyAlignment="1">
      <alignment vertical="center" wrapText="1"/>
    </xf>
    <xf numFmtId="0" fontId="9" fillId="0" borderId="70" xfId="0" applyFont="1" applyBorder="1" applyAlignment="1">
      <alignment horizontal="left" vertical="center" wrapText="1"/>
    </xf>
    <xf numFmtId="0" fontId="9" fillId="0" borderId="20" xfId="0" applyFont="1" applyBorder="1" applyAlignment="1">
      <alignment vertical="center" wrapText="1"/>
    </xf>
    <xf numFmtId="0" fontId="12" fillId="3" borderId="8" xfId="0" applyFont="1" applyFill="1" applyBorder="1" applyAlignment="1">
      <alignment horizontal="center" vertical="center" wrapText="1"/>
    </xf>
    <xf numFmtId="164" fontId="12" fillId="3" borderId="8" xfId="0" applyNumberFormat="1" applyFont="1" applyFill="1" applyBorder="1" applyAlignment="1">
      <alignment horizontal="center" vertical="center" wrapText="1"/>
    </xf>
    <xf numFmtId="164" fontId="9" fillId="0" borderId="8" xfId="0" applyNumberFormat="1" applyFont="1" applyBorder="1" applyAlignment="1">
      <alignment horizontal="center" vertical="center" wrapText="1"/>
    </xf>
    <xf numFmtId="164" fontId="33" fillId="0" borderId="8" xfId="0" applyNumberFormat="1" applyFont="1" applyBorder="1" applyAlignment="1">
      <alignment horizontal="left" vertical="top" wrapText="1"/>
    </xf>
    <xf numFmtId="164"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166" fontId="10" fillId="0" borderId="8" xfId="0" applyNumberFormat="1" applyFont="1" applyBorder="1" applyAlignment="1">
      <alignment horizontal="right" vertical="center" wrapText="1"/>
    </xf>
    <xf numFmtId="164" fontId="10" fillId="0" borderId="8" xfId="0" applyNumberFormat="1" applyFont="1" applyBorder="1" applyAlignment="1">
      <alignment horizontal="right" vertical="center" wrapText="1"/>
    </xf>
    <xf numFmtId="0" fontId="9" fillId="2" borderId="35" xfId="0" applyFont="1" applyFill="1" applyBorder="1" applyAlignment="1">
      <alignment vertical="center" wrapText="1"/>
    </xf>
    <xf numFmtId="0" fontId="10" fillId="2" borderId="35" xfId="0" applyFont="1" applyFill="1" applyBorder="1" applyAlignment="1">
      <alignment vertical="center" wrapText="1"/>
    </xf>
    <xf numFmtId="0" fontId="9" fillId="0" borderId="70" xfId="0" applyFont="1" applyBorder="1" applyAlignment="1">
      <alignment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13" fillId="0" borderId="47" xfId="0" applyFont="1" applyBorder="1" applyAlignment="1">
      <alignment vertical="center" wrapText="1"/>
    </xf>
    <xf numFmtId="0" fontId="9" fillId="2" borderId="0" xfId="0" applyFont="1" applyFill="1" applyAlignment="1">
      <alignment horizontal="right" vertical="center" wrapText="1"/>
    </xf>
    <xf numFmtId="0" fontId="9" fillId="2" borderId="47" xfId="0" applyFont="1" applyFill="1" applyBorder="1" applyAlignment="1">
      <alignment horizontal="right" vertical="center" wrapText="1"/>
    </xf>
    <xf numFmtId="165" fontId="9" fillId="2" borderId="35" xfId="0" applyNumberFormat="1" applyFont="1" applyFill="1" applyBorder="1" applyAlignment="1">
      <alignment horizontal="right" vertical="center" wrapText="1"/>
    </xf>
    <xf numFmtId="169" fontId="9" fillId="2" borderId="35" xfId="0" applyNumberFormat="1" applyFont="1" applyFill="1" applyBorder="1" applyAlignment="1">
      <alignment vertical="center" wrapText="1"/>
    </xf>
    <xf numFmtId="177" fontId="9" fillId="2" borderId="35" xfId="0" applyNumberFormat="1" applyFont="1" applyFill="1" applyBorder="1" applyAlignment="1">
      <alignment horizontal="right" vertical="center" wrapText="1"/>
    </xf>
    <xf numFmtId="0" fontId="9" fillId="2" borderId="35" xfId="0" applyFont="1" applyFill="1" applyBorder="1" applyAlignment="1">
      <alignment horizontal="right" vertical="center" wrapText="1"/>
    </xf>
    <xf numFmtId="165" fontId="9" fillId="0" borderId="35" xfId="0" applyNumberFormat="1" applyFont="1" applyBorder="1" applyAlignment="1">
      <alignment vertical="center" wrapText="1"/>
    </xf>
    <xf numFmtId="169" fontId="9" fillId="0" borderId="35" xfId="0" applyNumberFormat="1" applyFont="1" applyBorder="1" applyAlignment="1">
      <alignment vertical="center" wrapText="1"/>
    </xf>
    <xf numFmtId="177" fontId="9" fillId="0" borderId="35" xfId="0" applyNumberFormat="1" applyFont="1" applyBorder="1" applyAlignment="1">
      <alignment horizontal="right" vertical="center" wrapText="1"/>
    </xf>
    <xf numFmtId="175" fontId="9" fillId="0" borderId="35" xfId="0" applyNumberFormat="1" applyFont="1" applyBorder="1" applyAlignment="1">
      <alignment vertical="center" wrapText="1"/>
    </xf>
    <xf numFmtId="165" fontId="9" fillId="2" borderId="47" xfId="0" applyNumberFormat="1" applyFont="1" applyFill="1" applyBorder="1" applyAlignment="1">
      <alignment horizontal="right" vertical="center" wrapText="1"/>
    </xf>
    <xf numFmtId="169" fontId="9" fillId="2" borderId="47" xfId="0" applyNumberFormat="1" applyFont="1" applyFill="1" applyBorder="1" applyAlignment="1">
      <alignment vertical="center" wrapText="1"/>
    </xf>
    <xf numFmtId="177" fontId="9" fillId="2" borderId="47" xfId="0" applyNumberFormat="1" applyFont="1" applyFill="1" applyBorder="1" applyAlignment="1">
      <alignment horizontal="right" vertical="center" wrapText="1"/>
    </xf>
    <xf numFmtId="165" fontId="9" fillId="0" borderId="47" xfId="0" applyNumberFormat="1" applyFont="1" applyBorder="1" applyAlignment="1">
      <alignment vertical="center" wrapText="1"/>
    </xf>
    <xf numFmtId="169" fontId="9" fillId="0" borderId="47" xfId="0" applyNumberFormat="1" applyFont="1" applyBorder="1" applyAlignment="1">
      <alignment vertical="center" wrapText="1"/>
    </xf>
    <xf numFmtId="177" fontId="9" fillId="0" borderId="47" xfId="0" applyNumberFormat="1" applyFont="1" applyBorder="1" applyAlignment="1">
      <alignment horizontal="right" vertical="center" wrapText="1"/>
    </xf>
    <xf numFmtId="175" fontId="9" fillId="0" borderId="47" xfId="0" applyNumberFormat="1" applyFont="1" applyBorder="1" applyAlignment="1">
      <alignment vertical="center" wrapText="1"/>
    </xf>
    <xf numFmtId="0" fontId="10" fillId="8" borderId="0" xfId="0" applyFont="1" applyFill="1" applyAlignment="1">
      <alignment vertical="center" wrapText="1"/>
    </xf>
    <xf numFmtId="165" fontId="9" fillId="2" borderId="17" xfId="0" applyNumberFormat="1" applyFont="1" applyFill="1" applyBorder="1" applyAlignment="1">
      <alignment horizontal="right" vertical="center" wrapText="1"/>
    </xf>
    <xf numFmtId="169" fontId="9" fillId="2" borderId="17" xfId="0" applyNumberFormat="1" applyFont="1" applyFill="1" applyBorder="1" applyAlignment="1">
      <alignment vertical="center" wrapText="1"/>
    </xf>
    <xf numFmtId="177" fontId="9" fillId="2" borderId="17" xfId="0" applyNumberFormat="1" applyFont="1" applyFill="1" applyBorder="1" applyAlignment="1">
      <alignment horizontal="right" vertical="center" wrapText="1"/>
    </xf>
    <xf numFmtId="0" fontId="9" fillId="2" borderId="17" xfId="0" applyFont="1" applyFill="1" applyBorder="1" applyAlignment="1">
      <alignment horizontal="right" vertical="center" wrapText="1"/>
    </xf>
    <xf numFmtId="165" fontId="9" fillId="0" borderId="17" xfId="0" applyNumberFormat="1" applyFont="1" applyBorder="1" applyAlignment="1">
      <alignment vertical="center" wrapText="1"/>
    </xf>
    <xf numFmtId="169" fontId="9" fillId="0" borderId="17" xfId="0" applyNumberFormat="1" applyFont="1" applyBorder="1" applyAlignment="1">
      <alignment vertical="center" wrapText="1"/>
    </xf>
    <xf numFmtId="177" fontId="9" fillId="0" borderId="17" xfId="0" applyNumberFormat="1" applyFont="1" applyBorder="1" applyAlignment="1">
      <alignment horizontal="right" vertical="center" wrapText="1"/>
    </xf>
    <xf numFmtId="175" fontId="9" fillId="0" borderId="17" xfId="0" applyNumberFormat="1" applyFont="1" applyBorder="1" applyAlignment="1">
      <alignment vertical="center" wrapText="1"/>
    </xf>
    <xf numFmtId="165" fontId="10" fillId="2" borderId="17" xfId="0" applyNumberFormat="1" applyFont="1" applyFill="1" applyBorder="1" applyAlignment="1">
      <alignment horizontal="right" vertical="center" wrapText="1"/>
    </xf>
    <xf numFmtId="169" fontId="10" fillId="2" borderId="17" xfId="0" applyNumberFormat="1" applyFont="1" applyFill="1" applyBorder="1" applyAlignment="1">
      <alignment vertical="center" wrapText="1"/>
    </xf>
    <xf numFmtId="177" fontId="10" fillId="2" borderId="17" xfId="0" applyNumberFormat="1" applyFont="1" applyFill="1" applyBorder="1" applyAlignment="1">
      <alignment horizontal="right" vertical="center" wrapText="1"/>
    </xf>
    <xf numFmtId="165" fontId="10" fillId="0" borderId="17" xfId="0" applyNumberFormat="1" applyFont="1" applyBorder="1" applyAlignment="1">
      <alignment horizontal="right" vertical="center" wrapText="1"/>
    </xf>
    <xf numFmtId="169" fontId="10" fillId="0" borderId="17" xfId="0" applyNumberFormat="1" applyFont="1" applyBorder="1" applyAlignment="1">
      <alignment vertical="center" wrapText="1"/>
    </xf>
    <xf numFmtId="177" fontId="10" fillId="0" borderId="17" xfId="0" applyNumberFormat="1" applyFont="1" applyBorder="1" applyAlignment="1">
      <alignment horizontal="right" vertical="center" wrapText="1"/>
    </xf>
    <xf numFmtId="175" fontId="10" fillId="0" borderId="17" xfId="0" applyNumberFormat="1" applyFont="1" applyBorder="1" applyAlignment="1">
      <alignment vertical="center" wrapText="1"/>
    </xf>
    <xf numFmtId="171" fontId="9" fillId="0" borderId="17" xfId="0" applyNumberFormat="1" applyFont="1" applyBorder="1" applyAlignment="1">
      <alignment horizontal="right" vertical="center" wrapText="1"/>
    </xf>
    <xf numFmtId="0" fontId="10" fillId="2" borderId="17" xfId="0" applyFont="1" applyFill="1" applyBorder="1" applyAlignment="1">
      <alignment horizontal="left" vertical="center" wrapText="1"/>
    </xf>
    <xf numFmtId="176" fontId="10" fillId="2" borderId="17" xfId="0" applyNumberFormat="1" applyFont="1" applyFill="1" applyBorder="1" applyAlignment="1">
      <alignment horizontal="right" vertical="center" wrapText="1"/>
    </xf>
    <xf numFmtId="0" fontId="10" fillId="2" borderId="17" xfId="0" applyFont="1" applyFill="1" applyBorder="1" applyAlignment="1">
      <alignment horizontal="right" vertical="center" wrapText="1"/>
    </xf>
    <xf numFmtId="171" fontId="10" fillId="2" borderId="17" xfId="0" applyNumberFormat="1" applyFont="1" applyFill="1" applyBorder="1" applyAlignment="1">
      <alignment horizontal="right" vertical="center" wrapText="1"/>
    </xf>
    <xf numFmtId="165" fontId="10" fillId="0" borderId="17" xfId="0" applyNumberFormat="1" applyFont="1" applyBorder="1" applyAlignment="1">
      <alignment vertical="center" wrapText="1"/>
    </xf>
    <xf numFmtId="176" fontId="10" fillId="0" borderId="17" xfId="0" applyNumberFormat="1" applyFont="1" applyBorder="1" applyAlignment="1">
      <alignment horizontal="right" vertical="center" wrapText="1"/>
    </xf>
    <xf numFmtId="171" fontId="10" fillId="0" borderId="17" xfId="0" applyNumberFormat="1" applyFont="1" applyBorder="1" applyAlignment="1">
      <alignment horizontal="right" vertical="center" wrapText="1"/>
    </xf>
    <xf numFmtId="171" fontId="9" fillId="2" borderId="17" xfId="0" applyNumberFormat="1" applyFont="1" applyFill="1" applyBorder="1" applyAlignment="1">
      <alignment horizontal="right" vertical="center" wrapText="1"/>
    </xf>
    <xf numFmtId="0" fontId="9" fillId="2" borderId="47" xfId="0" applyFont="1" applyFill="1" applyBorder="1" applyAlignment="1">
      <alignment vertical="center" wrapText="1"/>
    </xf>
    <xf numFmtId="0" fontId="9" fillId="2" borderId="17" xfId="0" applyFont="1" applyFill="1" applyBorder="1" applyAlignment="1">
      <alignment vertical="center" wrapText="1"/>
    </xf>
    <xf numFmtId="0" fontId="1" fillId="0" borderId="70" xfId="0" applyFont="1" applyBorder="1" applyAlignment="1">
      <alignment wrapText="1"/>
    </xf>
    <xf numFmtId="0" fontId="9" fillId="0" borderId="9" xfId="0" applyFont="1" applyBorder="1" applyAlignment="1">
      <alignment horizontal="center" vertical="center" wrapText="1"/>
    </xf>
    <xf numFmtId="165" fontId="9" fillId="0" borderId="9" xfId="0" applyNumberFormat="1" applyFont="1" applyBorder="1" applyAlignment="1">
      <alignment vertical="center" wrapText="1"/>
    </xf>
    <xf numFmtId="168" fontId="10" fillId="0" borderId="11" xfId="0" applyNumberFormat="1" applyFont="1" applyBorder="1" applyAlignment="1">
      <alignment horizontal="right" vertical="center" wrapText="1"/>
    </xf>
    <xf numFmtId="165" fontId="10" fillId="0" borderId="11" xfId="0" applyNumberFormat="1" applyFont="1" applyBorder="1" applyAlignment="1">
      <alignment vertical="center" wrapText="1"/>
    </xf>
    <xf numFmtId="165" fontId="10" fillId="0" borderId="12" xfId="0" applyNumberFormat="1" applyFont="1" applyBorder="1" applyAlignment="1">
      <alignment vertical="center" wrapText="1"/>
    </xf>
    <xf numFmtId="164" fontId="8" fillId="0" borderId="0" xfId="0" applyNumberFormat="1" applyFont="1" applyAlignment="1">
      <alignment vertical="center" wrapText="1"/>
    </xf>
    <xf numFmtId="188" fontId="1" fillId="0" borderId="0" xfId="0" applyNumberFormat="1" applyFont="1" applyAlignment="1">
      <alignment vertical="center" wrapText="1"/>
    </xf>
    <xf numFmtId="0" fontId="10" fillId="0" borderId="14" xfId="0" applyFont="1" applyBorder="1" applyAlignment="1">
      <alignment vertical="center" wrapText="1"/>
    </xf>
    <xf numFmtId="0" fontId="12" fillId="3" borderId="95" xfId="0" applyFont="1" applyFill="1" applyBorder="1" applyAlignment="1">
      <alignment horizontal="center" vertical="center" wrapText="1"/>
    </xf>
    <xf numFmtId="0" fontId="12" fillId="3" borderId="96" xfId="0" applyFont="1" applyFill="1" applyBorder="1" applyAlignment="1">
      <alignment horizontal="center" vertical="center" wrapText="1"/>
    </xf>
    <xf numFmtId="0" fontId="10" fillId="4" borderId="41" xfId="0" applyFont="1" applyFill="1" applyBorder="1" applyAlignment="1">
      <alignment horizontal="center" vertical="center" wrapText="1"/>
    </xf>
    <xf numFmtId="189" fontId="9" fillId="0" borderId="42" xfId="0" applyNumberFormat="1" applyFont="1" applyBorder="1" applyAlignment="1">
      <alignment horizontal="left" wrapText="1"/>
    </xf>
    <xf numFmtId="189" fontId="10" fillId="0" borderId="97" xfId="0" applyNumberFormat="1" applyFont="1" applyBorder="1" applyAlignment="1">
      <alignment horizontal="left" wrapText="1"/>
    </xf>
    <xf numFmtId="0" fontId="10" fillId="4" borderId="7" xfId="0" applyFont="1" applyFill="1" applyBorder="1" applyAlignment="1">
      <alignment horizontal="center" vertical="center" wrapText="1"/>
    </xf>
    <xf numFmtId="0" fontId="9" fillId="0" borderId="8" xfId="0" applyFont="1" applyBorder="1" applyAlignment="1">
      <alignment horizontal="left" wrapText="1"/>
    </xf>
    <xf numFmtId="0" fontId="9" fillId="0" borderId="8" xfId="0" applyFont="1" applyBorder="1" applyAlignment="1">
      <alignment horizontal="left" vertical="top" wrapText="1"/>
    </xf>
    <xf numFmtId="164" fontId="9" fillId="0" borderId="8" xfId="0" applyNumberFormat="1" applyFont="1" applyBorder="1" applyAlignment="1">
      <alignment horizontal="left" wrapText="1"/>
    </xf>
    <xf numFmtId="190" fontId="9" fillId="0" borderId="8" xfId="0" applyNumberFormat="1" applyFont="1" applyBorder="1" applyAlignment="1">
      <alignment horizontal="left" wrapText="1"/>
    </xf>
    <xf numFmtId="0" fontId="10" fillId="4" borderId="10" xfId="0" applyFont="1" applyFill="1" applyBorder="1" applyAlignment="1">
      <alignment horizontal="center" vertical="center" wrapText="1"/>
    </xf>
    <xf numFmtId="0" fontId="9" fillId="0" borderId="11" xfId="0" applyFont="1" applyBorder="1" applyAlignment="1">
      <alignment horizontal="left" wrapText="1"/>
    </xf>
    <xf numFmtId="0" fontId="9" fillId="0" borderId="12" xfId="0" applyFont="1" applyBorder="1" applyAlignment="1">
      <alignment horizontal="left" wrapText="1"/>
    </xf>
    <xf numFmtId="0" fontId="9" fillId="0" borderId="14" xfId="0" applyFont="1" applyBorder="1" applyAlignment="1">
      <alignment wrapText="1"/>
    </xf>
    <xf numFmtId="0" fontId="9" fillId="0" borderId="15" xfId="0" applyFont="1" applyBorder="1" applyAlignment="1">
      <alignment wrapText="1"/>
    </xf>
    <xf numFmtId="0" fontId="9" fillId="4" borderId="8" xfId="0" applyFont="1" applyFill="1" applyBorder="1" applyAlignment="1">
      <alignment horizontal="left" vertical="center" wrapText="1"/>
    </xf>
    <xf numFmtId="0" fontId="8" fillId="0" borderId="70" xfId="0" applyFont="1" applyBorder="1" applyAlignment="1">
      <alignment vertical="center" wrapText="1"/>
    </xf>
    <xf numFmtId="0" fontId="9" fillId="4" borderId="8" xfId="0" applyFont="1" applyFill="1" applyBorder="1" applyAlignment="1">
      <alignment horizontal="center" vertical="center" wrapText="1"/>
    </xf>
    <xf numFmtId="0" fontId="9" fillId="4" borderId="8" xfId="0" applyFont="1" applyFill="1" applyBorder="1" applyAlignment="1">
      <alignment horizontal="right" vertical="center" wrapText="1"/>
    </xf>
    <xf numFmtId="164" fontId="12" fillId="3" borderId="52" xfId="0" applyNumberFormat="1" applyFont="1" applyFill="1" applyBorder="1" applyAlignment="1">
      <alignment horizontal="center" vertical="center" wrapText="1"/>
    </xf>
    <xf numFmtId="0" fontId="12" fillId="3" borderId="98"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164" fontId="9" fillId="0" borderId="11" xfId="0" applyNumberFormat="1" applyFont="1" applyBorder="1" applyAlignment="1">
      <alignment vertical="center" wrapText="1"/>
    </xf>
    <xf numFmtId="0" fontId="10" fillId="4" borderId="56" xfId="0" applyFont="1" applyFill="1" applyBorder="1" applyAlignment="1">
      <alignment horizontal="center" vertical="center" wrapText="1"/>
    </xf>
    <xf numFmtId="0" fontId="10" fillId="4" borderId="8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9" fillId="0" borderId="99" xfId="0" applyFont="1" applyBorder="1" applyAlignment="1">
      <alignment horizontal="left" vertical="center" wrapText="1"/>
    </xf>
    <xf numFmtId="0" fontId="9" fillId="0" borderId="100" xfId="0" applyFont="1" applyBorder="1" applyAlignment="1">
      <alignment horizontal="center" vertical="center" wrapText="1"/>
    </xf>
    <xf numFmtId="164" fontId="9" fillId="0" borderId="100" xfId="0" applyNumberFormat="1" applyFont="1" applyBorder="1" applyAlignment="1">
      <alignment horizontal="center" vertical="center" wrapText="1"/>
    </xf>
    <xf numFmtId="0" fontId="9" fillId="0" borderId="101" xfId="0" applyFont="1" applyBorder="1" applyAlignment="1">
      <alignment horizontal="center" vertical="center" wrapText="1"/>
    </xf>
    <xf numFmtId="0" fontId="1" fillId="0" borderId="15" xfId="0" applyFont="1" applyBorder="1" applyAlignment="1">
      <alignment vertical="center" wrapText="1"/>
    </xf>
    <xf numFmtId="0" fontId="12" fillId="3" borderId="102" xfId="0" applyFont="1" applyFill="1" applyBorder="1" applyAlignment="1">
      <alignment horizontal="center" vertical="center" wrapText="1"/>
    </xf>
    <xf numFmtId="0" fontId="12" fillId="3" borderId="103" xfId="0" applyFont="1" applyFill="1" applyBorder="1" applyAlignment="1">
      <alignment horizontal="center" vertical="center" wrapText="1"/>
    </xf>
    <xf numFmtId="164" fontId="12" fillId="3" borderId="103" xfId="0" applyNumberFormat="1" applyFont="1" applyFill="1" applyBorder="1" applyAlignment="1">
      <alignment horizontal="center" vertical="center" wrapText="1"/>
    </xf>
    <xf numFmtId="0" fontId="12" fillId="3" borderId="104" xfId="0" applyFont="1" applyFill="1" applyBorder="1" applyAlignment="1">
      <alignment horizontal="center" vertical="center" wrapText="1"/>
    </xf>
    <xf numFmtId="0" fontId="9" fillId="0" borderId="41" xfId="0" applyFont="1" applyBorder="1" applyAlignment="1">
      <alignment horizontal="left" vertical="center" wrapText="1"/>
    </xf>
    <xf numFmtId="0" fontId="9" fillId="0" borderId="42" xfId="0" applyFont="1" applyBorder="1" applyAlignment="1">
      <alignment horizontal="center" vertical="center" wrapText="1"/>
    </xf>
    <xf numFmtId="168" fontId="9" fillId="0" borderId="42" xfId="0" applyNumberFormat="1" applyFont="1" applyBorder="1" applyAlignment="1">
      <alignment horizontal="right" vertical="center" wrapText="1"/>
    </xf>
    <xf numFmtId="171" fontId="9" fillId="0" borderId="8" xfId="0" applyNumberFormat="1" applyFont="1" applyBorder="1" applyAlignment="1">
      <alignment horizontal="right" vertical="center" wrapText="1"/>
    </xf>
    <xf numFmtId="0" fontId="19" fillId="0" borderId="97" xfId="0" applyFont="1" applyBorder="1" applyAlignment="1">
      <alignment horizontal="left" vertical="center" wrapText="1"/>
    </xf>
    <xf numFmtId="0" fontId="19" fillId="0" borderId="9" xfId="0" applyFont="1" applyBorder="1" applyAlignment="1">
      <alignment horizontal="left" vertical="center" wrapText="1"/>
    </xf>
    <xf numFmtId="3" fontId="10" fillId="0" borderId="32" xfId="0" applyNumberFormat="1" applyFont="1" applyBorder="1" applyAlignment="1">
      <alignment horizontal="right" vertical="center" wrapText="1"/>
    </xf>
    <xf numFmtId="3" fontId="9" fillId="0" borderId="32" xfId="0" applyNumberFormat="1" applyFont="1" applyBorder="1" applyAlignment="1">
      <alignment horizontal="right" vertical="center" wrapText="1"/>
    </xf>
    <xf numFmtId="164" fontId="46" fillId="0" borderId="0" xfId="6" applyNumberFormat="1" applyAlignment="1">
      <alignment horizontal="center" vertical="center" wrapText="1"/>
    </xf>
    <xf numFmtId="0" fontId="6" fillId="0" borderId="0" xfId="0" applyFont="1" applyAlignment="1">
      <alignment horizontal="center" vertical="center" wrapText="1"/>
    </xf>
    <xf numFmtId="0" fontId="0" fillId="0" borderId="0" xfId="0"/>
    <xf numFmtId="0" fontId="9" fillId="0" borderId="0" xfId="0" applyFont="1" applyAlignment="1">
      <alignment horizontal="left" vertical="top" wrapText="1"/>
    </xf>
    <xf numFmtId="0" fontId="45" fillId="0" borderId="0" xfId="0" applyFont="1"/>
    <xf numFmtId="0" fontId="9" fillId="0" borderId="0" xfId="0" applyFont="1" applyAlignment="1">
      <alignment vertical="center" wrapText="1"/>
    </xf>
    <xf numFmtId="0" fontId="12" fillId="3" borderId="21"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12" fillId="3" borderId="30" xfId="0" applyFont="1" applyFill="1" applyBorder="1" applyAlignment="1">
      <alignment horizontal="left" vertical="center" wrapText="1" indent="1"/>
    </xf>
    <xf numFmtId="0" fontId="14" fillId="0" borderId="0" xfId="0" applyFont="1" applyAlignment="1">
      <alignment horizontal="left" vertical="center" wrapText="1"/>
    </xf>
    <xf numFmtId="0" fontId="15" fillId="3" borderId="17" xfId="0" applyFont="1" applyFill="1" applyBorder="1" applyAlignment="1">
      <alignment horizontal="center" vertical="top" wrapText="1"/>
    </xf>
    <xf numFmtId="0" fontId="15" fillId="3" borderId="29" xfId="0" applyFont="1" applyFill="1" applyBorder="1" applyAlignment="1">
      <alignment horizontal="center" vertical="top" wrapText="1"/>
    </xf>
    <xf numFmtId="164" fontId="12" fillId="3" borderId="31" xfId="0" applyNumberFormat="1" applyFont="1" applyFill="1" applyBorder="1" applyAlignment="1">
      <alignment horizontal="center" vertical="center" wrapText="1"/>
    </xf>
    <xf numFmtId="0" fontId="12" fillId="3" borderId="15"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9" fillId="2" borderId="0" xfId="0" applyFont="1" applyFill="1" applyAlignment="1">
      <alignment horizontal="left" vertical="center" wrapText="1"/>
    </xf>
    <xf numFmtId="0" fontId="12" fillId="3" borderId="3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0" fillId="0" borderId="46" xfId="0" applyFont="1" applyBorder="1" applyAlignment="1">
      <alignment horizontal="left" vertical="top" wrapText="1"/>
    </xf>
    <xf numFmtId="0" fontId="10" fillId="0" borderId="14" xfId="0" applyFont="1" applyBorder="1" applyAlignment="1">
      <alignment horizontal="left" vertical="top" wrapText="1"/>
    </xf>
    <xf numFmtId="0" fontId="10" fillId="0" borderId="28" xfId="0" applyFont="1" applyBorder="1" applyAlignment="1">
      <alignment horizontal="left" vertical="top" wrapText="1"/>
    </xf>
    <xf numFmtId="0" fontId="9" fillId="0" borderId="46" xfId="0" applyFont="1" applyBorder="1" applyAlignment="1">
      <alignment horizontal="left" vertical="top" wrapText="1"/>
    </xf>
    <xf numFmtId="0" fontId="9" fillId="0" borderId="14" xfId="0" applyFont="1" applyBorder="1" applyAlignment="1">
      <alignment horizontal="left" vertical="top" wrapText="1"/>
    </xf>
    <xf numFmtId="0" fontId="9" fillId="0" borderId="28" xfId="0" applyFont="1" applyBorder="1" applyAlignment="1">
      <alignment horizontal="left" vertical="top" wrapText="1"/>
    </xf>
    <xf numFmtId="0" fontId="9" fillId="0" borderId="17" xfId="0" applyFont="1" applyBorder="1" applyAlignment="1">
      <alignment horizontal="left" vertical="center" wrapText="1"/>
    </xf>
    <xf numFmtId="0" fontId="9" fillId="0" borderId="23" xfId="0" applyFont="1" applyBorder="1" applyAlignment="1">
      <alignment horizontal="left" vertical="top" wrapText="1"/>
    </xf>
    <xf numFmtId="0" fontId="9" fillId="0" borderId="49" xfId="0" applyFont="1" applyBorder="1" applyAlignment="1">
      <alignment horizontal="left" vertical="center" wrapText="1"/>
    </xf>
    <xf numFmtId="0" fontId="10" fillId="4" borderId="18"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12" fillId="3" borderId="53"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10" fillId="0" borderId="60" xfId="0" applyFont="1" applyBorder="1" applyAlignment="1">
      <alignment horizontal="center" vertical="center" wrapText="1"/>
    </xf>
    <xf numFmtId="180" fontId="24" fillId="0" borderId="0" xfId="0" applyNumberFormat="1" applyFont="1" applyAlignment="1">
      <alignment horizontal="left" vertical="center" wrapText="1"/>
    </xf>
    <xf numFmtId="180" fontId="24" fillId="0" borderId="60" xfId="0" applyNumberFormat="1" applyFont="1" applyBorder="1" applyAlignment="1">
      <alignment horizontal="left" vertical="center" wrapText="1"/>
    </xf>
    <xf numFmtId="0" fontId="24" fillId="0" borderId="60" xfId="0" applyFont="1" applyBorder="1" applyAlignment="1">
      <alignment horizontal="center" vertical="center" wrapText="1"/>
    </xf>
    <xf numFmtId="0" fontId="23" fillId="3" borderId="65" xfId="0" applyFont="1" applyFill="1" applyBorder="1" applyAlignment="1">
      <alignment horizontal="left" vertical="center" wrapText="1"/>
    </xf>
    <xf numFmtId="0" fontId="23" fillId="3" borderId="47" xfId="0" applyFont="1" applyFill="1" applyBorder="1" applyAlignment="1">
      <alignment horizontal="left" vertical="center" wrapText="1"/>
    </xf>
    <xf numFmtId="0" fontId="23" fillId="3" borderId="69" xfId="0" applyFont="1" applyFill="1" applyBorder="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wrapText="1"/>
    </xf>
    <xf numFmtId="0" fontId="32" fillId="0" borderId="0" xfId="0" applyFont="1" applyAlignment="1">
      <alignment vertical="center" wrapText="1"/>
    </xf>
    <xf numFmtId="164" fontId="13" fillId="0" borderId="35" xfId="0" applyNumberFormat="1" applyFont="1" applyBorder="1" applyAlignment="1">
      <alignment horizontal="center" vertical="center" wrapText="1"/>
    </xf>
    <xf numFmtId="0" fontId="13" fillId="0" borderId="35" xfId="0" applyFont="1" applyBorder="1" applyAlignment="1">
      <alignment horizontal="center" vertical="center" wrapText="1"/>
    </xf>
    <xf numFmtId="0" fontId="1" fillId="5" borderId="17" xfId="0" applyFont="1" applyFill="1" applyBorder="1" applyAlignment="1">
      <alignment horizontal="center" wrapText="1"/>
    </xf>
    <xf numFmtId="0" fontId="9" fillId="0" borderId="47" xfId="0" applyFont="1" applyBorder="1" applyAlignment="1">
      <alignment horizontal="right" vertical="center" wrapText="1"/>
    </xf>
    <xf numFmtId="0" fontId="9" fillId="5" borderId="47" xfId="0" applyFont="1" applyFill="1" applyBorder="1" applyAlignment="1">
      <alignment horizontal="right" vertical="center" wrapText="1"/>
    </xf>
    <xf numFmtId="0" fontId="9" fillId="5" borderId="17" xfId="0" applyFont="1" applyFill="1" applyBorder="1" applyAlignment="1">
      <alignment horizontal="center" vertical="center" wrapText="1"/>
    </xf>
    <xf numFmtId="164" fontId="12" fillId="3" borderId="71" xfId="0" applyNumberFormat="1"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78" xfId="0" applyFont="1" applyFill="1" applyBorder="1" applyAlignment="1">
      <alignment horizontal="center" vertical="center" wrapText="1"/>
    </xf>
    <xf numFmtId="0" fontId="10" fillId="4" borderId="84"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10" fillId="4" borderId="74" xfId="0" applyFont="1" applyFill="1" applyBorder="1" applyAlignment="1">
      <alignment horizontal="right" vertical="center" wrapText="1"/>
    </xf>
    <xf numFmtId="0" fontId="10" fillId="4" borderId="78" xfId="0" applyFont="1" applyFill="1" applyBorder="1" applyAlignment="1">
      <alignment horizontal="right" vertical="center" wrapText="1"/>
    </xf>
    <xf numFmtId="165" fontId="9" fillId="0" borderId="32" xfId="0" applyNumberFormat="1" applyFont="1" applyBorder="1" applyAlignment="1">
      <alignment horizontal="right" vertical="center" wrapText="1"/>
    </xf>
    <xf numFmtId="0" fontId="9" fillId="0" borderId="19" xfId="0" applyFont="1" applyBorder="1" applyAlignment="1">
      <alignment horizontal="right" vertical="center" wrapText="1"/>
    </xf>
    <xf numFmtId="165" fontId="9" fillId="0" borderId="8" xfId="0" applyNumberFormat="1" applyFont="1" applyBorder="1" applyAlignment="1">
      <alignment vertical="center" wrapText="1"/>
    </xf>
    <xf numFmtId="0" fontId="9" fillId="0" borderId="8" xfId="0" applyFont="1" applyBorder="1" applyAlignment="1">
      <alignment vertical="center" wrapText="1"/>
    </xf>
    <xf numFmtId="166" fontId="9" fillId="0" borderId="32" xfId="0" applyNumberFormat="1" applyFont="1" applyBorder="1" applyAlignment="1">
      <alignment vertical="center" wrapText="1"/>
    </xf>
    <xf numFmtId="0" fontId="9" fillId="0" borderId="29" xfId="0" applyFont="1" applyBorder="1" applyAlignment="1">
      <alignment vertical="center" wrapText="1"/>
    </xf>
    <xf numFmtId="0" fontId="10" fillId="4" borderId="77" xfId="0" applyFont="1" applyFill="1" applyBorder="1" applyAlignment="1">
      <alignment horizontal="right" vertical="center" wrapText="1"/>
    </xf>
    <xf numFmtId="0" fontId="10" fillId="4" borderId="83" xfId="0" applyFont="1" applyFill="1" applyBorder="1" applyAlignment="1">
      <alignment horizontal="right" vertical="center" wrapText="1"/>
    </xf>
    <xf numFmtId="0" fontId="10" fillId="4" borderId="75" xfId="0" applyFont="1" applyFill="1" applyBorder="1" applyAlignment="1">
      <alignment horizontal="right" vertical="center" wrapText="1"/>
    </xf>
    <xf numFmtId="0" fontId="10" fillId="4" borderId="76" xfId="0" applyFont="1" applyFill="1" applyBorder="1" applyAlignment="1">
      <alignment horizontal="right" vertical="center" wrapText="1"/>
    </xf>
    <xf numFmtId="0" fontId="10" fillId="4" borderId="81" xfId="0" applyFont="1" applyFill="1" applyBorder="1" applyAlignment="1">
      <alignment horizontal="right" vertical="center" wrapText="1"/>
    </xf>
    <xf numFmtId="0" fontId="10" fillId="4" borderId="82" xfId="0" applyFont="1" applyFill="1" applyBorder="1" applyAlignment="1">
      <alignment horizontal="right" vertical="center" wrapText="1"/>
    </xf>
    <xf numFmtId="0" fontId="10" fillId="4" borderId="84" xfId="0" applyFont="1" applyFill="1" applyBorder="1" applyAlignment="1">
      <alignment horizontal="right" vertical="center" wrapText="1"/>
    </xf>
    <xf numFmtId="0" fontId="9" fillId="0" borderId="56" xfId="0" applyFont="1" applyBorder="1" applyAlignment="1">
      <alignment vertical="center" wrapText="1"/>
    </xf>
    <xf numFmtId="0" fontId="9" fillId="0" borderId="87" xfId="0" applyFont="1" applyBorder="1" applyAlignment="1">
      <alignment vertical="center" wrapText="1"/>
    </xf>
    <xf numFmtId="164" fontId="12" fillId="3" borderId="53" xfId="0" applyNumberFormat="1"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0" xfId="0" applyFont="1" applyFill="1" applyBorder="1" applyAlignment="1">
      <alignment horizontal="right" vertical="center" wrapText="1"/>
    </xf>
    <xf numFmtId="0" fontId="1" fillId="0" borderId="0" xfId="1">
      <alignment wrapText="1"/>
    </xf>
    <xf numFmtId="0" fontId="10" fillId="4" borderId="79" xfId="0" applyFont="1" applyFill="1" applyBorder="1" applyAlignment="1">
      <alignment horizontal="center" vertical="center" wrapText="1"/>
    </xf>
    <xf numFmtId="0" fontId="10" fillId="4" borderId="80" xfId="0" applyFont="1" applyFill="1" applyBorder="1" applyAlignment="1">
      <alignment horizontal="right" vertical="center" wrapText="1"/>
    </xf>
    <xf numFmtId="0" fontId="10" fillId="4" borderId="85" xfId="0" applyFont="1" applyFill="1" applyBorder="1" applyAlignment="1">
      <alignment horizontal="right" vertical="center" wrapText="1"/>
    </xf>
    <xf numFmtId="0" fontId="10" fillId="4" borderId="79" xfId="0" applyFont="1" applyFill="1" applyBorder="1" applyAlignment="1">
      <alignment horizontal="right" vertical="center" wrapText="1"/>
    </xf>
    <xf numFmtId="0" fontId="10" fillId="4" borderId="93" xfId="0" applyFont="1" applyFill="1" applyBorder="1" applyAlignment="1">
      <alignment horizontal="center" vertical="center" wrapText="1"/>
    </xf>
    <xf numFmtId="0" fontId="9" fillId="0" borderId="17" xfId="0" applyFont="1" applyBorder="1" applyAlignment="1">
      <alignment vertical="center" wrapText="1"/>
    </xf>
    <xf numFmtId="166" fontId="9" fillId="0" borderId="33" xfId="0" applyNumberFormat="1" applyFont="1" applyBorder="1" applyAlignment="1">
      <alignment vertical="center" wrapText="1"/>
    </xf>
    <xf numFmtId="0" fontId="9" fillId="0" borderId="44" xfId="0" applyFont="1" applyBorder="1" applyAlignment="1">
      <alignment vertical="center" wrapText="1"/>
    </xf>
    <xf numFmtId="0" fontId="9" fillId="0" borderId="37" xfId="0" applyFont="1" applyBorder="1" applyAlignment="1">
      <alignment vertical="center" wrapText="1"/>
    </xf>
    <xf numFmtId="166" fontId="9" fillId="0" borderId="33" xfId="0" applyNumberFormat="1" applyFont="1" applyBorder="1" applyAlignment="1">
      <alignment horizontal="right" vertical="center" wrapText="1"/>
    </xf>
    <xf numFmtId="0" fontId="9" fillId="0" borderId="37" xfId="0" applyFont="1" applyBorder="1" applyAlignment="1">
      <alignment horizontal="right" vertical="center" wrapText="1"/>
    </xf>
    <xf numFmtId="0" fontId="10" fillId="4" borderId="53" xfId="0" applyFont="1" applyFill="1" applyBorder="1" applyAlignment="1">
      <alignment horizontal="center" vertical="center" wrapText="1"/>
    </xf>
    <xf numFmtId="0" fontId="10" fillId="4" borderId="7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3" borderId="8"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2" fillId="3" borderId="8" xfId="0" applyFont="1" applyFill="1" applyBorder="1" applyAlignment="1">
      <alignment horizontal="center" vertical="center" wrapText="1"/>
    </xf>
    <xf numFmtId="0" fontId="10" fillId="0" borderId="8" xfId="0" applyFont="1" applyBorder="1" applyAlignment="1">
      <alignment horizontal="left" vertical="center" wrapText="1"/>
    </xf>
    <xf numFmtId="0" fontId="9" fillId="2" borderId="4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5" xfId="0" applyFont="1" applyFill="1" applyBorder="1" applyAlignment="1">
      <alignment horizontal="center" vertical="center" wrapText="1"/>
    </xf>
    <xf numFmtId="0" fontId="9" fillId="2" borderId="47" xfId="0" applyFont="1" applyFill="1" applyBorder="1" applyAlignment="1">
      <alignment horizontal="right" vertical="center" wrapText="1"/>
    </xf>
    <xf numFmtId="0" fontId="9" fillId="2" borderId="0" xfId="0" applyFont="1" applyFill="1" applyAlignment="1">
      <alignment horizontal="right" vertical="center" wrapText="1"/>
    </xf>
    <xf numFmtId="164" fontId="9" fillId="2" borderId="35" xfId="0" applyNumberFormat="1" applyFont="1" applyFill="1" applyBorder="1" applyAlignment="1">
      <alignment horizontal="center" vertical="center" wrapText="1"/>
    </xf>
    <xf numFmtId="164" fontId="12" fillId="3" borderId="45" xfId="0" applyNumberFormat="1" applyFont="1" applyFill="1" applyBorder="1" applyAlignment="1">
      <alignment horizontal="center" vertical="center" wrapText="1"/>
    </xf>
    <xf numFmtId="0" fontId="12" fillId="3" borderId="20" xfId="0" applyFont="1" applyFill="1" applyBorder="1" applyAlignment="1">
      <alignment horizontal="center" vertical="center"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50000</xdr:colOff>
      <xdr:row>5</xdr:row>
      <xdr:rowOff>82615</xdr:rowOff>
    </xdr:from>
    <xdr:ext cx="98831" cy="98831"/>
    <xdr:pic>
      <xdr:nvPicPr>
        <xdr:cNvPr id="2" name="SusRev_Icon_Auditedv2.svg" descr="SusRev_Icon_Auditedv2.sv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5</xdr:row>
      <xdr:rowOff>82615</xdr:rowOff>
    </xdr:from>
    <xdr:ext cx="98831" cy="98831"/>
    <xdr:pic>
      <xdr:nvPicPr>
        <xdr:cNvPr id="3" name="SusRev_Icon_Auditedv2.svg" descr="SusRev_Icon_Auditedv2.sv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6</xdr:row>
      <xdr:rowOff>72053</xdr:rowOff>
    </xdr:from>
    <xdr:ext cx="98831" cy="98831"/>
    <xdr:pic>
      <xdr:nvPicPr>
        <xdr:cNvPr id="4" name="SusRev_Icon_Auditedv2.svg" descr="SusRev_Icon_Auditedv2.sv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6</xdr:row>
      <xdr:rowOff>72053</xdr:rowOff>
    </xdr:from>
    <xdr:ext cx="98831" cy="98831"/>
    <xdr:pic>
      <xdr:nvPicPr>
        <xdr:cNvPr id="5" name="SusRev_Icon_Auditedv2.svg" descr="SusRev_Icon_Auditedv2.svg">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8</xdr:row>
      <xdr:rowOff>72053</xdr:rowOff>
    </xdr:from>
    <xdr:ext cx="98831" cy="98831"/>
    <xdr:pic>
      <xdr:nvPicPr>
        <xdr:cNvPr id="6" name="SusRev_Icon_Auditedv2.svg" descr="SusRev_Icon_Auditedv2.svg">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8</xdr:row>
      <xdr:rowOff>72053</xdr:rowOff>
    </xdr:from>
    <xdr:ext cx="98831" cy="98831"/>
    <xdr:pic>
      <xdr:nvPicPr>
        <xdr:cNvPr id="7" name="SusRev_Icon_Auditedv2.svg" descr="SusRev_Icon_Auditedv2.svg">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9</xdr:row>
      <xdr:rowOff>72053</xdr:rowOff>
    </xdr:from>
    <xdr:ext cx="98831" cy="98831"/>
    <xdr:pic>
      <xdr:nvPicPr>
        <xdr:cNvPr id="8" name="SusRev_Icon_Auditedv2.svg" descr="SusRev_Icon_Auditedv2.sv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9</xdr:row>
      <xdr:rowOff>72053</xdr:rowOff>
    </xdr:from>
    <xdr:ext cx="98831" cy="98831"/>
    <xdr:pic>
      <xdr:nvPicPr>
        <xdr:cNvPr id="9" name="SusRev_Icon_Auditedv2.svg" descr="SusRev_Icon_Auditedv2.svg">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10</xdr:row>
      <xdr:rowOff>72053</xdr:rowOff>
    </xdr:from>
    <xdr:ext cx="98831" cy="98831"/>
    <xdr:pic>
      <xdr:nvPicPr>
        <xdr:cNvPr id="10" name="SusRev_Icon_Auditedv2.svg" descr="SusRev_Icon_Auditedv2.svg">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10</xdr:row>
      <xdr:rowOff>72053</xdr:rowOff>
    </xdr:from>
    <xdr:ext cx="98831" cy="98831"/>
    <xdr:pic>
      <xdr:nvPicPr>
        <xdr:cNvPr id="11" name="SusRev_Icon_Auditedv2.svg" descr="SusRev_Icon_Auditedv2.svg">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11</xdr:row>
      <xdr:rowOff>72053</xdr:rowOff>
    </xdr:from>
    <xdr:ext cx="98831" cy="98831"/>
    <xdr:pic>
      <xdr:nvPicPr>
        <xdr:cNvPr id="12" name="SusRev_Icon_Auditedv2.svg" descr="SusRev_Icon_Auditedv2.svg">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11</xdr:row>
      <xdr:rowOff>72053</xdr:rowOff>
    </xdr:from>
    <xdr:ext cx="98831" cy="98831"/>
    <xdr:pic>
      <xdr:nvPicPr>
        <xdr:cNvPr id="13" name="SusRev_Icon_Auditedv2.svg" descr="SusRev_Icon_Auditedv2.svg">
          <a:extLst>
            <a:ext uri="{FF2B5EF4-FFF2-40B4-BE49-F238E27FC236}">
              <a16:creationId xmlns:a16="http://schemas.microsoft.com/office/drawing/2014/main" id="{00000000-0008-0000-1900-00000D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13</xdr:row>
      <xdr:rowOff>72053</xdr:rowOff>
    </xdr:from>
    <xdr:ext cx="98831" cy="98831"/>
    <xdr:pic>
      <xdr:nvPicPr>
        <xdr:cNvPr id="14" name="SusRev_Icon_Auditedv2.svg" descr="SusRev_Icon_Auditedv2.svg">
          <a:extLst>
            <a:ext uri="{FF2B5EF4-FFF2-40B4-BE49-F238E27FC236}">
              <a16:creationId xmlns:a16="http://schemas.microsoft.com/office/drawing/2014/main" id="{00000000-0008-0000-1900-00000E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13</xdr:row>
      <xdr:rowOff>72053</xdr:rowOff>
    </xdr:from>
    <xdr:ext cx="98831" cy="98831"/>
    <xdr:pic>
      <xdr:nvPicPr>
        <xdr:cNvPr id="15" name="SusRev_Icon_Auditedv2.svg" descr="SusRev_Icon_Auditedv2.svg">
          <a:extLst>
            <a:ext uri="{FF2B5EF4-FFF2-40B4-BE49-F238E27FC236}">
              <a16:creationId xmlns:a16="http://schemas.microsoft.com/office/drawing/2014/main" id="{00000000-0008-0000-1900-00000F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15</xdr:row>
      <xdr:rowOff>72053</xdr:rowOff>
    </xdr:from>
    <xdr:ext cx="98831" cy="98831"/>
    <xdr:pic>
      <xdr:nvPicPr>
        <xdr:cNvPr id="16" name="SusRev_Icon_Auditedv2.svg" descr="SusRev_Icon_Auditedv2.svg">
          <a:extLst>
            <a:ext uri="{FF2B5EF4-FFF2-40B4-BE49-F238E27FC236}">
              <a16:creationId xmlns:a16="http://schemas.microsoft.com/office/drawing/2014/main" id="{00000000-0008-0000-1900-00001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15</xdr:row>
      <xdr:rowOff>72053</xdr:rowOff>
    </xdr:from>
    <xdr:ext cx="98831" cy="98831"/>
    <xdr:pic>
      <xdr:nvPicPr>
        <xdr:cNvPr id="17" name="SusRev_Icon_Auditedv2.svg" descr="SusRev_Icon_Auditedv2.svg">
          <a:extLst>
            <a:ext uri="{FF2B5EF4-FFF2-40B4-BE49-F238E27FC236}">
              <a16:creationId xmlns:a16="http://schemas.microsoft.com/office/drawing/2014/main" id="{00000000-0008-0000-1900-000011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7</xdr:col>
      <xdr:colOff>50000</xdr:colOff>
      <xdr:row>16</xdr:row>
      <xdr:rowOff>72053</xdr:rowOff>
    </xdr:from>
    <xdr:ext cx="98831" cy="98831"/>
    <xdr:pic>
      <xdr:nvPicPr>
        <xdr:cNvPr id="18" name="SusRev_Icon_Auditedv2.svg" descr="SusRev_Icon_Auditedv2.svg">
          <a:extLst>
            <a:ext uri="{FF2B5EF4-FFF2-40B4-BE49-F238E27FC236}">
              <a16:creationId xmlns:a16="http://schemas.microsoft.com/office/drawing/2014/main" id="{00000000-0008-0000-1900-00001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11</xdr:col>
      <xdr:colOff>50000</xdr:colOff>
      <xdr:row>16</xdr:row>
      <xdr:rowOff>72053</xdr:rowOff>
    </xdr:from>
    <xdr:ext cx="98831" cy="98831"/>
    <xdr:pic>
      <xdr:nvPicPr>
        <xdr:cNvPr id="19" name="SusRev_Icon_Auditedv2.svg" descr="SusRev_Icon_Auditedv2.svg">
          <a:extLst>
            <a:ext uri="{FF2B5EF4-FFF2-40B4-BE49-F238E27FC236}">
              <a16:creationId xmlns:a16="http://schemas.microsoft.com/office/drawing/2014/main" id="{00000000-0008-0000-1900-00001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oneCellAnchor>
    <xdr:from>
      <xdr:col>1</xdr:col>
      <xdr:colOff>50000</xdr:colOff>
      <xdr:row>26</xdr:row>
      <xdr:rowOff>50000</xdr:rowOff>
    </xdr:from>
    <xdr:ext cx="98831" cy="98831"/>
    <xdr:pic>
      <xdr:nvPicPr>
        <xdr:cNvPr id="20" name="SusRev_Icon_Auditedv2.svg" descr="SusRev_Icon_Auditedv2.svg">
          <a:extLst>
            <a:ext uri="{FF2B5EF4-FFF2-40B4-BE49-F238E27FC236}">
              <a16:creationId xmlns:a16="http://schemas.microsoft.com/office/drawing/2014/main" id="{00000000-0008-0000-1900-00001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831" cy="988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showGridLines="0" tabSelected="1" showRuler="0" workbookViewId="0"/>
  </sheetViews>
  <sheetFormatPr defaultColWidth="13.08984375" defaultRowHeight="12.5" x14ac:dyDescent="0.25"/>
  <cols>
    <col min="1" max="1" width="3" customWidth="1"/>
    <col min="2" max="2" width="8.81640625" customWidth="1"/>
    <col min="3" max="3" width="88.453125" customWidth="1"/>
    <col min="4" max="4" width="7.90625" customWidth="1"/>
    <col min="5" max="5" width="8.81640625" customWidth="1"/>
  </cols>
  <sheetData>
    <row r="1" spans="1:6" ht="31.65" customHeight="1" x14ac:dyDescent="0.25">
      <c r="A1" s="6"/>
      <c r="B1" s="6"/>
      <c r="C1" s="7"/>
      <c r="D1" s="6"/>
      <c r="E1" s="6"/>
    </row>
    <row r="2" spans="1:6" ht="35.75" customHeight="1" x14ac:dyDescent="0.25">
      <c r="A2" s="6"/>
      <c r="B2" s="606" t="s">
        <v>0</v>
      </c>
      <c r="C2" s="607"/>
      <c r="D2" s="607"/>
      <c r="E2" s="607"/>
    </row>
    <row r="3" spans="1:6" ht="31.65" customHeight="1" x14ac:dyDescent="0.25">
      <c r="A3" s="6"/>
      <c r="B3" s="6"/>
      <c r="C3" s="7"/>
      <c r="D3" s="6"/>
      <c r="E3" s="6"/>
    </row>
    <row r="4" spans="1:6" ht="15" customHeight="1" x14ac:dyDescent="0.25">
      <c r="C4" s="3" t="s">
        <v>1</v>
      </c>
      <c r="D4" s="4" t="s">
        <v>2</v>
      </c>
    </row>
    <row r="5" spans="1:6" ht="15" customHeight="1" x14ac:dyDescent="0.25">
      <c r="C5" s="5" t="s">
        <v>3</v>
      </c>
      <c r="D5" s="605">
        <v>1</v>
      </c>
      <c r="E5" s="1"/>
      <c r="F5" s="1"/>
    </row>
    <row r="6" spans="1:6" ht="15" customHeight="1" x14ac:dyDescent="0.25">
      <c r="C6" s="5" t="s">
        <v>4</v>
      </c>
      <c r="D6" s="605">
        <v>2</v>
      </c>
    </row>
    <row r="7" spans="1:6" ht="15" customHeight="1" x14ac:dyDescent="0.25">
      <c r="C7" s="5" t="s">
        <v>5</v>
      </c>
      <c r="D7" s="605">
        <v>3</v>
      </c>
    </row>
    <row r="8" spans="1:6" ht="15" customHeight="1" x14ac:dyDescent="0.25"/>
    <row r="9" spans="1:6" ht="15" customHeight="1" x14ac:dyDescent="0.25">
      <c r="C9" s="3" t="s">
        <v>6</v>
      </c>
    </row>
    <row r="10" spans="1:6" ht="15" customHeight="1" x14ac:dyDescent="0.25">
      <c r="C10" s="5" t="s">
        <v>7</v>
      </c>
      <c r="D10" s="605">
        <v>4</v>
      </c>
    </row>
    <row r="11" spans="1:6" ht="15" customHeight="1" x14ac:dyDescent="0.25"/>
    <row r="12" spans="1:6" ht="15" customHeight="1" x14ac:dyDescent="0.25">
      <c r="C12" s="3" t="s">
        <v>8</v>
      </c>
    </row>
    <row r="13" spans="1:6" ht="15" customHeight="1" x14ac:dyDescent="0.25">
      <c r="C13" s="5" t="s">
        <v>9</v>
      </c>
      <c r="D13" s="605">
        <v>5</v>
      </c>
    </row>
    <row r="14" spans="1:6" ht="15" customHeight="1" x14ac:dyDescent="0.25"/>
    <row r="15" spans="1:6" ht="15" customHeight="1" x14ac:dyDescent="0.25">
      <c r="C15" s="3" t="s">
        <v>10</v>
      </c>
    </row>
    <row r="16" spans="1:6" ht="15" customHeight="1" x14ac:dyDescent="0.25">
      <c r="C16" s="5" t="s">
        <v>11</v>
      </c>
      <c r="D16" s="605">
        <v>6</v>
      </c>
    </row>
    <row r="17" spans="3:4" ht="15" customHeight="1" x14ac:dyDescent="0.25"/>
    <row r="18" spans="3:4" ht="15" customHeight="1" x14ac:dyDescent="0.25">
      <c r="C18" s="3" t="s">
        <v>12</v>
      </c>
    </row>
    <row r="19" spans="3:4" ht="15" customHeight="1" x14ac:dyDescent="0.25">
      <c r="C19" s="5" t="s">
        <v>13</v>
      </c>
      <c r="D19" s="605">
        <v>7</v>
      </c>
    </row>
    <row r="20" spans="3:4" ht="15" customHeight="1" x14ac:dyDescent="0.25">
      <c r="C20" s="5" t="s">
        <v>181</v>
      </c>
      <c r="D20" s="605">
        <v>8</v>
      </c>
    </row>
    <row r="21" spans="3:4" ht="15" customHeight="1" x14ac:dyDescent="0.25">
      <c r="C21" s="5" t="s">
        <v>14</v>
      </c>
      <c r="D21" s="605">
        <v>9</v>
      </c>
    </row>
    <row r="22" spans="3:4" ht="15" customHeight="1" x14ac:dyDescent="0.25">
      <c r="C22" s="5" t="s">
        <v>15</v>
      </c>
      <c r="D22" s="605">
        <v>10</v>
      </c>
    </row>
    <row r="23" spans="3:4" ht="15" customHeight="1" x14ac:dyDescent="0.25">
      <c r="C23" s="5" t="s">
        <v>16</v>
      </c>
      <c r="D23" s="605">
        <v>11</v>
      </c>
    </row>
    <row r="24" spans="3:4" ht="15" customHeight="1" x14ac:dyDescent="0.25">
      <c r="C24" s="5" t="s">
        <v>17</v>
      </c>
      <c r="D24" s="605">
        <v>12</v>
      </c>
    </row>
    <row r="25" spans="3:4" ht="15" customHeight="1" x14ac:dyDescent="0.25">
      <c r="C25" s="5" t="s">
        <v>18</v>
      </c>
      <c r="D25" s="605">
        <v>13</v>
      </c>
    </row>
    <row r="26" spans="3:4" ht="15" customHeight="1" x14ac:dyDescent="0.25">
      <c r="C26" s="5" t="s">
        <v>19</v>
      </c>
      <c r="D26" s="605">
        <v>14</v>
      </c>
    </row>
    <row r="27" spans="3:4" ht="15" customHeight="1" x14ac:dyDescent="0.25"/>
    <row r="28" spans="3:4" ht="15" customHeight="1" x14ac:dyDescent="0.25">
      <c r="C28" s="3" t="s">
        <v>20</v>
      </c>
    </row>
    <row r="29" spans="3:4" ht="15" customHeight="1" x14ac:dyDescent="0.25">
      <c r="C29" s="5" t="s">
        <v>21</v>
      </c>
      <c r="D29" s="605">
        <v>15</v>
      </c>
    </row>
    <row r="30" spans="3:4" ht="15" customHeight="1" x14ac:dyDescent="0.25">
      <c r="C30" s="5" t="s">
        <v>22</v>
      </c>
      <c r="D30" s="605">
        <v>16</v>
      </c>
    </row>
    <row r="31" spans="3:4" ht="15" customHeight="1" x14ac:dyDescent="0.25">
      <c r="C31" s="5" t="s">
        <v>23</v>
      </c>
      <c r="D31" s="605">
        <v>17</v>
      </c>
    </row>
    <row r="32" spans="3:4" ht="15" customHeight="1" x14ac:dyDescent="0.25">
      <c r="C32" s="5" t="s">
        <v>24</v>
      </c>
      <c r="D32" s="605">
        <v>18</v>
      </c>
    </row>
    <row r="33" spans="3:4" ht="15" customHeight="1" x14ac:dyDescent="0.25">
      <c r="C33" s="5" t="s">
        <v>25</v>
      </c>
      <c r="D33" s="605">
        <v>19</v>
      </c>
    </row>
    <row r="34" spans="3:4" ht="15" customHeight="1" x14ac:dyDescent="0.25">
      <c r="C34" s="5" t="s">
        <v>26</v>
      </c>
      <c r="D34" s="605">
        <v>20</v>
      </c>
    </row>
    <row r="35" spans="3:4" ht="15" customHeight="1" x14ac:dyDescent="0.25">
      <c r="C35" s="5" t="s">
        <v>27</v>
      </c>
      <c r="D35" s="605">
        <v>21</v>
      </c>
    </row>
    <row r="36" spans="3:4" ht="15" customHeight="1" x14ac:dyDescent="0.25">
      <c r="C36" s="5" t="s">
        <v>28</v>
      </c>
      <c r="D36" s="605">
        <v>22</v>
      </c>
    </row>
    <row r="37" spans="3:4" ht="15" customHeight="1" x14ac:dyDescent="0.25">
      <c r="C37" s="5" t="s">
        <v>29</v>
      </c>
      <c r="D37" s="605">
        <v>23</v>
      </c>
    </row>
    <row r="38" spans="3:4" ht="15" customHeight="1" x14ac:dyDescent="0.25">
      <c r="C38" s="5" t="s">
        <v>30</v>
      </c>
      <c r="D38" s="605">
        <v>24</v>
      </c>
    </row>
    <row r="39" spans="3:4" ht="15" customHeight="1" x14ac:dyDescent="0.25">
      <c r="C39" s="5" t="s">
        <v>31</v>
      </c>
      <c r="D39" s="605">
        <v>25</v>
      </c>
    </row>
    <row r="40" spans="3:4" ht="15" customHeight="1" x14ac:dyDescent="0.25">
      <c r="C40" s="5" t="s">
        <v>32</v>
      </c>
      <c r="D40" s="605">
        <v>26</v>
      </c>
    </row>
    <row r="41" spans="3:4" ht="15" customHeight="1" x14ac:dyDescent="0.25"/>
    <row r="42" spans="3:4" ht="15" customHeight="1" x14ac:dyDescent="0.25">
      <c r="C42" s="3" t="s">
        <v>33</v>
      </c>
    </row>
    <row r="43" spans="3:4" ht="15" customHeight="1" x14ac:dyDescent="0.25">
      <c r="C43" s="5" t="s">
        <v>34</v>
      </c>
      <c r="D43" s="605">
        <v>27</v>
      </c>
    </row>
    <row r="44" spans="3:4" ht="15" customHeight="1" x14ac:dyDescent="0.25">
      <c r="C44" s="5" t="s">
        <v>35</v>
      </c>
      <c r="D44" s="605">
        <v>28</v>
      </c>
    </row>
    <row r="45" spans="3:4" ht="15" customHeight="1" x14ac:dyDescent="0.25">
      <c r="C45" s="5" t="s">
        <v>36</v>
      </c>
      <c r="D45" s="605">
        <v>29</v>
      </c>
    </row>
    <row r="46" spans="3:4" ht="15" customHeight="1" x14ac:dyDescent="0.25">
      <c r="C46" s="5" t="s">
        <v>37</v>
      </c>
      <c r="D46" s="605">
        <v>30</v>
      </c>
    </row>
    <row r="47" spans="3:4" ht="15" customHeight="1" x14ac:dyDescent="0.25"/>
    <row r="48" spans="3:4" ht="15" customHeight="1" x14ac:dyDescent="0.25"/>
  </sheetData>
  <mergeCells count="1">
    <mergeCell ref="B2:E2"/>
  </mergeCells>
  <hyperlinks>
    <hyperlink ref="D5" location="'1 - Important information'!A1" display="'1 - Important information'!A1" xr:uid="{978128FA-0D0F-44B1-A23B-BFEB789C973D}"/>
    <hyperlink ref="D6" location="'2 - Sustainability scores'!A1" display="'2 - Sustainability scores'!A1" xr:uid="{01B318D8-04C6-407A-8666-B92AFC2F1CE7}"/>
    <hyperlink ref="D7" location="'3 - Equator principles'!A1" display="'3 - Equator principles'!A1" xr:uid="{4B3C966A-F62E-40C1-841C-BA3A00819F80}"/>
    <hyperlink ref="D10" location="'4 - Access to quality housing'!A1" display="'4 - Access to quality housing'!A1" xr:uid="{1ABFB60F-EC03-457C-84DC-EB3B83053432}"/>
    <hyperlink ref="D13" location="'5 - Empowering a prosperous fut'!A1" display="'5 - Empowering a prosperous fut'!A1" xr:uid="{47E604A2-2A52-4BCE-BD13-41DFD66457FD}"/>
    <hyperlink ref="D16" location="'6 - Regional development'!A1" display="'6 - Regional development'!A1" xr:uid="{DD2A9ED9-A6EB-4884-A129-B15DC65A4189}"/>
    <hyperlink ref="D19" location="'7 - Ambitions and targets'!A1" display="'7 - Ambitions and targets'!A1" xr:uid="{59A00AD3-6775-4B70-9864-C584DF65E156}"/>
    <hyperlink ref="D20" location="'8 - Inclusion'!A1" display="'8 - Inclusion'!A1" xr:uid="{55B3E061-6A3B-4B97-83B4-BFB7C0034C9F}"/>
    <hyperlink ref="D21" location="'9 - Pay gap'!A1" display="'9 - Pay gap'!A1" xr:uid="{98F84272-09C4-49DF-9CDD-00A9E7B4B2D5}"/>
    <hyperlink ref="D22" location="'10 - Supporting our colleagues'!A1" display="'10 - Supporting our colleagues'!A1" xr:uid="{D4C58831-910B-411A-A4B2-A065E88872BD}"/>
    <hyperlink ref="D23" location="'11 - Health and safety'!A1" display="'11 - Health and safety'!A1" xr:uid="{99A27B4E-5652-483F-B6E3-66FD70F5C6A1}"/>
    <hyperlink ref="D24" location="'12 - Colleague training'!A1" display="'12 - Colleague training'!A1" xr:uid="{19AA9AD1-8FFC-4FB6-A651-C97CA2F5D964}"/>
    <hyperlink ref="D25" location="'13 - Colleague recognition'!A1" display="'13 - Colleague recognition'!A1" xr:uid="{913EBA3A-0596-4EB0-99AC-2162390B46EE}"/>
    <hyperlink ref="D26" location="'14 - Early careers'!A1" display="'14 - Early careers'!A1" xr:uid="{BA5A5346-E87D-4810-A47F-63728CD28DAE}"/>
    <hyperlink ref="D29" location="'15 - Actions pledges and target'!A1" display="'15 - Actions pledges and target'!A1" xr:uid="{802161BE-460F-4183-8C04-857542A25CEB}"/>
    <hyperlink ref="D30" location="'16 - Operational emissions'!A1" display="'16 - Operational emissions'!A1" xr:uid="{D40D9A76-D1EA-4166-B18F-0F4A10BE6032}"/>
    <hyperlink ref="D31" location="'17 - Supply chain emissions'!A1" display="'17 - Supply chain emissions'!A1" xr:uid="{BABC3853-3F06-46EC-AEDE-C687A46FDC64}"/>
    <hyperlink ref="D32" location="'18 - Environmental risk'!A1" display="'18 - Environmental risk'!A1" xr:uid="{2F12FCCF-4C2A-4603-A729-CE0FADAF4AE1}"/>
    <hyperlink ref="D33" location="'19 - Credit loss and maturity'!A1" display="'19 - Credit loss and maturity'!A1" xr:uid="{FC530A90-389C-41AE-AC6C-882338E67950}"/>
    <hyperlink ref="D34" location="'20 - Sector Targets'!A1" display="'20 - Sector Targets'!A1" xr:uid="{E883AC39-2929-485F-A7B3-C72A90444E79}"/>
    <hyperlink ref="D35" location="'21 - Bank financed emissions'!A1" display="'21 - Bank financed emissions'!A1" xr:uid="{3129026D-D641-46F0-ABF0-FF00715FA525}"/>
    <hyperlink ref="D36" location="'22 - SW carbon footprint'!A1" display="'22 - SW carbon footprint'!A1" xr:uid="{27AF24C6-70C6-4087-9FB4-B15F56B2BD19}"/>
    <hyperlink ref="D37" location="'23 - Sustainable financing'!A1" display="'23 - Sustainable financing'!A1" xr:uid="{27282935-518D-45CD-A471-D0DE8CFC7B72}"/>
    <hyperlink ref="D38" location="'24 - Facilitated emissions'!A1" display="'24 - Facilitated emissions'!A1" xr:uid="{FF77D79E-C73D-488E-91EA-714279477A98}"/>
    <hyperlink ref="D39" location="'25 - EPC breakdown'!A1" display="'25 - EPC breakdown'!A1" xr:uid="{CACB71A7-1D06-45D6-A6A7-102E37E49CE4}"/>
    <hyperlink ref="D40" location="'26 - Offsets by legal entities'!A1" display="'26 - Offsets by legal entities'!A1" xr:uid="{DB4E3ECF-663E-4400-B293-867AC0236DFF}"/>
    <hyperlink ref="D43" location="'27 - Whistleblowing'!A1" display="'27 - Whistleblowing'!A1" xr:uid="{DBAB73C7-8EC3-4986-AC25-D335A037CE2B}"/>
    <hyperlink ref="D44" location="'28 - Customer experience'!A1" display="'28 - Customer experience'!A1" xr:uid="{C40CEEAC-06FE-4643-B9D4-5C896D2CD5F8}"/>
    <hyperlink ref="D45" location="'29 - Political contributions'!A1" display="'29 - Political contributions'!A1" xr:uid="{2AF2C03F-1A84-488E-B7F0-4BF0DF15A0E6}"/>
    <hyperlink ref="D46" location="'30 - Economic performance'!A1" display="'30 - Economic performance'!A1" xr:uid="{B5569628-6FE3-4326-A625-C2EF3F3AAFFE}"/>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0"/>
  <sheetViews>
    <sheetView showGridLines="0" showRuler="0" workbookViewId="0"/>
  </sheetViews>
  <sheetFormatPr defaultColWidth="13.08984375" defaultRowHeight="12.5" x14ac:dyDescent="0.25"/>
  <cols>
    <col min="1" max="1" width="2.6328125" customWidth="1"/>
    <col min="2" max="2" width="78.08984375" customWidth="1"/>
    <col min="3" max="7" width="9" customWidth="1"/>
    <col min="8" max="8" width="56.36328125" customWidth="1"/>
    <col min="9" max="13" width="9" customWidth="1"/>
  </cols>
  <sheetData>
    <row r="1" spans="1:13" ht="31.65" customHeight="1" x14ac:dyDescent="0.25">
      <c r="A1" s="6"/>
      <c r="B1" s="6"/>
      <c r="C1" s="6"/>
      <c r="D1" s="6"/>
      <c r="E1" s="6"/>
      <c r="F1" s="6"/>
      <c r="G1" s="6"/>
      <c r="H1" s="6"/>
      <c r="I1" s="6"/>
      <c r="J1" s="6"/>
      <c r="K1" s="6"/>
      <c r="L1" s="6"/>
      <c r="M1" s="6"/>
    </row>
    <row r="2" spans="1:13" ht="37.5" customHeight="1" x14ac:dyDescent="0.25">
      <c r="A2" s="6"/>
      <c r="B2" s="606" t="s">
        <v>11</v>
      </c>
      <c r="C2" s="607"/>
      <c r="D2" s="607"/>
      <c r="E2" s="607"/>
      <c r="F2" s="607"/>
      <c r="G2" s="607"/>
      <c r="H2" s="607"/>
    </row>
    <row r="3" spans="1:13" ht="31.65" customHeight="1" x14ac:dyDescent="0.25">
      <c r="G3" s="35"/>
      <c r="H3" s="35"/>
      <c r="I3" s="6"/>
      <c r="J3" s="6"/>
      <c r="K3" s="6"/>
      <c r="L3" s="6"/>
      <c r="M3" s="6"/>
    </row>
    <row r="4" spans="1:13" ht="15.75" customHeight="1" x14ac:dyDescent="0.25">
      <c r="A4" s="99"/>
      <c r="B4" s="9" t="s">
        <v>94</v>
      </c>
      <c r="C4" s="10" t="s">
        <v>95</v>
      </c>
      <c r="D4" s="11">
        <v>2025</v>
      </c>
      <c r="E4" s="11">
        <v>2024</v>
      </c>
      <c r="F4" s="11">
        <v>2023</v>
      </c>
      <c r="G4" s="11">
        <v>2022</v>
      </c>
      <c r="H4" s="123" t="s">
        <v>96</v>
      </c>
      <c r="I4" s="104"/>
    </row>
    <row r="5" spans="1:13" ht="15.75" customHeight="1" x14ac:dyDescent="0.25">
      <c r="A5" s="99"/>
      <c r="B5" s="100" t="s">
        <v>139</v>
      </c>
      <c r="C5" s="101"/>
      <c r="D5" s="101"/>
      <c r="E5" s="101"/>
      <c r="F5" s="101"/>
      <c r="G5" s="101"/>
      <c r="H5" s="103"/>
      <c r="I5" s="104"/>
    </row>
    <row r="6" spans="1:13" ht="15.75" customHeight="1" x14ac:dyDescent="0.25">
      <c r="B6" s="49" t="s">
        <v>140</v>
      </c>
      <c r="C6" s="19" t="s">
        <v>115</v>
      </c>
      <c r="D6" s="21">
        <v>42.8</v>
      </c>
      <c r="E6" s="21">
        <v>42.8</v>
      </c>
      <c r="F6" s="124">
        <v>0</v>
      </c>
      <c r="G6" s="124">
        <v>0</v>
      </c>
      <c r="H6" s="125"/>
      <c r="I6" s="104"/>
    </row>
    <row r="7" spans="1:13" ht="15.75" customHeight="1" x14ac:dyDescent="0.25">
      <c r="B7" s="87" t="s">
        <v>141</v>
      </c>
      <c r="C7" s="106"/>
      <c r="D7" s="106"/>
      <c r="E7" s="106"/>
      <c r="F7" s="106"/>
      <c r="G7" s="106"/>
      <c r="H7" s="108"/>
      <c r="I7" s="104"/>
    </row>
    <row r="8" spans="1:13" ht="15.75" customHeight="1" x14ac:dyDescent="0.25">
      <c r="B8" s="49" t="s">
        <v>142</v>
      </c>
      <c r="C8" s="19" t="s">
        <v>115</v>
      </c>
      <c r="D8" s="21">
        <v>69.2</v>
      </c>
      <c r="E8" s="22">
        <v>65.3</v>
      </c>
      <c r="F8" s="22">
        <v>46.9</v>
      </c>
      <c r="G8" s="22">
        <v>42.6</v>
      </c>
      <c r="H8" s="125"/>
      <c r="I8" s="104"/>
    </row>
    <row r="9" spans="1:13" ht="15.75" customHeight="1" x14ac:dyDescent="0.25">
      <c r="A9" s="99"/>
      <c r="B9" s="49" t="s">
        <v>143</v>
      </c>
      <c r="C9" s="19" t="s">
        <v>115</v>
      </c>
      <c r="D9" s="21">
        <v>53.5</v>
      </c>
      <c r="E9" s="22">
        <v>49.2</v>
      </c>
      <c r="F9" s="22">
        <v>34.700000000000003</v>
      </c>
      <c r="G9" s="21">
        <v>31</v>
      </c>
      <c r="H9" s="125"/>
      <c r="I9" s="104"/>
    </row>
    <row r="10" spans="1:13" ht="15.75" customHeight="1" x14ac:dyDescent="0.25">
      <c r="B10" s="49" t="s">
        <v>144</v>
      </c>
      <c r="C10" s="19" t="s">
        <v>115</v>
      </c>
      <c r="D10" s="21">
        <v>4.5</v>
      </c>
      <c r="E10" s="22">
        <v>3.7</v>
      </c>
      <c r="F10" s="22">
        <v>3.3</v>
      </c>
      <c r="G10" s="22">
        <v>2.9</v>
      </c>
      <c r="H10" s="125"/>
      <c r="I10" s="104"/>
    </row>
    <row r="11" spans="1:13" ht="15.75" customHeight="1" x14ac:dyDescent="0.25">
      <c r="B11" s="49" t="s">
        <v>145</v>
      </c>
      <c r="C11" s="19" t="s">
        <v>115</v>
      </c>
      <c r="D11" s="21">
        <v>3.6</v>
      </c>
      <c r="E11" s="22">
        <v>3.4</v>
      </c>
      <c r="F11" s="22">
        <v>3.2</v>
      </c>
      <c r="G11" s="22">
        <v>3.6</v>
      </c>
      <c r="H11" s="125"/>
      <c r="I11" s="104"/>
    </row>
    <row r="12" spans="1:13" ht="15.75" customHeight="1" x14ac:dyDescent="0.25">
      <c r="B12" s="49" t="s">
        <v>146</v>
      </c>
      <c r="C12" s="19" t="s">
        <v>147</v>
      </c>
      <c r="D12" s="117">
        <v>114407</v>
      </c>
      <c r="E12" s="117">
        <v>192914</v>
      </c>
      <c r="F12" s="117">
        <v>118351</v>
      </c>
      <c r="G12" s="117">
        <v>34674</v>
      </c>
      <c r="H12" s="125"/>
      <c r="I12" s="104"/>
    </row>
    <row r="13" spans="1:13" ht="15.75" customHeight="1" x14ac:dyDescent="0.25">
      <c r="B13" s="49" t="s">
        <v>148</v>
      </c>
      <c r="C13" s="19" t="s">
        <v>115</v>
      </c>
      <c r="D13" s="21">
        <v>3.6</v>
      </c>
      <c r="E13" s="22">
        <v>8.8000000000000007</v>
      </c>
      <c r="F13" s="22">
        <v>5.5</v>
      </c>
      <c r="G13" s="21">
        <v>5</v>
      </c>
      <c r="H13" s="125"/>
      <c r="I13" s="104"/>
    </row>
    <row r="14" spans="1:13" ht="15.75" customHeight="1" x14ac:dyDescent="0.25">
      <c r="B14" s="49" t="s">
        <v>149</v>
      </c>
      <c r="C14" s="19" t="s">
        <v>115</v>
      </c>
      <c r="D14" s="21">
        <v>35.700000000000003</v>
      </c>
      <c r="E14" s="22">
        <v>35.200000000000003</v>
      </c>
      <c r="F14" s="22">
        <v>24.7</v>
      </c>
      <c r="G14" s="22">
        <v>22.4</v>
      </c>
      <c r="H14" s="126"/>
      <c r="I14" s="104"/>
    </row>
    <row r="15" spans="1:13" ht="15.75" customHeight="1" x14ac:dyDescent="0.25">
      <c r="B15" s="49" t="s">
        <v>150</v>
      </c>
      <c r="C15" s="19" t="s">
        <v>109</v>
      </c>
      <c r="D15" s="26">
        <v>667</v>
      </c>
      <c r="E15" s="117">
        <v>676</v>
      </c>
      <c r="F15" s="117">
        <v>713</v>
      </c>
      <c r="G15" s="117">
        <v>1157</v>
      </c>
      <c r="H15" s="115" t="s">
        <v>151</v>
      </c>
      <c r="I15" s="104"/>
    </row>
    <row r="16" spans="1:13" ht="35.75" customHeight="1" x14ac:dyDescent="0.25">
      <c r="B16" s="49" t="s">
        <v>152</v>
      </c>
      <c r="C16" s="19" t="s">
        <v>115</v>
      </c>
      <c r="D16" s="21">
        <v>1.8</v>
      </c>
      <c r="E16" s="22">
        <v>1.8</v>
      </c>
      <c r="F16" s="22">
        <v>1.3</v>
      </c>
      <c r="G16" s="22">
        <v>2.1</v>
      </c>
      <c r="H16" s="115" t="s">
        <v>153</v>
      </c>
      <c r="I16" s="104"/>
    </row>
    <row r="17" spans="2:9" ht="15.75" customHeight="1" x14ac:dyDescent="0.25">
      <c r="B17" s="49" t="s">
        <v>154</v>
      </c>
      <c r="C17" s="19" t="s">
        <v>126</v>
      </c>
      <c r="D17" s="26">
        <v>17</v>
      </c>
      <c r="E17" s="26">
        <v>20</v>
      </c>
      <c r="F17" s="26">
        <v>20</v>
      </c>
      <c r="G17" s="26">
        <v>19</v>
      </c>
      <c r="H17" s="115" t="s">
        <v>155</v>
      </c>
      <c r="I17" s="104"/>
    </row>
    <row r="18" spans="2:9" ht="25.75" customHeight="1" x14ac:dyDescent="0.25">
      <c r="B18" s="49" t="s">
        <v>156</v>
      </c>
      <c r="C18" s="19" t="s">
        <v>109</v>
      </c>
      <c r="D18" s="117">
        <v>10809</v>
      </c>
      <c r="E18" s="117">
        <v>13525</v>
      </c>
      <c r="F18" s="117">
        <v>13469</v>
      </c>
      <c r="G18" s="117">
        <v>12372</v>
      </c>
      <c r="H18" s="115" t="s">
        <v>157</v>
      </c>
      <c r="I18" s="104"/>
    </row>
    <row r="19" spans="2:9" ht="15.75" customHeight="1" x14ac:dyDescent="0.25">
      <c r="B19" s="118" t="s">
        <v>158</v>
      </c>
      <c r="C19" s="30" t="s">
        <v>109</v>
      </c>
      <c r="D19" s="119">
        <v>91000</v>
      </c>
      <c r="E19" s="119">
        <v>86607</v>
      </c>
      <c r="F19" s="119">
        <v>90394</v>
      </c>
      <c r="G19" s="119">
        <v>82911</v>
      </c>
      <c r="H19" s="127"/>
      <c r="I19" s="104"/>
    </row>
    <row r="20" spans="2:9" ht="13.25" customHeight="1" x14ac:dyDescent="0.25">
      <c r="B20" s="128"/>
      <c r="C20" s="128"/>
      <c r="D20" s="129"/>
      <c r="E20" s="129"/>
      <c r="F20" s="129"/>
      <c r="G20" s="129"/>
      <c r="H20" s="128"/>
    </row>
    <row r="21" spans="2:9" ht="13.25" customHeight="1" x14ac:dyDescent="0.25"/>
    <row r="22" spans="2:9" ht="15.75" customHeight="1" x14ac:dyDescent="0.25">
      <c r="B22" s="97" t="s">
        <v>138</v>
      </c>
    </row>
    <row r="23" spans="2:9" ht="25.75" customHeight="1" x14ac:dyDescent="0.25">
      <c r="B23" s="97" t="s">
        <v>159</v>
      </c>
    </row>
    <row r="24" spans="2:9" ht="13.25" customHeight="1" x14ac:dyDescent="0.25"/>
    <row r="25" spans="2:9" ht="13.25" customHeight="1" x14ac:dyDescent="0.25"/>
    <row r="26" spans="2:9" ht="13.2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H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0"/>
  <sheetViews>
    <sheetView showGridLines="0" showRuler="0" workbookViewId="0"/>
  </sheetViews>
  <sheetFormatPr defaultColWidth="13.08984375" defaultRowHeight="12.5" x14ac:dyDescent="0.25"/>
  <cols>
    <col min="1" max="1" width="8.81640625" customWidth="1"/>
    <col min="2" max="2" width="48.6328125" customWidth="1"/>
    <col min="3" max="4" width="8.81640625" customWidth="1"/>
    <col min="5" max="5" width="17" customWidth="1"/>
    <col min="6" max="13" width="8.81640625" customWidth="1"/>
  </cols>
  <sheetData>
    <row r="1" spans="1:13" ht="31.65" customHeight="1" x14ac:dyDescent="0.25">
      <c r="A1" s="6"/>
      <c r="B1" s="6"/>
      <c r="C1" s="6"/>
      <c r="D1" s="6"/>
      <c r="E1" s="6"/>
      <c r="F1" s="6"/>
      <c r="G1" s="6"/>
      <c r="H1" s="6"/>
      <c r="I1" s="6"/>
      <c r="J1" s="6"/>
      <c r="K1" s="6"/>
      <c r="L1" s="6"/>
      <c r="M1" s="6"/>
    </row>
    <row r="2" spans="1:13" ht="80" customHeight="1" x14ac:dyDescent="0.25">
      <c r="A2" s="6"/>
      <c r="B2" s="606" t="s">
        <v>160</v>
      </c>
      <c r="C2" s="607"/>
      <c r="D2" s="607"/>
      <c r="E2" s="607"/>
    </row>
    <row r="3" spans="1:13" ht="34.15" customHeight="1" x14ac:dyDescent="0.25">
      <c r="A3" s="6"/>
    </row>
    <row r="4" spans="1:13" ht="15" customHeight="1" x14ac:dyDescent="0.25"/>
    <row r="5" spans="1:13" ht="15" customHeight="1" x14ac:dyDescent="0.25"/>
    <row r="6" spans="1:13" ht="15" customHeight="1" x14ac:dyDescent="0.25"/>
    <row r="7" spans="1:13" ht="15" customHeight="1" x14ac:dyDescent="0.25"/>
    <row r="8" spans="1:13" ht="15" customHeight="1" x14ac:dyDescent="0.25"/>
    <row r="9" spans="1:13" ht="15" customHeight="1" x14ac:dyDescent="0.25"/>
    <row r="10" spans="1:13" ht="15" customHeight="1" x14ac:dyDescent="0.25"/>
    <row r="11" spans="1:13" ht="15" customHeight="1" x14ac:dyDescent="0.25"/>
    <row r="12" spans="1:13" ht="15" customHeight="1" x14ac:dyDescent="0.25"/>
    <row r="13" spans="1:13" ht="15" customHeight="1" x14ac:dyDescent="0.25"/>
    <row r="14" spans="1:13" ht="15" customHeight="1" x14ac:dyDescent="0.25"/>
    <row r="15" spans="1:13" ht="15" customHeight="1" x14ac:dyDescent="0.25"/>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E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52"/>
  <sheetViews>
    <sheetView showGridLines="0" showRuler="0" workbookViewId="0"/>
  </sheetViews>
  <sheetFormatPr defaultColWidth="13.08984375" defaultRowHeight="12.5" x14ac:dyDescent="0.25"/>
  <cols>
    <col min="1" max="1" width="8.81640625" customWidth="1"/>
    <col min="2" max="2" width="68.81640625" customWidth="1"/>
    <col min="3" max="4" width="8.81640625" customWidth="1"/>
    <col min="5" max="5" width="17" customWidth="1"/>
    <col min="6" max="6" width="2.81640625" customWidth="1"/>
    <col min="7" max="14" width="8.81640625" customWidth="1"/>
  </cols>
  <sheetData>
    <row r="1" spans="1:26" ht="31.65" customHeight="1" x14ac:dyDescent="0.25">
      <c r="A1" s="6"/>
      <c r="B1" s="6"/>
      <c r="C1" s="6"/>
      <c r="D1" s="6"/>
      <c r="E1" s="6"/>
      <c r="F1" s="141"/>
      <c r="G1" s="6"/>
      <c r="H1" s="6"/>
      <c r="I1" s="6"/>
      <c r="J1" s="6"/>
      <c r="K1" s="6"/>
      <c r="L1" s="6"/>
      <c r="M1" s="6"/>
      <c r="N1" s="6"/>
    </row>
    <row r="2" spans="1:26" ht="80" customHeight="1" x14ac:dyDescent="0.25">
      <c r="A2" s="6"/>
      <c r="B2" s="606" t="s">
        <v>13</v>
      </c>
      <c r="C2" s="607"/>
      <c r="D2" s="607"/>
      <c r="E2" s="607"/>
      <c r="F2" s="607"/>
    </row>
    <row r="3" spans="1:26" ht="35" customHeight="1" x14ac:dyDescent="0.25">
      <c r="A3" s="6"/>
    </row>
    <row r="4" spans="1:26" ht="25.75" customHeight="1" x14ac:dyDescent="0.25">
      <c r="A4" s="99"/>
      <c r="B4" s="130" t="s">
        <v>161</v>
      </c>
      <c r="C4" s="131" t="s">
        <v>162</v>
      </c>
      <c r="D4" s="131" t="s">
        <v>163</v>
      </c>
      <c r="E4" s="623" t="s">
        <v>164</v>
      </c>
      <c r="F4" s="624"/>
      <c r="G4" s="142"/>
    </row>
    <row r="5" spans="1:26" ht="15.75" customHeight="1" x14ac:dyDescent="0.25">
      <c r="A5" s="99"/>
      <c r="B5" s="132" t="s">
        <v>165</v>
      </c>
      <c r="C5" s="143"/>
      <c r="D5" s="143"/>
      <c r="E5" s="143"/>
      <c r="F5" s="144"/>
      <c r="G5" s="142"/>
    </row>
    <row r="6" spans="1:26" ht="15.75" customHeight="1" x14ac:dyDescent="0.25">
      <c r="A6" s="99"/>
      <c r="B6" s="71" t="s">
        <v>166</v>
      </c>
      <c r="C6" s="133">
        <v>2021</v>
      </c>
      <c r="D6" s="133">
        <v>2030</v>
      </c>
      <c r="E6" s="134">
        <f>'8 - Inclusion'!F22</f>
        <v>40.4</v>
      </c>
      <c r="F6" s="135" t="str">
        <f>'8 - Inclusion'!G22</f>
        <v>⊛</v>
      </c>
      <c r="G6" s="142"/>
    </row>
    <row r="7" spans="1:26" ht="25.75" customHeight="1" x14ac:dyDescent="0.25">
      <c r="B7" s="71" t="s">
        <v>168</v>
      </c>
      <c r="C7" s="133">
        <v>2021</v>
      </c>
      <c r="D7" s="133">
        <v>2030</v>
      </c>
      <c r="E7" s="134">
        <f>'8 - Inclusion'!F42</f>
        <v>17.5</v>
      </c>
      <c r="F7" s="135" t="str">
        <f>'8 - Inclusion'!G42</f>
        <v>⊛</v>
      </c>
      <c r="G7" s="104"/>
    </row>
    <row r="8" spans="1:26" ht="25.75" customHeight="1" x14ac:dyDescent="0.25">
      <c r="B8" s="71" t="s">
        <v>169</v>
      </c>
      <c r="C8" s="133">
        <v>2021</v>
      </c>
      <c r="D8" s="133">
        <v>2030</v>
      </c>
      <c r="E8" s="134">
        <f>'8 - Inclusion'!F43</f>
        <v>4.3</v>
      </c>
      <c r="F8" s="135" t="str">
        <f>'8 - Inclusion'!G43</f>
        <v>⊛</v>
      </c>
      <c r="G8" s="104"/>
    </row>
    <row r="9" spans="1:26" ht="15.75" customHeight="1" x14ac:dyDescent="0.25">
      <c r="A9" s="136"/>
      <c r="B9" s="71" t="s">
        <v>170</v>
      </c>
      <c r="C9" s="133">
        <v>2021</v>
      </c>
      <c r="D9" s="133">
        <v>2025</v>
      </c>
      <c r="E9" s="134">
        <f>'8 - Inclusion'!F50</f>
        <v>19</v>
      </c>
      <c r="F9" s="135"/>
      <c r="G9" s="104"/>
      <c r="H9" s="137"/>
      <c r="I9" s="138"/>
      <c r="J9" s="138"/>
      <c r="K9" s="138"/>
      <c r="L9" s="138"/>
      <c r="M9" s="138"/>
      <c r="N9" s="138"/>
      <c r="O9" s="139"/>
      <c r="P9" s="139"/>
      <c r="Q9" s="139"/>
      <c r="R9" s="139"/>
      <c r="S9" s="139"/>
      <c r="T9" s="139"/>
      <c r="U9" s="139"/>
      <c r="V9" s="139"/>
      <c r="W9" s="139"/>
      <c r="X9" s="139"/>
      <c r="Y9" s="139"/>
      <c r="Z9" s="139"/>
    </row>
    <row r="10" spans="1:26" ht="15.75" customHeight="1" x14ac:dyDescent="0.25">
      <c r="B10" s="132" t="s">
        <v>171</v>
      </c>
      <c r="C10" s="143"/>
      <c r="D10" s="143"/>
      <c r="E10" s="143"/>
      <c r="F10" s="145"/>
      <c r="G10" s="104"/>
    </row>
    <row r="11" spans="1:26" ht="15.75" customHeight="1" x14ac:dyDescent="0.25">
      <c r="B11" s="71" t="s">
        <v>172</v>
      </c>
      <c r="C11" s="627" t="s">
        <v>173</v>
      </c>
      <c r="D11" s="628"/>
      <c r="E11" s="134">
        <f>'8 - Inclusion'!F14</f>
        <v>50</v>
      </c>
      <c r="F11" s="135"/>
      <c r="G11" s="104"/>
    </row>
    <row r="12" spans="1:26" ht="15.75" customHeight="1" x14ac:dyDescent="0.25">
      <c r="B12" s="71" t="s">
        <v>174</v>
      </c>
      <c r="C12" s="627" t="s">
        <v>173</v>
      </c>
      <c r="D12" s="628"/>
      <c r="E12" s="134">
        <f>'8 - Inclusion'!F20</f>
        <v>43.4</v>
      </c>
      <c r="F12" s="135"/>
      <c r="G12" s="104"/>
    </row>
    <row r="13" spans="1:26" ht="15.75" customHeight="1" x14ac:dyDescent="0.25">
      <c r="B13" s="92" t="s">
        <v>175</v>
      </c>
      <c r="C13" s="625" t="s">
        <v>173</v>
      </c>
      <c r="D13" s="626"/>
      <c r="E13" s="140">
        <f>'8 - Inclusion'!F16</f>
        <v>25</v>
      </c>
      <c r="F13" s="146"/>
      <c r="G13" s="104"/>
    </row>
    <row r="14" spans="1:26" ht="15" customHeight="1" x14ac:dyDescent="0.25">
      <c r="B14" s="147"/>
      <c r="C14" s="147"/>
      <c r="D14" s="147"/>
      <c r="E14" s="147"/>
      <c r="F14" s="148"/>
    </row>
    <row r="15" spans="1:26" ht="15" customHeight="1" x14ac:dyDescent="0.25"/>
    <row r="16" spans="1:26" ht="15.75" customHeight="1" x14ac:dyDescent="0.25">
      <c r="B16" s="97" t="s">
        <v>176</v>
      </c>
    </row>
    <row r="17" spans="2:6" ht="45.75" customHeight="1" x14ac:dyDescent="0.25">
      <c r="B17" s="620" t="s">
        <v>177</v>
      </c>
      <c r="C17" s="607"/>
      <c r="D17" s="607"/>
      <c r="E17" s="607"/>
      <c r="F17" s="607"/>
    </row>
    <row r="18" spans="2:6" ht="25.75" customHeight="1" x14ac:dyDescent="0.25">
      <c r="B18" s="620" t="s">
        <v>178</v>
      </c>
      <c r="C18" s="607"/>
      <c r="D18" s="607"/>
      <c r="E18" s="607"/>
      <c r="F18" s="607"/>
    </row>
    <row r="19" spans="2:6" ht="15.75" customHeight="1" x14ac:dyDescent="0.25">
      <c r="B19" s="620" t="s">
        <v>179</v>
      </c>
      <c r="C19" s="607"/>
      <c r="D19" s="607"/>
      <c r="E19" s="607"/>
      <c r="F19" s="607"/>
    </row>
    <row r="20" spans="2:6" ht="35.75" customHeight="1" x14ac:dyDescent="0.25">
      <c r="B20" s="620" t="s">
        <v>180</v>
      </c>
      <c r="C20" s="607"/>
      <c r="D20" s="607"/>
      <c r="E20" s="607"/>
      <c r="F20" s="607"/>
    </row>
    <row r="21" spans="2:6" ht="15" customHeight="1" x14ac:dyDescent="0.25"/>
    <row r="22" spans="2:6" ht="15" customHeight="1" x14ac:dyDescent="0.25"/>
    <row r="23" spans="2:6" ht="15" customHeight="1" x14ac:dyDescent="0.25"/>
    <row r="24" spans="2:6" ht="15" customHeight="1" x14ac:dyDescent="0.25"/>
    <row r="25" spans="2:6" ht="15" customHeight="1" x14ac:dyDescent="0.25"/>
    <row r="26" spans="2:6" ht="15" customHeight="1" x14ac:dyDescent="0.25"/>
    <row r="27" spans="2:6" ht="15" customHeight="1" x14ac:dyDescent="0.25"/>
    <row r="28" spans="2:6" ht="15" customHeight="1" x14ac:dyDescent="0.25"/>
    <row r="29" spans="2:6" ht="15" customHeight="1" x14ac:dyDescent="0.25"/>
    <row r="30" spans="2:6" ht="15" customHeight="1" x14ac:dyDescent="0.25"/>
    <row r="31" spans="2:6" ht="15" customHeight="1" x14ac:dyDescent="0.25"/>
    <row r="32" spans="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9">
    <mergeCell ref="B17:F17"/>
    <mergeCell ref="B20:F20"/>
    <mergeCell ref="B19:F19"/>
    <mergeCell ref="B18:F18"/>
    <mergeCell ref="B2:F2"/>
    <mergeCell ref="E4:F4"/>
    <mergeCell ref="C13:D13"/>
    <mergeCell ref="C12:D12"/>
    <mergeCell ref="C11:D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8"/>
  <sheetViews>
    <sheetView showGridLines="0" showRuler="0" workbookViewId="0"/>
  </sheetViews>
  <sheetFormatPr defaultColWidth="13.08984375" defaultRowHeight="12.5" x14ac:dyDescent="0.25"/>
  <cols>
    <col min="1" max="1" width="2.6328125" customWidth="1"/>
    <col min="2" max="2" width="39.7265625" customWidth="1"/>
    <col min="3" max="3" width="34" customWidth="1"/>
    <col min="4" max="4" width="31.36328125" customWidth="1"/>
    <col min="5" max="5" width="9.7265625" customWidth="1"/>
    <col min="6" max="6" width="7.54296875" customWidth="1"/>
    <col min="7" max="7" width="3" customWidth="1"/>
    <col min="8" max="10" width="9.7265625" customWidth="1"/>
    <col min="11" max="16" width="9" customWidth="1"/>
  </cols>
  <sheetData>
    <row r="1" spans="1:16" ht="31.65" customHeight="1" x14ac:dyDescent="0.25">
      <c r="A1" s="6"/>
      <c r="B1" s="6"/>
      <c r="C1" s="6"/>
      <c r="D1" s="6"/>
      <c r="E1" s="6"/>
      <c r="F1" s="6"/>
      <c r="G1" s="98"/>
      <c r="H1" s="6"/>
      <c r="I1" s="6"/>
      <c r="J1" s="6"/>
      <c r="K1" s="6"/>
      <c r="L1" s="6"/>
      <c r="M1" s="6"/>
      <c r="N1" s="6"/>
      <c r="O1" s="6"/>
      <c r="P1" s="6"/>
    </row>
    <row r="2" spans="1:16" ht="34.15" customHeight="1" x14ac:dyDescent="0.25">
      <c r="A2" s="6"/>
      <c r="B2" s="606" t="s">
        <v>181</v>
      </c>
      <c r="C2" s="607"/>
      <c r="D2" s="607"/>
      <c r="E2" s="607"/>
      <c r="F2" s="607"/>
      <c r="G2" s="607"/>
      <c r="H2" s="607"/>
      <c r="I2" s="607"/>
      <c r="J2" s="607"/>
    </row>
    <row r="3" spans="1:16" ht="31.65" customHeight="1" x14ac:dyDescent="0.25">
      <c r="J3" s="35"/>
      <c r="K3" s="6"/>
      <c r="L3" s="6"/>
      <c r="M3" s="6"/>
      <c r="N3" s="6"/>
      <c r="O3" s="6"/>
      <c r="P3" s="6"/>
    </row>
    <row r="4" spans="1:16" ht="25.75" customHeight="1" x14ac:dyDescent="0.25">
      <c r="B4" s="111"/>
      <c r="C4" s="629" t="s">
        <v>94</v>
      </c>
      <c r="D4" s="630"/>
      <c r="E4" s="112" t="s">
        <v>182</v>
      </c>
      <c r="F4" s="629" t="s">
        <v>183</v>
      </c>
      <c r="G4" s="630"/>
      <c r="H4" s="112" t="s">
        <v>184</v>
      </c>
      <c r="I4" s="112" t="s">
        <v>185</v>
      </c>
      <c r="J4" s="114" t="s">
        <v>186</v>
      </c>
      <c r="K4" s="104"/>
    </row>
    <row r="5" spans="1:16" ht="15.75" customHeight="1" x14ac:dyDescent="0.25">
      <c r="B5" s="149"/>
      <c r="C5" s="150"/>
      <c r="D5" s="150"/>
      <c r="E5" s="189"/>
      <c r="F5" s="157"/>
      <c r="G5" s="150"/>
      <c r="H5" s="157"/>
      <c r="I5" s="157"/>
      <c r="J5" s="190"/>
      <c r="K5" s="104"/>
    </row>
    <row r="6" spans="1:16" ht="15.75" customHeight="1" x14ac:dyDescent="0.25">
      <c r="B6" s="631" t="s">
        <v>187</v>
      </c>
      <c r="C6" s="151" t="s">
        <v>188</v>
      </c>
      <c r="D6" s="151"/>
      <c r="E6" s="152">
        <v>234</v>
      </c>
      <c r="F6" s="153">
        <v>0.4</v>
      </c>
      <c r="G6" s="151"/>
      <c r="H6" s="153">
        <v>0.4</v>
      </c>
      <c r="I6" s="154">
        <v>0.6</v>
      </c>
      <c r="J6" s="155">
        <v>0.7</v>
      </c>
      <c r="K6" s="104"/>
    </row>
    <row r="7" spans="1:16" ht="15.75" customHeight="1" x14ac:dyDescent="0.25">
      <c r="B7" s="632"/>
      <c r="C7" s="151" t="s">
        <v>189</v>
      </c>
      <c r="D7" s="151"/>
      <c r="E7" s="152">
        <v>8622</v>
      </c>
      <c r="F7" s="153">
        <v>14.6</v>
      </c>
      <c r="G7" s="151"/>
      <c r="H7" s="153">
        <v>15.5</v>
      </c>
      <c r="I7" s="153">
        <v>16</v>
      </c>
      <c r="J7" s="155">
        <v>15.7</v>
      </c>
      <c r="K7" s="104"/>
    </row>
    <row r="8" spans="1:16" ht="15.75" customHeight="1" x14ac:dyDescent="0.25">
      <c r="B8" s="632"/>
      <c r="C8" s="151" t="s">
        <v>190</v>
      </c>
      <c r="D8" s="151"/>
      <c r="E8" s="152">
        <v>17059</v>
      </c>
      <c r="F8" s="153">
        <v>28.8</v>
      </c>
      <c r="G8" s="151"/>
      <c r="H8" s="153">
        <v>28.8</v>
      </c>
      <c r="I8" s="154">
        <v>28.6</v>
      </c>
      <c r="J8" s="156">
        <v>29</v>
      </c>
      <c r="K8" s="104"/>
    </row>
    <row r="9" spans="1:16" ht="15.75" customHeight="1" x14ac:dyDescent="0.25">
      <c r="B9" s="632"/>
      <c r="C9" s="151" t="s">
        <v>191</v>
      </c>
      <c r="D9" s="151"/>
      <c r="E9" s="152">
        <v>17146</v>
      </c>
      <c r="F9" s="153">
        <v>29</v>
      </c>
      <c r="G9" s="151"/>
      <c r="H9" s="153">
        <v>27.7</v>
      </c>
      <c r="I9" s="154">
        <v>26.7</v>
      </c>
      <c r="J9" s="155">
        <v>26.5</v>
      </c>
      <c r="K9" s="104"/>
    </row>
    <row r="10" spans="1:16" ht="15.75" customHeight="1" x14ac:dyDescent="0.25">
      <c r="B10" s="632"/>
      <c r="C10" s="151" t="s">
        <v>192</v>
      </c>
      <c r="D10" s="151"/>
      <c r="E10" s="152">
        <v>13201</v>
      </c>
      <c r="F10" s="153">
        <v>22.3</v>
      </c>
      <c r="G10" s="151"/>
      <c r="H10" s="153">
        <v>22.4</v>
      </c>
      <c r="I10" s="154">
        <v>23.1</v>
      </c>
      <c r="J10" s="156">
        <v>23.4</v>
      </c>
      <c r="K10" s="104"/>
    </row>
    <row r="11" spans="1:16" ht="15.75" customHeight="1" x14ac:dyDescent="0.25">
      <c r="B11" s="633"/>
      <c r="C11" s="151" t="s">
        <v>193</v>
      </c>
      <c r="D11" s="151"/>
      <c r="E11" s="152">
        <v>2916</v>
      </c>
      <c r="F11" s="153">
        <v>4.9000000000000004</v>
      </c>
      <c r="G11" s="151"/>
      <c r="H11" s="153">
        <v>5.0999999999999996</v>
      </c>
      <c r="I11" s="154">
        <v>5.0999999999999996</v>
      </c>
      <c r="J11" s="155">
        <v>4.7</v>
      </c>
      <c r="K11" s="104"/>
    </row>
    <row r="12" spans="1:16" ht="15.75" customHeight="1" x14ac:dyDescent="0.25">
      <c r="B12" s="149"/>
      <c r="C12" s="150"/>
      <c r="D12" s="150"/>
      <c r="E12" s="157"/>
      <c r="F12" s="157"/>
      <c r="G12" s="150"/>
      <c r="H12" s="157"/>
      <c r="I12" s="157"/>
      <c r="J12" s="190"/>
      <c r="K12" s="104"/>
    </row>
    <row r="13" spans="1:16" ht="15.75" customHeight="1" x14ac:dyDescent="0.25">
      <c r="B13" s="634" t="s">
        <v>194</v>
      </c>
      <c r="C13" s="158" t="s">
        <v>195</v>
      </c>
      <c r="D13" s="158" t="s">
        <v>196</v>
      </c>
      <c r="E13" s="159">
        <v>5</v>
      </c>
      <c r="F13" s="160">
        <v>50</v>
      </c>
      <c r="G13" s="158"/>
      <c r="H13" s="161">
        <f>100-H14</f>
        <v>50</v>
      </c>
      <c r="I13" s="161">
        <f>100-I14</f>
        <v>54.5</v>
      </c>
      <c r="J13" s="162">
        <f>100-J14</f>
        <v>54.5</v>
      </c>
      <c r="K13" s="104"/>
    </row>
    <row r="14" spans="1:16" ht="15.75" customHeight="1" x14ac:dyDescent="0.25">
      <c r="B14" s="635"/>
      <c r="C14" s="163"/>
      <c r="D14" s="163" t="s">
        <v>197</v>
      </c>
      <c r="E14" s="164">
        <v>5</v>
      </c>
      <c r="F14" s="165">
        <v>50</v>
      </c>
      <c r="G14" s="163"/>
      <c r="H14" s="165">
        <v>50</v>
      </c>
      <c r="I14" s="166">
        <v>45.5</v>
      </c>
      <c r="J14" s="167">
        <v>45.5</v>
      </c>
      <c r="K14" s="104"/>
    </row>
    <row r="15" spans="1:16" ht="15.75" customHeight="1" x14ac:dyDescent="0.25">
      <c r="B15" s="635"/>
      <c r="C15" s="158" t="s">
        <v>198</v>
      </c>
      <c r="D15" s="158" t="s">
        <v>196</v>
      </c>
      <c r="E15" s="159">
        <v>3</v>
      </c>
      <c r="F15" s="160">
        <v>75</v>
      </c>
      <c r="G15" s="158"/>
      <c r="H15" s="160">
        <v>75</v>
      </c>
      <c r="I15" s="160">
        <v>75</v>
      </c>
      <c r="J15" s="168" t="s">
        <v>107</v>
      </c>
      <c r="K15" s="104"/>
    </row>
    <row r="16" spans="1:16" ht="15.75" customHeight="1" x14ac:dyDescent="0.25">
      <c r="B16" s="635"/>
      <c r="C16" s="163"/>
      <c r="D16" s="163" t="s">
        <v>197</v>
      </c>
      <c r="E16" s="164">
        <v>1</v>
      </c>
      <c r="F16" s="165">
        <v>25</v>
      </c>
      <c r="G16" s="163"/>
      <c r="H16" s="165">
        <v>25</v>
      </c>
      <c r="I16" s="165">
        <v>25</v>
      </c>
      <c r="J16" s="169" t="s">
        <v>107</v>
      </c>
      <c r="K16" s="104"/>
    </row>
    <row r="17" spans="2:11" ht="15.75" customHeight="1" x14ac:dyDescent="0.25">
      <c r="B17" s="635"/>
      <c r="C17" s="158" t="s">
        <v>199</v>
      </c>
      <c r="D17" s="158" t="s">
        <v>196</v>
      </c>
      <c r="E17" s="159">
        <v>8</v>
      </c>
      <c r="F17" s="160">
        <v>61.5</v>
      </c>
      <c r="G17" s="158"/>
      <c r="H17" s="161">
        <f>100-H18</f>
        <v>53.8</v>
      </c>
      <c r="I17" s="161">
        <f>100-I18</f>
        <v>53.3</v>
      </c>
      <c r="J17" s="162">
        <f>100-J18</f>
        <v>53.3</v>
      </c>
      <c r="K17" s="104"/>
    </row>
    <row r="18" spans="2:11" ht="15.75" customHeight="1" x14ac:dyDescent="0.25">
      <c r="B18" s="635"/>
      <c r="C18" s="163"/>
      <c r="D18" s="163" t="s">
        <v>197</v>
      </c>
      <c r="E18" s="164">
        <v>5</v>
      </c>
      <c r="F18" s="165">
        <v>38.5</v>
      </c>
      <c r="G18" s="163"/>
      <c r="H18" s="165">
        <v>46.2</v>
      </c>
      <c r="I18" s="166">
        <v>46.7</v>
      </c>
      <c r="J18" s="167">
        <v>46.7</v>
      </c>
      <c r="K18" s="104"/>
    </row>
    <row r="19" spans="2:11" ht="15.75" customHeight="1" x14ac:dyDescent="0.25">
      <c r="B19" s="635"/>
      <c r="C19" s="158" t="s">
        <v>200</v>
      </c>
      <c r="D19" s="158" t="s">
        <v>196</v>
      </c>
      <c r="E19" s="159">
        <v>69</v>
      </c>
      <c r="F19" s="160">
        <v>56.6</v>
      </c>
      <c r="G19" s="158"/>
      <c r="H19" s="161">
        <f>100-H20</f>
        <v>54.6</v>
      </c>
      <c r="I19" s="161">
        <f>100-I20</f>
        <v>53.8</v>
      </c>
      <c r="J19" s="162">
        <f>100-J20</f>
        <v>58.3</v>
      </c>
      <c r="K19" s="104"/>
    </row>
    <row r="20" spans="2:11" ht="15.75" customHeight="1" x14ac:dyDescent="0.25">
      <c r="B20" s="635"/>
      <c r="D20" s="163" t="s">
        <v>197</v>
      </c>
      <c r="E20" s="164">
        <v>53</v>
      </c>
      <c r="F20" s="165">
        <v>43.4</v>
      </c>
      <c r="G20" s="163"/>
      <c r="H20" s="165">
        <v>45.4</v>
      </c>
      <c r="I20" s="166">
        <v>46.2</v>
      </c>
      <c r="J20" s="170">
        <v>41.7</v>
      </c>
      <c r="K20" s="104"/>
    </row>
    <row r="21" spans="2:11" ht="15.75" customHeight="1" x14ac:dyDescent="0.25">
      <c r="B21" s="635"/>
      <c r="C21" s="158" t="s">
        <v>201</v>
      </c>
      <c r="D21" s="158" t="s">
        <v>196</v>
      </c>
      <c r="E21" s="159">
        <v>199</v>
      </c>
      <c r="F21" s="160">
        <v>59.6</v>
      </c>
      <c r="G21" s="158"/>
      <c r="H21" s="171" t="s">
        <v>202</v>
      </c>
      <c r="I21" s="171" t="s">
        <v>203</v>
      </c>
      <c r="J21" s="172" t="s">
        <v>204</v>
      </c>
      <c r="K21" s="104"/>
    </row>
    <row r="22" spans="2:11" ht="15.75" customHeight="1" x14ac:dyDescent="0.25">
      <c r="B22" s="635"/>
      <c r="D22" s="163" t="s">
        <v>197</v>
      </c>
      <c r="E22" s="164">
        <v>135</v>
      </c>
      <c r="F22" s="165">
        <v>40.4</v>
      </c>
      <c r="G22" s="163" t="s">
        <v>167</v>
      </c>
      <c r="H22" s="165">
        <v>38.6</v>
      </c>
      <c r="I22" s="166" t="s">
        <v>205</v>
      </c>
      <c r="J22" s="167">
        <v>36.200000000000003</v>
      </c>
      <c r="K22" s="104"/>
    </row>
    <row r="23" spans="2:11" ht="15.75" customHeight="1" x14ac:dyDescent="0.25">
      <c r="B23" s="635"/>
      <c r="C23" s="158" t="s">
        <v>206</v>
      </c>
      <c r="D23" s="158" t="s">
        <v>196</v>
      </c>
      <c r="E23" s="159">
        <v>4577</v>
      </c>
      <c r="F23" s="160">
        <v>59.6</v>
      </c>
      <c r="G23" s="158"/>
      <c r="H23" s="161">
        <f>100-H24</f>
        <v>59.6</v>
      </c>
      <c r="I23" s="161">
        <f>100-I24</f>
        <v>59.9</v>
      </c>
      <c r="J23" s="162">
        <f>100-J24</f>
        <v>60.6</v>
      </c>
      <c r="K23" s="104"/>
    </row>
    <row r="24" spans="2:11" ht="15.75" customHeight="1" x14ac:dyDescent="0.25">
      <c r="B24" s="635"/>
      <c r="D24" s="163" t="s">
        <v>197</v>
      </c>
      <c r="E24" s="164">
        <v>3101</v>
      </c>
      <c r="F24" s="165">
        <v>40.4</v>
      </c>
      <c r="H24" s="166">
        <v>40.4</v>
      </c>
      <c r="I24" s="166">
        <v>40.1</v>
      </c>
      <c r="J24" s="170">
        <v>39.4</v>
      </c>
      <c r="K24" s="104"/>
    </row>
    <row r="25" spans="2:11" ht="15.75" customHeight="1" x14ac:dyDescent="0.25">
      <c r="B25" s="635"/>
      <c r="C25" s="158" t="s">
        <v>207</v>
      </c>
      <c r="D25" s="158" t="s">
        <v>196</v>
      </c>
      <c r="E25" s="159">
        <v>4601</v>
      </c>
      <c r="F25" s="160">
        <v>53.1</v>
      </c>
      <c r="G25" s="158"/>
      <c r="H25" s="161">
        <f>100-H26</f>
        <v>52.5</v>
      </c>
      <c r="I25" s="161">
        <f>100-I26</f>
        <v>53.6</v>
      </c>
      <c r="J25" s="162">
        <f>100-J26</f>
        <v>53.3</v>
      </c>
      <c r="K25" s="104"/>
    </row>
    <row r="26" spans="2:11" ht="15.75" customHeight="1" x14ac:dyDescent="0.25">
      <c r="B26" s="635"/>
      <c r="D26" s="163" t="s">
        <v>197</v>
      </c>
      <c r="E26" s="164">
        <v>4068</v>
      </c>
      <c r="F26" s="165">
        <v>46.9</v>
      </c>
      <c r="H26" s="166">
        <v>47.5</v>
      </c>
      <c r="I26" s="166">
        <v>46.4</v>
      </c>
      <c r="J26" s="170">
        <v>46.7</v>
      </c>
      <c r="K26" s="104"/>
    </row>
    <row r="27" spans="2:11" ht="15.75" customHeight="1" x14ac:dyDescent="0.25">
      <c r="B27" s="635"/>
      <c r="C27" s="158" t="s">
        <v>208</v>
      </c>
      <c r="D27" s="158" t="s">
        <v>196</v>
      </c>
      <c r="E27" s="159">
        <v>29722</v>
      </c>
      <c r="F27" s="160">
        <v>46.5</v>
      </c>
      <c r="G27" s="158"/>
      <c r="H27" s="161">
        <f>100-H28</f>
        <v>45.2</v>
      </c>
      <c r="I27" s="161">
        <f>100-I28</f>
        <v>43.7</v>
      </c>
      <c r="J27" s="162">
        <f>100-J28</f>
        <v>42.7</v>
      </c>
      <c r="K27" s="104"/>
    </row>
    <row r="28" spans="2:11" ht="15.75" customHeight="1" x14ac:dyDescent="0.25">
      <c r="B28" s="635"/>
      <c r="C28" s="163"/>
      <c r="D28" s="163" t="s">
        <v>197</v>
      </c>
      <c r="E28" s="164">
        <v>34200</v>
      </c>
      <c r="F28" s="165">
        <v>53.5</v>
      </c>
      <c r="G28" s="163"/>
      <c r="H28" s="166">
        <v>54.8</v>
      </c>
      <c r="I28" s="166">
        <v>56.3</v>
      </c>
      <c r="J28" s="170">
        <v>57.3</v>
      </c>
      <c r="K28" s="104"/>
    </row>
    <row r="29" spans="2:11" ht="15.75" customHeight="1" x14ac:dyDescent="0.25">
      <c r="B29" s="635"/>
      <c r="C29" s="158" t="s">
        <v>209</v>
      </c>
      <c r="D29" s="158" t="s">
        <v>196</v>
      </c>
      <c r="E29" s="159">
        <v>196</v>
      </c>
      <c r="F29" s="160">
        <v>53.8</v>
      </c>
      <c r="G29" s="158"/>
      <c r="H29" s="161">
        <f>100-H30</f>
        <v>54</v>
      </c>
      <c r="I29" s="161">
        <f>100-I30</f>
        <v>56</v>
      </c>
      <c r="J29" s="162">
        <f>100-J30</f>
        <v>52.9</v>
      </c>
      <c r="K29" s="104"/>
    </row>
    <row r="30" spans="2:11" ht="15.75" customHeight="1" x14ac:dyDescent="0.25">
      <c r="B30" s="635"/>
      <c r="C30" s="163"/>
      <c r="D30" s="163" t="s">
        <v>197</v>
      </c>
      <c r="E30" s="164">
        <v>168</v>
      </c>
      <c r="F30" s="165">
        <v>46.2</v>
      </c>
      <c r="H30" s="165">
        <v>46</v>
      </c>
      <c r="I30" s="165">
        <v>44</v>
      </c>
      <c r="J30" s="170">
        <v>47.1</v>
      </c>
      <c r="K30" s="104"/>
    </row>
    <row r="31" spans="2:11" ht="15.75" customHeight="1" x14ac:dyDescent="0.25">
      <c r="B31" s="635"/>
      <c r="C31" s="158" t="s">
        <v>210</v>
      </c>
      <c r="D31" s="158" t="s">
        <v>196</v>
      </c>
      <c r="E31" s="159">
        <v>383</v>
      </c>
      <c r="F31" s="160">
        <v>51.3</v>
      </c>
      <c r="G31" s="158"/>
      <c r="H31" s="161">
        <f>100-H32</f>
        <v>53</v>
      </c>
      <c r="I31" s="161">
        <f>100-I32</f>
        <v>51.3</v>
      </c>
      <c r="J31" s="162">
        <f>100-J32</f>
        <v>47.3</v>
      </c>
      <c r="K31" s="104"/>
    </row>
    <row r="32" spans="2:11" ht="15.75" customHeight="1" x14ac:dyDescent="0.25">
      <c r="B32" s="636"/>
      <c r="C32" s="163"/>
      <c r="D32" s="163" t="s">
        <v>197</v>
      </c>
      <c r="E32" s="164">
        <v>363</v>
      </c>
      <c r="F32" s="165">
        <v>48.7</v>
      </c>
      <c r="H32" s="165">
        <v>47</v>
      </c>
      <c r="I32" s="166">
        <v>48.7</v>
      </c>
      <c r="J32" s="170">
        <v>52.7</v>
      </c>
      <c r="K32" s="104"/>
    </row>
    <row r="33" spans="2:14" ht="15.75" customHeight="1" x14ac:dyDescent="0.25">
      <c r="B33" s="149"/>
      <c r="C33" s="150"/>
      <c r="D33" s="150"/>
      <c r="E33" s="157"/>
      <c r="F33" s="157"/>
      <c r="G33" s="150"/>
      <c r="H33" s="157"/>
      <c r="I33" s="157"/>
      <c r="J33" s="190"/>
      <c r="K33" s="104"/>
    </row>
    <row r="34" spans="2:14" ht="15.75" customHeight="1" x14ac:dyDescent="0.25">
      <c r="B34" s="634" t="s">
        <v>211</v>
      </c>
      <c r="C34" s="174" t="s">
        <v>195</v>
      </c>
      <c r="D34" s="174" t="s">
        <v>212</v>
      </c>
      <c r="E34" s="159">
        <v>8</v>
      </c>
      <c r="F34" s="160">
        <v>80</v>
      </c>
      <c r="G34" s="158"/>
      <c r="H34" s="160">
        <v>80</v>
      </c>
      <c r="I34" s="171">
        <v>81.8</v>
      </c>
      <c r="J34" s="172">
        <v>81.8</v>
      </c>
      <c r="K34" s="104"/>
    </row>
    <row r="35" spans="2:14" ht="15.75" customHeight="1" x14ac:dyDescent="0.25">
      <c r="B35" s="635"/>
      <c r="C35" s="98"/>
      <c r="D35" s="98" t="s">
        <v>213</v>
      </c>
      <c r="E35" s="175">
        <v>1</v>
      </c>
      <c r="F35" s="176">
        <v>10</v>
      </c>
      <c r="H35" s="176">
        <v>10</v>
      </c>
      <c r="I35" s="177">
        <v>9.1</v>
      </c>
      <c r="J35" s="178">
        <v>9.1</v>
      </c>
      <c r="K35" s="104"/>
    </row>
    <row r="36" spans="2:14" ht="15.75" customHeight="1" x14ac:dyDescent="0.25">
      <c r="B36" s="635"/>
      <c r="C36" s="179"/>
      <c r="D36" s="179" t="s">
        <v>214</v>
      </c>
      <c r="E36" s="164">
        <v>1</v>
      </c>
      <c r="F36" s="165">
        <v>10</v>
      </c>
      <c r="H36" s="165">
        <v>10</v>
      </c>
      <c r="I36" s="180">
        <v>9.1</v>
      </c>
      <c r="J36" s="170">
        <v>9.1</v>
      </c>
      <c r="K36" s="104"/>
    </row>
    <row r="37" spans="2:14" ht="15.75" customHeight="1" x14ac:dyDescent="0.25">
      <c r="B37" s="635"/>
      <c r="C37" s="181" t="s">
        <v>198</v>
      </c>
      <c r="D37" s="181" t="s">
        <v>212</v>
      </c>
      <c r="E37" s="152">
        <v>4</v>
      </c>
      <c r="F37" s="153">
        <v>100</v>
      </c>
      <c r="G37" s="151"/>
      <c r="H37" s="153">
        <v>100</v>
      </c>
      <c r="I37" s="153">
        <v>100</v>
      </c>
      <c r="J37" s="182" t="s">
        <v>107</v>
      </c>
      <c r="K37" s="104"/>
    </row>
    <row r="38" spans="2:14" ht="15.75" customHeight="1" x14ac:dyDescent="0.25">
      <c r="B38" s="635"/>
      <c r="C38" s="174" t="s">
        <v>199</v>
      </c>
      <c r="D38" s="174" t="s">
        <v>212</v>
      </c>
      <c r="E38" s="159">
        <v>11</v>
      </c>
      <c r="F38" s="160">
        <v>84.6</v>
      </c>
      <c r="G38" s="158"/>
      <c r="H38" s="160">
        <v>84.62</v>
      </c>
      <c r="I38" s="161">
        <v>86.7</v>
      </c>
      <c r="J38" s="172">
        <v>93.3</v>
      </c>
      <c r="K38" s="104"/>
    </row>
    <row r="39" spans="2:14" ht="15.75" customHeight="1" x14ac:dyDescent="0.25">
      <c r="B39" s="635"/>
      <c r="C39" s="179"/>
      <c r="D39" s="179" t="s">
        <v>213</v>
      </c>
      <c r="E39" s="164">
        <v>2</v>
      </c>
      <c r="F39" s="165">
        <v>15.4</v>
      </c>
      <c r="H39" s="165">
        <v>15.4</v>
      </c>
      <c r="I39" s="180">
        <v>13.3</v>
      </c>
      <c r="J39" s="170">
        <v>6.7</v>
      </c>
      <c r="K39" s="104"/>
    </row>
    <row r="40" spans="2:14" ht="15.75" customHeight="1" x14ac:dyDescent="0.25">
      <c r="B40" s="635"/>
      <c r="C40" s="158" t="s">
        <v>200</v>
      </c>
      <c r="D40" s="174" t="s">
        <v>212</v>
      </c>
      <c r="E40" s="159">
        <v>86</v>
      </c>
      <c r="F40" s="160">
        <v>71.099999999999994</v>
      </c>
      <c r="G40" s="158"/>
      <c r="H40" s="161">
        <v>83</v>
      </c>
      <c r="I40" s="171" t="s">
        <v>215</v>
      </c>
      <c r="J40" s="168" t="s">
        <v>107</v>
      </c>
      <c r="K40" s="104"/>
    </row>
    <row r="41" spans="2:14" ht="15.75" customHeight="1" x14ac:dyDescent="0.25">
      <c r="B41" s="635"/>
      <c r="C41" s="179"/>
      <c r="D41" s="179" t="s">
        <v>216</v>
      </c>
      <c r="E41" s="164">
        <v>24</v>
      </c>
      <c r="F41" s="165">
        <v>19.8</v>
      </c>
      <c r="G41" s="163"/>
      <c r="H41" s="180">
        <v>17</v>
      </c>
      <c r="I41" s="166" t="s">
        <v>217</v>
      </c>
      <c r="J41" s="169" t="s">
        <v>107</v>
      </c>
      <c r="K41" s="104"/>
    </row>
    <row r="42" spans="2:14" ht="15.75" customHeight="1" x14ac:dyDescent="0.25">
      <c r="B42" s="635"/>
      <c r="C42" s="174" t="s">
        <v>201</v>
      </c>
      <c r="D42" s="174" t="s">
        <v>216</v>
      </c>
      <c r="E42" s="159">
        <v>57</v>
      </c>
      <c r="F42" s="160">
        <v>17.5</v>
      </c>
      <c r="G42" s="158" t="s">
        <v>167</v>
      </c>
      <c r="H42" s="160">
        <v>14.6</v>
      </c>
      <c r="I42" s="171" t="s">
        <v>218</v>
      </c>
      <c r="J42" s="172" t="s">
        <v>219</v>
      </c>
      <c r="K42" s="104"/>
    </row>
    <row r="43" spans="2:14" ht="15.75" customHeight="1" x14ac:dyDescent="0.25">
      <c r="B43" s="635"/>
      <c r="C43" s="179"/>
      <c r="D43" s="179" t="s">
        <v>220</v>
      </c>
      <c r="E43" s="164">
        <v>14</v>
      </c>
      <c r="F43" s="165">
        <v>4.3</v>
      </c>
      <c r="G43" s="163" t="s">
        <v>167</v>
      </c>
      <c r="H43" s="165">
        <v>3.3</v>
      </c>
      <c r="I43" s="166" t="s">
        <v>221</v>
      </c>
      <c r="J43" s="169" t="s">
        <v>107</v>
      </c>
      <c r="K43" s="104"/>
      <c r="L43" s="138"/>
      <c r="M43" s="138"/>
      <c r="N43" s="138"/>
    </row>
    <row r="44" spans="2:14" ht="15.75" customHeight="1" x14ac:dyDescent="0.25">
      <c r="B44" s="635"/>
      <c r="C44" s="174" t="s">
        <v>206</v>
      </c>
      <c r="D44" s="174" t="s">
        <v>216</v>
      </c>
      <c r="E44" s="159">
        <v>996</v>
      </c>
      <c r="F44" s="160">
        <v>13.6</v>
      </c>
      <c r="G44" s="158"/>
      <c r="H44" s="160">
        <v>12.6</v>
      </c>
      <c r="I44" s="171">
        <v>11.3</v>
      </c>
      <c r="J44" s="183">
        <v>10.199999999999999</v>
      </c>
      <c r="K44" s="104"/>
      <c r="L44" s="138"/>
      <c r="M44" s="138"/>
      <c r="N44" s="138"/>
    </row>
    <row r="45" spans="2:14" ht="15.75" customHeight="1" x14ac:dyDescent="0.25">
      <c r="B45" s="635"/>
      <c r="C45" s="179"/>
      <c r="D45" s="179" t="s">
        <v>220</v>
      </c>
      <c r="E45" s="164">
        <v>139</v>
      </c>
      <c r="F45" s="165">
        <v>1.9</v>
      </c>
      <c r="G45" s="163"/>
      <c r="H45" s="165">
        <v>1.8</v>
      </c>
      <c r="I45" s="166">
        <v>1.7</v>
      </c>
      <c r="J45" s="170">
        <v>1.4</v>
      </c>
      <c r="K45" s="104"/>
      <c r="L45" s="138"/>
      <c r="M45" s="138"/>
      <c r="N45" s="138"/>
    </row>
    <row r="46" spans="2:14" ht="15.75" customHeight="1" x14ac:dyDescent="0.25">
      <c r="B46" s="635"/>
      <c r="C46" s="174" t="s">
        <v>208</v>
      </c>
      <c r="D46" s="174" t="s">
        <v>216</v>
      </c>
      <c r="E46" s="159">
        <v>10551</v>
      </c>
      <c r="F46" s="160">
        <v>17.8</v>
      </c>
      <c r="G46" s="158"/>
      <c r="H46" s="160">
        <v>16.899999999999999</v>
      </c>
      <c r="I46" s="171">
        <v>15.3</v>
      </c>
      <c r="J46" s="172">
        <v>13.4</v>
      </c>
      <c r="K46" s="104"/>
      <c r="L46" s="138"/>
      <c r="M46" s="138"/>
      <c r="N46" s="138"/>
    </row>
    <row r="47" spans="2:14" ht="15.75" customHeight="1" x14ac:dyDescent="0.25">
      <c r="B47" s="173"/>
      <c r="C47" s="179"/>
      <c r="D47" s="179" t="s">
        <v>220</v>
      </c>
      <c r="E47" s="164">
        <v>1969</v>
      </c>
      <c r="F47" s="165">
        <v>3.3</v>
      </c>
      <c r="H47" s="165">
        <v>3.2</v>
      </c>
      <c r="I47" s="165">
        <v>2.8</v>
      </c>
      <c r="J47" s="167">
        <v>2.2000000000000002</v>
      </c>
      <c r="K47" s="104"/>
    </row>
    <row r="48" spans="2:14" ht="15.75" customHeight="1" x14ac:dyDescent="0.25">
      <c r="B48" s="149"/>
      <c r="C48" s="150"/>
      <c r="D48" s="150"/>
      <c r="E48" s="157"/>
      <c r="F48" s="157"/>
      <c r="G48" s="150"/>
      <c r="H48" s="157"/>
      <c r="I48" s="157"/>
      <c r="J48" s="190"/>
      <c r="K48" s="104"/>
    </row>
    <row r="49" spans="2:11" ht="15.75" customHeight="1" x14ac:dyDescent="0.25">
      <c r="B49" s="634" t="s">
        <v>222</v>
      </c>
      <c r="C49" s="637" t="s">
        <v>223</v>
      </c>
      <c r="D49" s="637"/>
      <c r="E49" s="152">
        <v>12776</v>
      </c>
      <c r="F49" s="153">
        <v>21.6</v>
      </c>
      <c r="G49" s="151"/>
      <c r="H49" s="154">
        <v>18.7</v>
      </c>
      <c r="I49" s="154">
        <v>12.2</v>
      </c>
      <c r="J49" s="155">
        <v>6.5</v>
      </c>
      <c r="K49" s="104"/>
    </row>
    <row r="50" spans="2:11" ht="15.75" customHeight="1" x14ac:dyDescent="0.25">
      <c r="B50" s="636"/>
      <c r="C50" s="637" t="s">
        <v>224</v>
      </c>
      <c r="D50" s="637"/>
      <c r="E50" s="152">
        <v>1388</v>
      </c>
      <c r="F50" s="153">
        <v>19</v>
      </c>
      <c r="G50" s="151"/>
      <c r="H50" s="154">
        <v>16.100000000000001</v>
      </c>
      <c r="I50" s="154">
        <v>12.4</v>
      </c>
      <c r="J50" s="182" t="s">
        <v>107</v>
      </c>
      <c r="K50" s="104"/>
    </row>
    <row r="51" spans="2:11" ht="15.75" customHeight="1" x14ac:dyDescent="0.25">
      <c r="B51" s="149"/>
      <c r="C51" s="150"/>
      <c r="D51" s="150"/>
      <c r="E51" s="157"/>
      <c r="F51" s="157"/>
      <c r="G51" s="150"/>
      <c r="H51" s="157"/>
      <c r="I51" s="157"/>
      <c r="J51" s="190"/>
      <c r="K51" s="104"/>
    </row>
    <row r="52" spans="2:11" ht="15.75" customHeight="1" x14ac:dyDescent="0.25">
      <c r="B52" s="634" t="s">
        <v>225</v>
      </c>
      <c r="C52" s="637" t="s">
        <v>226</v>
      </c>
      <c r="D52" s="637"/>
      <c r="E52" s="152">
        <v>47560</v>
      </c>
      <c r="F52" s="153">
        <v>80.400000000000006</v>
      </c>
      <c r="G52" s="151"/>
      <c r="H52" s="153">
        <v>77.8</v>
      </c>
      <c r="I52" s="154">
        <v>72.900000000000006</v>
      </c>
      <c r="J52" s="155">
        <v>68.599999999999994</v>
      </c>
      <c r="K52" s="104"/>
    </row>
    <row r="53" spans="2:11" ht="15.75" customHeight="1" x14ac:dyDescent="0.25">
      <c r="B53" s="635"/>
      <c r="C53" s="637" t="s">
        <v>227</v>
      </c>
      <c r="D53" s="637"/>
      <c r="E53" s="152">
        <v>2506</v>
      </c>
      <c r="F53" s="153">
        <v>4.2</v>
      </c>
      <c r="G53" s="151"/>
      <c r="H53" s="153">
        <v>4</v>
      </c>
      <c r="I53" s="154">
        <v>3.6</v>
      </c>
      <c r="J53" s="182" t="s">
        <v>107</v>
      </c>
      <c r="K53" s="104"/>
    </row>
    <row r="54" spans="2:11" ht="15.75" customHeight="1" x14ac:dyDescent="0.25">
      <c r="B54" s="636"/>
      <c r="C54" s="637" t="s">
        <v>228</v>
      </c>
      <c r="D54" s="637"/>
      <c r="E54" s="152">
        <v>43897</v>
      </c>
      <c r="F54" s="153">
        <v>74.2</v>
      </c>
      <c r="G54" s="151"/>
      <c r="H54" s="153">
        <v>69.900000000000006</v>
      </c>
      <c r="I54" s="154">
        <v>60.7</v>
      </c>
      <c r="J54" s="155">
        <v>49.6</v>
      </c>
      <c r="K54" s="104"/>
    </row>
    <row r="55" spans="2:11" ht="15.75" customHeight="1" x14ac:dyDescent="0.25">
      <c r="B55" s="149"/>
      <c r="C55" s="150"/>
      <c r="D55" s="150"/>
      <c r="E55" s="157"/>
      <c r="F55" s="157"/>
      <c r="G55" s="150"/>
      <c r="H55" s="157"/>
      <c r="I55" s="157"/>
      <c r="J55" s="190"/>
      <c r="K55" s="104"/>
    </row>
    <row r="56" spans="2:11" ht="15.75" customHeight="1" x14ac:dyDescent="0.25">
      <c r="B56" s="634" t="s">
        <v>229</v>
      </c>
      <c r="C56" s="637" t="s">
        <v>230</v>
      </c>
      <c r="D56" s="637"/>
      <c r="E56" s="152">
        <v>43790</v>
      </c>
      <c r="F56" s="153">
        <v>65.2</v>
      </c>
      <c r="G56" s="151"/>
      <c r="H56" s="154">
        <v>67.3</v>
      </c>
      <c r="I56" s="154">
        <v>74.2</v>
      </c>
      <c r="J56" s="182" t="s">
        <v>107</v>
      </c>
      <c r="K56" s="104"/>
    </row>
    <row r="57" spans="2:11" ht="15.75" customHeight="1" x14ac:dyDescent="0.25">
      <c r="B57" s="635"/>
      <c r="C57" s="637" t="s">
        <v>231</v>
      </c>
      <c r="D57" s="637"/>
      <c r="E57" s="152">
        <v>11782</v>
      </c>
      <c r="F57" s="153">
        <v>22.4</v>
      </c>
      <c r="G57" s="151"/>
      <c r="H57" s="154">
        <v>23.8</v>
      </c>
      <c r="I57" s="154">
        <v>26.8</v>
      </c>
      <c r="J57" s="182" t="s">
        <v>107</v>
      </c>
      <c r="K57" s="104"/>
    </row>
    <row r="58" spans="2:11" ht="15.75" customHeight="1" x14ac:dyDescent="0.25">
      <c r="B58" s="638"/>
      <c r="C58" s="639" t="s">
        <v>232</v>
      </c>
      <c r="D58" s="639"/>
      <c r="E58" s="185">
        <v>1371</v>
      </c>
      <c r="F58" s="186">
        <v>20.9</v>
      </c>
      <c r="G58" s="184"/>
      <c r="H58" s="187">
        <v>21.2</v>
      </c>
      <c r="I58" s="187">
        <v>23.5</v>
      </c>
      <c r="J58" s="188" t="s">
        <v>107</v>
      </c>
      <c r="K58" s="104"/>
    </row>
    <row r="59" spans="2:11" ht="13.25" customHeight="1" x14ac:dyDescent="0.25">
      <c r="B59" s="128"/>
      <c r="C59" s="128"/>
      <c r="D59" s="128"/>
      <c r="E59" s="191"/>
      <c r="F59" s="128"/>
      <c r="G59" s="192"/>
      <c r="H59" s="128"/>
      <c r="I59" s="128"/>
      <c r="J59" s="128"/>
    </row>
    <row r="60" spans="2:11" ht="13.25" customHeight="1" x14ac:dyDescent="0.25"/>
    <row r="61" spans="2:11" ht="15.75" customHeight="1" x14ac:dyDescent="0.25">
      <c r="B61" s="97" t="s">
        <v>138</v>
      </c>
    </row>
    <row r="62" spans="2:11" ht="15.75" customHeight="1" x14ac:dyDescent="0.25">
      <c r="B62" s="620" t="s">
        <v>233</v>
      </c>
      <c r="C62" s="607"/>
      <c r="D62" s="607"/>
      <c r="E62" s="607"/>
      <c r="F62" s="607"/>
      <c r="G62" s="607"/>
      <c r="H62" s="607"/>
      <c r="I62" s="607"/>
      <c r="J62" s="607"/>
    </row>
    <row r="63" spans="2:11" ht="25.75" customHeight="1" x14ac:dyDescent="0.25">
      <c r="B63" s="620" t="s">
        <v>234</v>
      </c>
      <c r="C63" s="620"/>
      <c r="D63" s="620"/>
      <c r="E63" s="620"/>
      <c r="F63" s="620"/>
      <c r="G63" s="620"/>
      <c r="H63" s="620"/>
      <c r="I63" s="620"/>
      <c r="J63" s="620"/>
    </row>
    <row r="64" spans="2:11" ht="25.75" customHeight="1" x14ac:dyDescent="0.25">
      <c r="B64" s="620" t="s">
        <v>235</v>
      </c>
      <c r="C64" s="607"/>
      <c r="D64" s="607"/>
      <c r="E64" s="607"/>
      <c r="F64" s="607"/>
      <c r="G64" s="607"/>
      <c r="H64" s="607"/>
      <c r="I64" s="607"/>
      <c r="J64" s="607"/>
    </row>
    <row r="65" spans="2:10" ht="15.75" customHeight="1" x14ac:dyDescent="0.25"/>
    <row r="66" spans="2:10" ht="15.75" customHeight="1" x14ac:dyDescent="0.25">
      <c r="B66" s="97" t="s">
        <v>236</v>
      </c>
    </row>
    <row r="67" spans="2:10" ht="25.75" customHeight="1" x14ac:dyDescent="0.25">
      <c r="B67" s="620" t="s">
        <v>237</v>
      </c>
      <c r="C67" s="607"/>
      <c r="D67" s="607"/>
      <c r="E67" s="607"/>
      <c r="F67" s="607"/>
      <c r="G67" s="607"/>
      <c r="H67" s="607"/>
      <c r="I67" s="607"/>
      <c r="J67" s="607"/>
    </row>
    <row r="68" spans="2:10" ht="15.75" customHeight="1" x14ac:dyDescent="0.25">
      <c r="B68" s="620" t="s">
        <v>238</v>
      </c>
      <c r="C68" s="607"/>
      <c r="D68" s="607"/>
      <c r="E68" s="607"/>
      <c r="F68" s="607"/>
      <c r="G68" s="607"/>
      <c r="H68" s="607"/>
      <c r="I68" s="607"/>
      <c r="J68" s="607"/>
    </row>
    <row r="69" spans="2:10" ht="25.75" customHeight="1" x14ac:dyDescent="0.25">
      <c r="B69" s="620" t="s">
        <v>239</v>
      </c>
      <c r="C69" s="607"/>
      <c r="D69" s="607"/>
      <c r="E69" s="607"/>
      <c r="F69" s="607"/>
      <c r="G69" s="607"/>
      <c r="H69" s="607"/>
      <c r="I69" s="607"/>
      <c r="J69" s="607"/>
    </row>
    <row r="70" spans="2:10" ht="15.75" customHeight="1" x14ac:dyDescent="0.25">
      <c r="B70" s="620" t="s">
        <v>240</v>
      </c>
      <c r="C70" s="607"/>
      <c r="D70" s="607"/>
      <c r="E70" s="607"/>
      <c r="F70" s="607"/>
      <c r="G70" s="607"/>
      <c r="H70" s="607"/>
      <c r="I70" s="607"/>
      <c r="J70" s="607"/>
    </row>
    <row r="71" spans="2:10" ht="15.75" customHeight="1" x14ac:dyDescent="0.25">
      <c r="B71" s="620" t="s">
        <v>241</v>
      </c>
      <c r="C71" s="607"/>
      <c r="D71" s="607"/>
      <c r="E71" s="607"/>
      <c r="F71" s="607"/>
      <c r="G71" s="607"/>
      <c r="H71" s="607"/>
      <c r="I71" s="607"/>
      <c r="J71" s="607"/>
    </row>
    <row r="72" spans="2:10" ht="25.75" customHeight="1" x14ac:dyDescent="0.25">
      <c r="B72" s="620" t="s">
        <v>242</v>
      </c>
      <c r="C72" s="607"/>
      <c r="D72" s="607"/>
      <c r="E72" s="607"/>
      <c r="F72" s="607"/>
      <c r="G72" s="607"/>
      <c r="H72" s="607"/>
      <c r="I72" s="607"/>
      <c r="J72" s="607"/>
    </row>
    <row r="73" spans="2:10" ht="25.75" customHeight="1" x14ac:dyDescent="0.25">
      <c r="B73" s="620" t="s">
        <v>243</v>
      </c>
      <c r="C73" s="607"/>
      <c r="D73" s="607"/>
      <c r="E73" s="607"/>
      <c r="F73" s="607"/>
      <c r="G73" s="607"/>
      <c r="H73" s="607"/>
      <c r="I73" s="607"/>
      <c r="J73" s="607"/>
    </row>
    <row r="74" spans="2:10" ht="15.75" customHeight="1" x14ac:dyDescent="0.25">
      <c r="B74" s="620" t="s">
        <v>244</v>
      </c>
      <c r="C74" s="620"/>
      <c r="D74" s="607"/>
      <c r="E74" s="607"/>
      <c r="F74" s="607"/>
      <c r="G74" s="607"/>
      <c r="H74" s="607"/>
      <c r="I74" s="607"/>
      <c r="J74" s="607"/>
    </row>
    <row r="75" spans="2:10" ht="15.75" customHeight="1" x14ac:dyDescent="0.25">
      <c r="B75" s="620" t="s">
        <v>245</v>
      </c>
      <c r="C75" s="620"/>
      <c r="D75" s="607"/>
      <c r="E75" s="607"/>
      <c r="F75" s="607"/>
      <c r="G75" s="607"/>
      <c r="H75" s="607"/>
      <c r="I75" s="607"/>
      <c r="J75" s="607"/>
    </row>
    <row r="76" spans="2:10" ht="25.75" customHeight="1" x14ac:dyDescent="0.25">
      <c r="B76" s="620" t="s">
        <v>246</v>
      </c>
      <c r="C76" s="607"/>
      <c r="D76" s="607"/>
      <c r="E76" s="607"/>
      <c r="F76" s="607"/>
      <c r="G76" s="607"/>
      <c r="H76" s="607"/>
      <c r="I76" s="607"/>
      <c r="J76" s="607"/>
    </row>
    <row r="77" spans="2:10" ht="15.75" customHeight="1" x14ac:dyDescent="0.25">
      <c r="B77" s="620" t="s">
        <v>247</v>
      </c>
      <c r="C77" s="607"/>
      <c r="D77" s="607"/>
      <c r="E77" s="607"/>
      <c r="F77" s="607"/>
      <c r="G77" s="607"/>
      <c r="H77" s="607"/>
      <c r="I77" s="607"/>
      <c r="J77" s="607"/>
    </row>
    <row r="78" spans="2:10" ht="15.75" customHeight="1" x14ac:dyDescent="0.25">
      <c r="B78" s="620"/>
      <c r="C78" s="607"/>
      <c r="D78" s="607"/>
      <c r="E78" s="607"/>
      <c r="F78" s="607"/>
      <c r="G78" s="607"/>
      <c r="H78" s="607"/>
      <c r="I78" s="607"/>
      <c r="J78" s="607"/>
    </row>
  </sheetData>
  <mergeCells count="32">
    <mergeCell ref="B70:J70"/>
    <mergeCell ref="B69:J69"/>
    <mergeCell ref="B63:J63"/>
    <mergeCell ref="B78:J78"/>
    <mergeCell ref="B68:J68"/>
    <mergeCell ref="B75:J75"/>
    <mergeCell ref="B74:J74"/>
    <mergeCell ref="B73:J73"/>
    <mergeCell ref="B76:J76"/>
    <mergeCell ref="B77:J77"/>
    <mergeCell ref="B72:J72"/>
    <mergeCell ref="B71:J71"/>
    <mergeCell ref="B34:B46"/>
    <mergeCell ref="B62:J62"/>
    <mergeCell ref="B64:J64"/>
    <mergeCell ref="B67:J67"/>
    <mergeCell ref="C50:D50"/>
    <mergeCell ref="C49:D49"/>
    <mergeCell ref="B49:B50"/>
    <mergeCell ref="B52:B54"/>
    <mergeCell ref="C52:D52"/>
    <mergeCell ref="C53:D53"/>
    <mergeCell ref="C54:D54"/>
    <mergeCell ref="B56:B58"/>
    <mergeCell ref="C58:D58"/>
    <mergeCell ref="C57:D57"/>
    <mergeCell ref="C56:D56"/>
    <mergeCell ref="F4:G4"/>
    <mergeCell ref="C4:D4"/>
    <mergeCell ref="B6:B11"/>
    <mergeCell ref="B2:J2"/>
    <mergeCell ref="B13:B3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0"/>
  <sheetViews>
    <sheetView showGridLines="0" showRuler="0" workbookViewId="0"/>
  </sheetViews>
  <sheetFormatPr defaultColWidth="13.08984375" defaultRowHeight="12.5" x14ac:dyDescent="0.25"/>
  <cols>
    <col min="1" max="1" width="2.6328125" customWidth="1"/>
    <col min="2" max="2" width="69.6328125" customWidth="1"/>
    <col min="3" max="3" width="9" customWidth="1"/>
    <col min="4" max="7" width="10.36328125" customWidth="1"/>
    <col min="8" max="8" width="140.1796875" customWidth="1"/>
    <col min="9" max="15" width="9" customWidth="1"/>
  </cols>
  <sheetData>
    <row r="1" spans="1:15" ht="31.65" customHeight="1" x14ac:dyDescent="0.25">
      <c r="A1" s="6"/>
      <c r="B1" s="6"/>
      <c r="C1" s="6"/>
      <c r="D1" s="6"/>
      <c r="E1" s="6"/>
      <c r="F1" s="6"/>
      <c r="G1" s="6"/>
      <c r="H1" s="6"/>
      <c r="I1" s="6"/>
      <c r="J1" s="6"/>
      <c r="K1" s="6"/>
      <c r="L1" s="6"/>
      <c r="M1" s="6"/>
      <c r="N1" s="6"/>
      <c r="O1" s="6"/>
    </row>
    <row r="2" spans="1:15" ht="35" customHeight="1" x14ac:dyDescent="0.25">
      <c r="A2" s="6"/>
      <c r="B2" s="606" t="s">
        <v>14</v>
      </c>
      <c r="C2" s="607"/>
      <c r="D2" s="607"/>
      <c r="E2" s="607"/>
      <c r="F2" s="607"/>
      <c r="G2" s="607"/>
      <c r="H2" s="607"/>
    </row>
    <row r="3" spans="1:15" ht="31.65" customHeight="1" x14ac:dyDescent="0.25">
      <c r="G3" s="35"/>
      <c r="H3" s="35"/>
      <c r="I3" s="6"/>
      <c r="J3" s="6"/>
      <c r="K3" s="6"/>
      <c r="L3" s="6"/>
      <c r="M3" s="6"/>
      <c r="N3" s="6"/>
      <c r="O3" s="6"/>
    </row>
    <row r="4" spans="1:15" ht="25.75" customHeight="1" x14ac:dyDescent="0.25">
      <c r="B4" s="111" t="s">
        <v>94</v>
      </c>
      <c r="C4" s="112" t="s">
        <v>95</v>
      </c>
      <c r="D4" s="112" t="s">
        <v>248</v>
      </c>
      <c r="E4" s="112" t="s">
        <v>249</v>
      </c>
      <c r="F4" s="112" t="s">
        <v>250</v>
      </c>
      <c r="G4" s="112" t="s">
        <v>251</v>
      </c>
      <c r="H4" s="114" t="s">
        <v>96</v>
      </c>
      <c r="I4" s="104"/>
    </row>
    <row r="5" spans="1:15" ht="35.75" customHeight="1" x14ac:dyDescent="0.25">
      <c r="B5" s="49" t="s">
        <v>252</v>
      </c>
      <c r="C5" s="19" t="s">
        <v>126</v>
      </c>
      <c r="D5" s="21">
        <v>1.7</v>
      </c>
      <c r="E5" s="21">
        <v>3</v>
      </c>
      <c r="F5" s="22">
        <v>5.7</v>
      </c>
      <c r="G5" s="22">
        <v>4.5999999999999996</v>
      </c>
      <c r="H5" s="115" t="s">
        <v>253</v>
      </c>
      <c r="I5" s="194"/>
    </row>
    <row r="6" spans="1:15" ht="25.75" customHeight="1" x14ac:dyDescent="0.25">
      <c r="B6" s="49" t="s">
        <v>254</v>
      </c>
      <c r="C6" s="19" t="s">
        <v>126</v>
      </c>
      <c r="D6" s="21">
        <v>4.2</v>
      </c>
      <c r="E6" s="21">
        <v>8</v>
      </c>
      <c r="F6" s="22">
        <v>12.5</v>
      </c>
      <c r="G6" s="22">
        <v>12.6</v>
      </c>
      <c r="H6" s="115" t="s">
        <v>255</v>
      </c>
      <c r="I6" s="104"/>
    </row>
    <row r="7" spans="1:15" ht="45.75" customHeight="1" x14ac:dyDescent="0.25">
      <c r="B7" s="49" t="s">
        <v>256</v>
      </c>
      <c r="C7" s="19" t="s">
        <v>126</v>
      </c>
      <c r="D7" s="21">
        <v>19.8</v>
      </c>
      <c r="E7" s="21">
        <v>25.6</v>
      </c>
      <c r="F7" s="22">
        <v>29.2</v>
      </c>
      <c r="G7" s="22">
        <v>12.1</v>
      </c>
      <c r="H7" s="115" t="s">
        <v>257</v>
      </c>
      <c r="I7" s="104"/>
    </row>
    <row r="8" spans="1:15" ht="25.75" customHeight="1" x14ac:dyDescent="0.25">
      <c r="B8" s="49" t="s">
        <v>258</v>
      </c>
      <c r="C8" s="19" t="s">
        <v>126</v>
      </c>
      <c r="D8" s="21">
        <v>10.199999999999999</v>
      </c>
      <c r="E8" s="21">
        <v>16.8</v>
      </c>
      <c r="F8" s="21">
        <v>28.6</v>
      </c>
      <c r="G8" s="21">
        <v>29</v>
      </c>
      <c r="H8" s="115" t="s">
        <v>255</v>
      </c>
      <c r="I8" s="104"/>
    </row>
    <row r="9" spans="1:15" ht="35.75" customHeight="1" x14ac:dyDescent="0.25">
      <c r="B9" s="49" t="s">
        <v>259</v>
      </c>
      <c r="C9" s="19" t="s">
        <v>126</v>
      </c>
      <c r="D9" s="21">
        <v>24.9</v>
      </c>
      <c r="E9" s="21">
        <v>25.9</v>
      </c>
      <c r="F9" s="22">
        <v>26.7</v>
      </c>
      <c r="G9" s="22">
        <v>29.3</v>
      </c>
      <c r="H9" s="115" t="s">
        <v>253</v>
      </c>
      <c r="I9" s="104"/>
    </row>
    <row r="10" spans="1:15" ht="25.75" customHeight="1" x14ac:dyDescent="0.25">
      <c r="B10" s="49" t="s">
        <v>260</v>
      </c>
      <c r="C10" s="19" t="s">
        <v>126</v>
      </c>
      <c r="D10" s="21">
        <v>35</v>
      </c>
      <c r="E10" s="21">
        <v>35.5</v>
      </c>
      <c r="F10" s="22">
        <v>32.799999999999997</v>
      </c>
      <c r="G10" s="22">
        <v>34.799999999999997</v>
      </c>
      <c r="H10" s="115" t="s">
        <v>255</v>
      </c>
      <c r="I10" s="104"/>
    </row>
    <row r="11" spans="1:15" ht="45.75" customHeight="1" x14ac:dyDescent="0.25">
      <c r="B11" s="49" t="s">
        <v>261</v>
      </c>
      <c r="C11" s="19" t="s">
        <v>126</v>
      </c>
      <c r="D11" s="21">
        <v>50.4</v>
      </c>
      <c r="E11" s="21">
        <v>50.5</v>
      </c>
      <c r="F11" s="22">
        <v>54.9</v>
      </c>
      <c r="G11" s="22">
        <v>51.4</v>
      </c>
      <c r="H11" s="115" t="s">
        <v>257</v>
      </c>
      <c r="I11" s="104"/>
    </row>
    <row r="12" spans="1:15" ht="25.75" customHeight="1" x14ac:dyDescent="0.25">
      <c r="B12" s="118" t="s">
        <v>262</v>
      </c>
      <c r="C12" s="30" t="s">
        <v>126</v>
      </c>
      <c r="D12" s="193">
        <v>31.9</v>
      </c>
      <c r="E12" s="193">
        <v>56.8</v>
      </c>
      <c r="F12" s="193">
        <v>59.4</v>
      </c>
      <c r="G12" s="193">
        <v>38</v>
      </c>
      <c r="H12" s="120" t="s">
        <v>255</v>
      </c>
      <c r="I12" s="104"/>
    </row>
    <row r="13" spans="1:15" ht="13.25" customHeight="1" x14ac:dyDescent="0.25">
      <c r="B13" s="128"/>
      <c r="C13" s="191"/>
      <c r="D13" s="128"/>
      <c r="E13" s="128"/>
      <c r="F13" s="128"/>
      <c r="G13" s="128"/>
      <c r="H13" s="128"/>
    </row>
    <row r="14" spans="1:15" ht="13.25" customHeight="1" x14ac:dyDescent="0.25"/>
    <row r="15" spans="1:15" ht="15.75" customHeight="1" x14ac:dyDescent="0.25">
      <c r="B15" s="620" t="s">
        <v>138</v>
      </c>
      <c r="C15" s="607"/>
      <c r="D15" s="607"/>
      <c r="E15" s="607"/>
      <c r="F15" s="607"/>
      <c r="G15" s="607"/>
      <c r="H15" s="607"/>
    </row>
    <row r="16" spans="1:15" ht="15.75" customHeight="1" x14ac:dyDescent="0.25">
      <c r="B16" s="620" t="s">
        <v>263</v>
      </c>
      <c r="C16" s="607"/>
      <c r="D16" s="607"/>
      <c r="E16" s="607"/>
      <c r="F16" s="607"/>
      <c r="G16" s="607"/>
      <c r="H16" s="607"/>
    </row>
    <row r="17" spans="2:8" ht="15.75" customHeight="1" x14ac:dyDescent="0.25">
      <c r="B17" s="620" t="s">
        <v>236</v>
      </c>
      <c r="C17" s="607"/>
      <c r="D17" s="607"/>
      <c r="E17" s="607"/>
      <c r="F17" s="607"/>
      <c r="G17" s="607"/>
      <c r="H17" s="607"/>
    </row>
    <row r="18" spans="2:8" ht="15.75" customHeight="1" x14ac:dyDescent="0.25">
      <c r="B18" s="620" t="s">
        <v>264</v>
      </c>
      <c r="C18" s="607"/>
      <c r="D18" s="607"/>
      <c r="E18" s="607"/>
      <c r="F18" s="607"/>
      <c r="G18" s="607"/>
      <c r="H18" s="607"/>
    </row>
    <row r="19" spans="2:8" ht="15.75" customHeight="1" x14ac:dyDescent="0.25">
      <c r="B19" s="620" t="s">
        <v>265</v>
      </c>
      <c r="C19" s="607"/>
      <c r="D19" s="607"/>
      <c r="E19" s="607"/>
      <c r="F19" s="607"/>
      <c r="G19" s="607"/>
      <c r="H19" s="607"/>
    </row>
    <row r="20" spans="2:8" ht="15.75" customHeight="1" x14ac:dyDescent="0.25">
      <c r="B20" s="620" t="s">
        <v>239</v>
      </c>
      <c r="C20" s="607"/>
      <c r="D20" s="607"/>
      <c r="E20" s="607"/>
      <c r="F20" s="607"/>
      <c r="G20" s="607"/>
      <c r="H20" s="607"/>
    </row>
    <row r="21" spans="2:8" ht="15.75" customHeight="1" x14ac:dyDescent="0.25">
      <c r="B21" s="620" t="s">
        <v>240</v>
      </c>
      <c r="C21" s="607"/>
      <c r="D21" s="607"/>
      <c r="E21" s="607"/>
      <c r="F21" s="607"/>
      <c r="G21" s="607"/>
      <c r="H21" s="607"/>
    </row>
    <row r="22" spans="2:8" ht="15.75" customHeight="1" x14ac:dyDescent="0.25">
      <c r="B22" s="620" t="s">
        <v>247</v>
      </c>
      <c r="C22" s="607"/>
      <c r="D22" s="607"/>
      <c r="E22" s="607"/>
      <c r="F22" s="607"/>
      <c r="G22" s="607"/>
      <c r="H22" s="607"/>
    </row>
    <row r="23" spans="2:8" ht="15.75" customHeight="1" x14ac:dyDescent="0.25">
      <c r="B23" s="620" t="s">
        <v>266</v>
      </c>
      <c r="C23" s="607"/>
      <c r="D23" s="607"/>
      <c r="E23" s="607"/>
      <c r="F23" s="607"/>
      <c r="G23" s="607"/>
      <c r="H23" s="607"/>
    </row>
    <row r="24" spans="2:8" ht="15" customHeight="1" x14ac:dyDescent="0.25"/>
    <row r="25" spans="2:8" ht="15" customHeight="1" x14ac:dyDescent="0.25"/>
    <row r="26" spans="2:8" ht="15" customHeight="1" x14ac:dyDescent="0.25"/>
    <row r="27" spans="2:8" ht="15" customHeight="1" x14ac:dyDescent="0.25"/>
    <row r="28" spans="2:8" ht="15" customHeight="1" x14ac:dyDescent="0.25"/>
    <row r="29" spans="2:8" ht="15" customHeight="1" x14ac:dyDescent="0.25"/>
    <row r="30" spans="2:8" ht="15" customHeight="1" x14ac:dyDescent="0.25"/>
    <row r="31" spans="2:8" ht="15" customHeight="1" x14ac:dyDescent="0.25"/>
    <row r="32" spans="2: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0">
    <mergeCell ref="B19:H19"/>
    <mergeCell ref="B20:H20"/>
    <mergeCell ref="B21:H21"/>
    <mergeCell ref="B22:H22"/>
    <mergeCell ref="B23:H23"/>
    <mergeCell ref="B2:H2"/>
    <mergeCell ref="B16:H16"/>
    <mergeCell ref="B15:H15"/>
    <mergeCell ref="B17:H17"/>
    <mergeCell ref="B18:H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8"/>
  <sheetViews>
    <sheetView showGridLines="0" showRuler="0" workbookViewId="0"/>
  </sheetViews>
  <sheetFormatPr defaultColWidth="13.08984375" defaultRowHeight="12.5" x14ac:dyDescent="0.25"/>
  <cols>
    <col min="1" max="1" width="2.6328125" customWidth="1"/>
    <col min="2" max="2" width="64.26953125" customWidth="1"/>
    <col min="3" max="3" width="9" customWidth="1"/>
    <col min="4" max="5" width="10.90625" customWidth="1"/>
    <col min="6" max="6" width="10.54296875" customWidth="1"/>
    <col min="7" max="7" width="9.453125" customWidth="1"/>
    <col min="8" max="8" width="77" customWidth="1"/>
    <col min="9" max="14" width="9" customWidth="1"/>
  </cols>
  <sheetData>
    <row r="1" spans="1:26" ht="31.65" customHeight="1" x14ac:dyDescent="0.25">
      <c r="A1" s="6"/>
      <c r="B1" s="6"/>
      <c r="C1" s="6"/>
      <c r="D1" s="6"/>
      <c r="E1" s="6"/>
      <c r="F1" s="6"/>
      <c r="G1" s="6"/>
      <c r="H1" s="6"/>
      <c r="I1" s="6"/>
      <c r="J1" s="6"/>
      <c r="K1" s="6"/>
      <c r="L1" s="6"/>
      <c r="M1" s="6"/>
      <c r="N1" s="6"/>
    </row>
    <row r="2" spans="1:26" ht="34.15" customHeight="1" x14ac:dyDescent="0.25">
      <c r="A2" s="6"/>
      <c r="B2" s="606" t="s">
        <v>15</v>
      </c>
      <c r="C2" s="607"/>
      <c r="D2" s="607"/>
      <c r="E2" s="607"/>
      <c r="F2" s="607"/>
      <c r="G2" s="607"/>
      <c r="H2" s="607"/>
    </row>
    <row r="3" spans="1:26" ht="15.75" customHeight="1" x14ac:dyDescent="0.25">
      <c r="A3" s="195"/>
      <c r="B3" s="196"/>
      <c r="C3" s="196"/>
      <c r="D3" s="196"/>
      <c r="E3" s="196"/>
      <c r="F3" s="196"/>
      <c r="G3" s="35"/>
      <c r="H3" s="35"/>
      <c r="I3" s="6"/>
      <c r="J3" s="6"/>
      <c r="K3" s="6"/>
      <c r="L3" s="6"/>
      <c r="M3" s="6"/>
      <c r="N3" s="6"/>
      <c r="O3" s="139"/>
      <c r="P3" s="139"/>
      <c r="Q3" s="139"/>
      <c r="R3" s="139"/>
      <c r="S3" s="139"/>
      <c r="T3" s="139"/>
      <c r="U3" s="139"/>
      <c r="V3" s="139"/>
      <c r="W3" s="139"/>
      <c r="X3" s="139"/>
      <c r="Y3" s="139"/>
      <c r="Z3" s="139"/>
    </row>
    <row r="4" spans="1:26" ht="15.75" customHeight="1" x14ac:dyDescent="0.25">
      <c r="B4" s="111" t="s">
        <v>94</v>
      </c>
      <c r="C4" s="112" t="s">
        <v>95</v>
      </c>
      <c r="D4" s="113">
        <v>2025</v>
      </c>
      <c r="E4" s="113">
        <v>2024</v>
      </c>
      <c r="F4" s="113">
        <v>2023</v>
      </c>
      <c r="G4" s="113">
        <v>2022</v>
      </c>
      <c r="H4" s="114" t="s">
        <v>96</v>
      </c>
      <c r="I4" s="203"/>
    </row>
    <row r="5" spans="1:26" ht="35.75" customHeight="1" x14ac:dyDescent="0.25">
      <c r="B5" s="49" t="s">
        <v>267</v>
      </c>
      <c r="C5" s="19" t="s">
        <v>109</v>
      </c>
      <c r="D5" s="197">
        <v>60061</v>
      </c>
      <c r="E5" s="197">
        <v>61228</v>
      </c>
      <c r="F5" s="197">
        <v>62569</v>
      </c>
      <c r="G5" s="197">
        <v>59354</v>
      </c>
      <c r="H5" s="115" t="s">
        <v>268</v>
      </c>
      <c r="I5" s="203"/>
    </row>
    <row r="6" spans="1:26" ht="35.75" customHeight="1" x14ac:dyDescent="0.25">
      <c r="B6" s="49" t="s">
        <v>269</v>
      </c>
      <c r="C6" s="19" t="s">
        <v>109</v>
      </c>
      <c r="D6" s="197">
        <v>55266</v>
      </c>
      <c r="E6" s="197">
        <v>58482</v>
      </c>
      <c r="F6" s="197">
        <v>61581</v>
      </c>
      <c r="G6" s="197">
        <v>58624</v>
      </c>
      <c r="H6" s="115" t="s">
        <v>268</v>
      </c>
      <c r="I6" s="203"/>
    </row>
    <row r="7" spans="1:26" ht="35.75" customHeight="1" x14ac:dyDescent="0.25">
      <c r="B7" s="49" t="s">
        <v>270</v>
      </c>
      <c r="C7" s="19" t="s">
        <v>109</v>
      </c>
      <c r="D7" s="197">
        <v>4796</v>
      </c>
      <c r="E7" s="197">
        <v>2746</v>
      </c>
      <c r="F7" s="198">
        <v>988</v>
      </c>
      <c r="G7" s="198">
        <v>730</v>
      </c>
      <c r="H7" s="115" t="s">
        <v>268</v>
      </c>
      <c r="I7" s="203"/>
    </row>
    <row r="8" spans="1:26" ht="45.75" customHeight="1" x14ac:dyDescent="0.25">
      <c r="B8" s="49" t="s">
        <v>271</v>
      </c>
      <c r="C8" s="19" t="s">
        <v>109</v>
      </c>
      <c r="D8" s="197">
        <v>63922</v>
      </c>
      <c r="E8" s="197">
        <v>66487</v>
      </c>
      <c r="F8" s="197">
        <v>68184</v>
      </c>
      <c r="G8" s="197">
        <v>65329</v>
      </c>
      <c r="H8" s="115" t="s">
        <v>272</v>
      </c>
      <c r="I8" s="203"/>
    </row>
    <row r="9" spans="1:26" ht="25.75" customHeight="1" x14ac:dyDescent="0.25">
      <c r="B9" s="49" t="s">
        <v>273</v>
      </c>
      <c r="C9" s="19" t="s">
        <v>109</v>
      </c>
      <c r="D9" s="197">
        <v>64000</v>
      </c>
      <c r="E9" s="197">
        <v>66000</v>
      </c>
      <c r="F9" s="197">
        <v>66000</v>
      </c>
      <c r="G9" s="197">
        <v>63000</v>
      </c>
      <c r="H9" s="115" t="s">
        <v>274</v>
      </c>
      <c r="I9" s="203"/>
    </row>
    <row r="10" spans="1:26" ht="15.75" customHeight="1" x14ac:dyDescent="0.25">
      <c r="B10" s="49" t="s">
        <v>275</v>
      </c>
      <c r="C10" s="19" t="s">
        <v>126</v>
      </c>
      <c r="D10" s="199">
        <v>81.5</v>
      </c>
      <c r="E10" s="199">
        <v>79.3</v>
      </c>
      <c r="F10" s="199">
        <v>78.400000000000006</v>
      </c>
      <c r="G10" s="199">
        <v>76.599999999999994</v>
      </c>
      <c r="H10" s="125"/>
      <c r="I10" s="203"/>
    </row>
    <row r="11" spans="1:26" ht="35.75" customHeight="1" x14ac:dyDescent="0.25">
      <c r="B11" s="149" t="s">
        <v>276</v>
      </c>
      <c r="C11" s="189"/>
      <c r="D11" s="204"/>
      <c r="E11" s="204"/>
      <c r="F11" s="204"/>
      <c r="G11" s="204"/>
      <c r="H11" s="200"/>
      <c r="I11" s="203"/>
    </row>
    <row r="12" spans="1:26" ht="15.75" customHeight="1" x14ac:dyDescent="0.25">
      <c r="B12" s="49" t="s">
        <v>277</v>
      </c>
      <c r="C12" s="19" t="s">
        <v>126</v>
      </c>
      <c r="D12" s="199">
        <v>43.5</v>
      </c>
      <c r="E12" s="199">
        <v>47.9</v>
      </c>
      <c r="F12" s="199">
        <v>49.5</v>
      </c>
      <c r="G12" s="199">
        <v>51.6</v>
      </c>
      <c r="H12" s="115" t="s">
        <v>278</v>
      </c>
      <c r="I12" s="203"/>
    </row>
    <row r="13" spans="1:26" ht="15.75" customHeight="1" x14ac:dyDescent="0.25">
      <c r="B13" s="49" t="s">
        <v>279</v>
      </c>
      <c r="C13" s="19" t="s">
        <v>126</v>
      </c>
      <c r="D13" s="199">
        <v>44.5</v>
      </c>
      <c r="E13" s="199">
        <v>40.1</v>
      </c>
      <c r="F13" s="199">
        <v>38.799999999999997</v>
      </c>
      <c r="G13" s="199">
        <v>37</v>
      </c>
      <c r="H13" s="115" t="s">
        <v>280</v>
      </c>
      <c r="I13" s="203"/>
    </row>
    <row r="14" spans="1:26" ht="15.75" customHeight="1" x14ac:dyDescent="0.25">
      <c r="B14" s="49" t="s">
        <v>281</v>
      </c>
      <c r="C14" s="19" t="s">
        <v>126</v>
      </c>
      <c r="D14" s="199">
        <v>12</v>
      </c>
      <c r="E14" s="199">
        <v>11.9</v>
      </c>
      <c r="F14" s="199">
        <v>11.7</v>
      </c>
      <c r="G14" s="199">
        <v>11.3</v>
      </c>
      <c r="H14" s="115" t="s">
        <v>282</v>
      </c>
      <c r="I14" s="203"/>
    </row>
    <row r="15" spans="1:26" ht="15" customHeight="1" x14ac:dyDescent="0.25">
      <c r="B15" s="205"/>
      <c r="C15" s="189"/>
      <c r="D15" s="204"/>
      <c r="E15" s="204"/>
      <c r="F15" s="204"/>
      <c r="G15" s="204"/>
      <c r="H15" s="206"/>
      <c r="I15" s="203"/>
    </row>
    <row r="16" spans="1:26" ht="15.75" customHeight="1" x14ac:dyDescent="0.25">
      <c r="B16" s="49" t="s">
        <v>283</v>
      </c>
      <c r="C16" s="19" t="s">
        <v>109</v>
      </c>
      <c r="D16" s="199">
        <v>12.6</v>
      </c>
      <c r="E16" s="199">
        <v>13.8</v>
      </c>
      <c r="F16" s="199">
        <v>13.4</v>
      </c>
      <c r="G16" s="199">
        <v>14</v>
      </c>
      <c r="H16" s="125"/>
      <c r="I16" s="203"/>
    </row>
    <row r="17" spans="2:9" ht="15.75" customHeight="1" x14ac:dyDescent="0.25">
      <c r="B17" s="49" t="s">
        <v>284</v>
      </c>
      <c r="C17" s="19" t="s">
        <v>126</v>
      </c>
      <c r="D17" s="199">
        <v>13.2</v>
      </c>
      <c r="E17" s="199">
        <v>12.6</v>
      </c>
      <c r="F17" s="199">
        <v>7.6</v>
      </c>
      <c r="G17" s="199">
        <v>10</v>
      </c>
      <c r="H17" s="125"/>
      <c r="I17" s="203"/>
    </row>
    <row r="18" spans="2:9" ht="15.75" customHeight="1" x14ac:dyDescent="0.25">
      <c r="B18" s="49" t="s">
        <v>285</v>
      </c>
      <c r="C18" s="19" t="s">
        <v>126</v>
      </c>
      <c r="D18" s="199">
        <v>5.2</v>
      </c>
      <c r="E18" s="199">
        <v>5.7</v>
      </c>
      <c r="F18" s="199">
        <v>5.5</v>
      </c>
      <c r="G18" s="199">
        <v>8</v>
      </c>
      <c r="H18" s="125"/>
      <c r="I18" s="203"/>
    </row>
    <row r="19" spans="2:9" ht="15.75" customHeight="1" x14ac:dyDescent="0.25">
      <c r="B19" s="49" t="s">
        <v>286</v>
      </c>
      <c r="C19" s="19" t="s">
        <v>126</v>
      </c>
      <c r="D19" s="199">
        <v>48.3</v>
      </c>
      <c r="E19" s="199">
        <v>53</v>
      </c>
      <c r="F19" s="199">
        <v>55.4</v>
      </c>
      <c r="G19" s="199">
        <v>75.7</v>
      </c>
      <c r="H19" s="207"/>
      <c r="I19" s="203"/>
    </row>
    <row r="20" spans="2:9" ht="15.75" customHeight="1" x14ac:dyDescent="0.25">
      <c r="B20" s="49" t="s">
        <v>287</v>
      </c>
      <c r="C20" s="19" t="s">
        <v>126</v>
      </c>
      <c r="D20" s="199">
        <v>98</v>
      </c>
      <c r="E20" s="199">
        <v>98</v>
      </c>
      <c r="F20" s="199">
        <v>98</v>
      </c>
      <c r="G20" s="199">
        <v>98</v>
      </c>
      <c r="H20" s="125"/>
      <c r="I20" s="203"/>
    </row>
    <row r="21" spans="2:9" ht="65.75" customHeight="1" x14ac:dyDescent="0.25">
      <c r="B21" s="49" t="s">
        <v>288</v>
      </c>
      <c r="C21" s="19" t="s">
        <v>126</v>
      </c>
      <c r="D21" s="21">
        <v>100</v>
      </c>
      <c r="E21" s="21">
        <v>100</v>
      </c>
      <c r="F21" s="199">
        <v>100</v>
      </c>
      <c r="G21" s="199">
        <v>100</v>
      </c>
      <c r="H21" s="115" t="s">
        <v>289</v>
      </c>
      <c r="I21" s="203"/>
    </row>
    <row r="22" spans="2:9" ht="55.75" customHeight="1" x14ac:dyDescent="0.25">
      <c r="B22" s="49" t="s">
        <v>290</v>
      </c>
      <c r="C22" s="19" t="s">
        <v>109</v>
      </c>
      <c r="D22" s="201">
        <v>3976</v>
      </c>
      <c r="E22" s="201">
        <v>3821</v>
      </c>
      <c r="F22" s="201">
        <v>3670</v>
      </c>
      <c r="G22" s="201">
        <v>3204</v>
      </c>
      <c r="H22" s="115" t="s">
        <v>291</v>
      </c>
      <c r="I22" s="203"/>
    </row>
    <row r="23" spans="2:9" ht="15.75" customHeight="1" x14ac:dyDescent="0.25">
      <c r="B23" s="149" t="s">
        <v>292</v>
      </c>
      <c r="C23" s="189"/>
      <c r="D23" s="204"/>
      <c r="E23" s="204"/>
      <c r="F23" s="204"/>
      <c r="G23" s="204"/>
      <c r="H23" s="206"/>
      <c r="I23" s="203"/>
    </row>
    <row r="24" spans="2:9" ht="15.75" customHeight="1" x14ac:dyDescent="0.25">
      <c r="B24" s="49" t="s">
        <v>293</v>
      </c>
      <c r="C24" s="19" t="s">
        <v>109</v>
      </c>
      <c r="D24" s="201">
        <v>7197</v>
      </c>
      <c r="E24" s="201">
        <v>7500</v>
      </c>
      <c r="F24" s="24" t="s">
        <v>107</v>
      </c>
      <c r="G24" s="24" t="s">
        <v>107</v>
      </c>
      <c r="H24" s="207"/>
      <c r="I24" s="203"/>
    </row>
    <row r="25" spans="2:9" ht="15.75" customHeight="1" x14ac:dyDescent="0.25">
      <c r="B25" s="118" t="s">
        <v>294</v>
      </c>
      <c r="C25" s="30" t="s">
        <v>109</v>
      </c>
      <c r="D25" s="202">
        <v>25521</v>
      </c>
      <c r="E25" s="202">
        <v>26154</v>
      </c>
      <c r="F25" s="202">
        <v>21113</v>
      </c>
      <c r="G25" s="202">
        <v>14653</v>
      </c>
      <c r="H25" s="208"/>
      <c r="I25" s="203"/>
    </row>
    <row r="26" spans="2:9" ht="15" customHeight="1" x14ac:dyDescent="0.25">
      <c r="B26" s="128"/>
      <c r="C26" s="191"/>
      <c r="D26" s="128"/>
      <c r="E26" s="128"/>
      <c r="F26" s="128"/>
      <c r="G26" s="128"/>
      <c r="H26" s="209"/>
    </row>
    <row r="27" spans="2:9" ht="15.75" customHeight="1" x14ac:dyDescent="0.25">
      <c r="B27" s="97" t="s">
        <v>138</v>
      </c>
    </row>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1">
    <mergeCell ref="B2:H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9"/>
  <sheetViews>
    <sheetView showGridLines="0" showRuler="0" workbookViewId="0"/>
  </sheetViews>
  <sheetFormatPr defaultColWidth="13.08984375" defaultRowHeight="12.5" x14ac:dyDescent="0.25"/>
  <cols>
    <col min="1" max="1" width="2.6328125" customWidth="1"/>
    <col min="2" max="2" width="85" customWidth="1"/>
    <col min="3" max="7" width="9" customWidth="1"/>
    <col min="8" max="8" width="62" customWidth="1"/>
    <col min="9" max="14" width="9" customWidth="1"/>
  </cols>
  <sheetData>
    <row r="1" spans="1:14" ht="31.65" customHeight="1" x14ac:dyDescent="0.25">
      <c r="A1" s="6"/>
      <c r="B1" s="6"/>
      <c r="C1" s="6"/>
      <c r="D1" s="6"/>
      <c r="E1" s="6"/>
      <c r="F1" s="6"/>
      <c r="G1" s="6"/>
      <c r="H1" s="6"/>
      <c r="I1" s="6"/>
      <c r="J1" s="6"/>
      <c r="K1" s="6"/>
      <c r="L1" s="6"/>
      <c r="M1" s="6"/>
      <c r="N1" s="6"/>
    </row>
    <row r="2" spans="1:14" ht="35" customHeight="1" x14ac:dyDescent="0.25">
      <c r="A2" s="6"/>
      <c r="B2" s="606" t="s">
        <v>16</v>
      </c>
      <c r="C2" s="607"/>
      <c r="D2" s="607"/>
      <c r="E2" s="607"/>
      <c r="F2" s="607"/>
      <c r="G2" s="607"/>
      <c r="H2" s="607"/>
    </row>
    <row r="3" spans="1:14" ht="31.65" customHeight="1" x14ac:dyDescent="0.25">
      <c r="G3" s="35"/>
      <c r="H3" s="35"/>
      <c r="I3" s="6"/>
      <c r="J3" s="6"/>
      <c r="K3" s="6"/>
      <c r="L3" s="6"/>
      <c r="M3" s="6"/>
      <c r="N3" s="6"/>
    </row>
    <row r="4" spans="1:14" ht="13.25" customHeight="1" x14ac:dyDescent="0.25">
      <c r="A4" s="99"/>
      <c r="B4" s="111" t="s">
        <v>94</v>
      </c>
      <c r="C4" s="10" t="s">
        <v>95</v>
      </c>
      <c r="D4" s="11">
        <v>2025</v>
      </c>
      <c r="E4" s="11">
        <v>2024</v>
      </c>
      <c r="F4" s="11">
        <v>2023</v>
      </c>
      <c r="G4" s="11">
        <v>2022</v>
      </c>
      <c r="H4" s="123" t="s">
        <v>96</v>
      </c>
      <c r="I4" s="104"/>
    </row>
    <row r="5" spans="1:14" ht="13.25" customHeight="1" x14ac:dyDescent="0.25">
      <c r="B5" s="49" t="s">
        <v>295</v>
      </c>
      <c r="C5" s="14" t="s">
        <v>126</v>
      </c>
      <c r="D5" s="210">
        <v>3.4</v>
      </c>
      <c r="E5" s="211">
        <v>2.5499999999999998</v>
      </c>
      <c r="F5" s="212">
        <v>2.9</v>
      </c>
      <c r="G5" s="211">
        <v>2.98</v>
      </c>
      <c r="H5" s="213" t="s">
        <v>296</v>
      </c>
      <c r="I5" s="104"/>
    </row>
    <row r="6" spans="1:14" ht="13.25" customHeight="1" x14ac:dyDescent="0.25">
      <c r="B6" s="49" t="s">
        <v>297</v>
      </c>
      <c r="C6" s="19" t="s">
        <v>109</v>
      </c>
      <c r="D6" s="26">
        <v>496</v>
      </c>
      <c r="E6" s="198">
        <v>503</v>
      </c>
      <c r="F6" s="198">
        <v>532</v>
      </c>
      <c r="G6" s="198">
        <v>567</v>
      </c>
      <c r="H6" s="115" t="s">
        <v>298</v>
      </c>
      <c r="I6" s="104"/>
    </row>
    <row r="7" spans="1:14" ht="13.25" customHeight="1" x14ac:dyDescent="0.25">
      <c r="B7" s="49" t="s">
        <v>299</v>
      </c>
      <c r="C7" s="19" t="s">
        <v>109</v>
      </c>
      <c r="D7" s="26">
        <v>177</v>
      </c>
      <c r="E7" s="198">
        <v>165</v>
      </c>
      <c r="F7" s="198">
        <v>168</v>
      </c>
      <c r="G7" s="198">
        <v>216</v>
      </c>
      <c r="H7" s="115" t="s">
        <v>298</v>
      </c>
      <c r="I7" s="104"/>
    </row>
    <row r="8" spans="1:14" ht="13.25" customHeight="1" x14ac:dyDescent="0.25">
      <c r="B8" s="49" t="s">
        <v>300</v>
      </c>
      <c r="C8" s="19" t="s">
        <v>109</v>
      </c>
      <c r="D8" s="26">
        <v>21</v>
      </c>
      <c r="E8" s="198">
        <v>19</v>
      </c>
      <c r="F8" s="198">
        <v>20</v>
      </c>
      <c r="G8" s="198">
        <v>31</v>
      </c>
      <c r="H8" s="125" t="s">
        <v>296</v>
      </c>
      <c r="I8" s="104"/>
    </row>
    <row r="9" spans="1:14" ht="13.25" customHeight="1" x14ac:dyDescent="0.25">
      <c r="B9" s="118" t="s">
        <v>301</v>
      </c>
      <c r="C9" s="30" t="s">
        <v>109</v>
      </c>
      <c r="D9" s="214">
        <v>586</v>
      </c>
      <c r="E9" s="214">
        <v>577</v>
      </c>
      <c r="F9" s="214">
        <v>653</v>
      </c>
      <c r="G9" s="31" t="s">
        <v>107</v>
      </c>
      <c r="H9" s="127" t="s">
        <v>296</v>
      </c>
      <c r="I9" s="104"/>
    </row>
    <row r="10" spans="1:14" ht="13.25" customHeight="1" x14ac:dyDescent="0.25">
      <c r="B10" s="147"/>
      <c r="C10" s="147"/>
      <c r="D10" s="147"/>
      <c r="E10" s="147"/>
      <c r="F10" s="147"/>
      <c r="G10" s="147"/>
      <c r="H10" s="147"/>
    </row>
    <row r="11" spans="1:14" ht="13.25" customHeight="1" x14ac:dyDescent="0.25">
      <c r="B11" s="97" t="s">
        <v>138</v>
      </c>
    </row>
    <row r="12" spans="1:14" ht="15" customHeight="1" x14ac:dyDescent="0.25"/>
    <row r="13" spans="1:14" ht="15" customHeight="1" x14ac:dyDescent="0.25"/>
    <row r="14" spans="1:14" ht="15" customHeight="1" x14ac:dyDescent="0.25"/>
    <row r="15" spans="1:14" ht="15" customHeight="1" x14ac:dyDescent="0.25"/>
    <row r="16" spans="1: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B2:H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8"/>
  <sheetViews>
    <sheetView showGridLines="0" showRuler="0" workbookViewId="0"/>
  </sheetViews>
  <sheetFormatPr defaultColWidth="13.08984375" defaultRowHeight="12.5" x14ac:dyDescent="0.25"/>
  <cols>
    <col min="1" max="1" width="2.6328125" customWidth="1"/>
    <col min="2" max="2" width="74.36328125" customWidth="1"/>
    <col min="3" max="3" width="9" customWidth="1"/>
    <col min="4" max="5" width="8.36328125" customWidth="1"/>
    <col min="6" max="7" width="9" customWidth="1"/>
    <col min="8" max="8" width="65.81640625" customWidth="1"/>
    <col min="9" max="14" width="9" customWidth="1"/>
  </cols>
  <sheetData>
    <row r="1" spans="1:14" ht="31.65" customHeight="1" x14ac:dyDescent="0.25">
      <c r="A1" s="6"/>
      <c r="B1" s="6"/>
      <c r="C1" s="6"/>
      <c r="D1" s="6"/>
      <c r="E1" s="6"/>
      <c r="F1" s="6"/>
      <c r="G1" s="6"/>
      <c r="H1" s="6"/>
      <c r="I1" s="6"/>
      <c r="J1" s="6"/>
      <c r="K1" s="6"/>
      <c r="L1" s="6"/>
      <c r="M1" s="6"/>
      <c r="N1" s="6"/>
    </row>
    <row r="2" spans="1:14" ht="35" customHeight="1" x14ac:dyDescent="0.25">
      <c r="A2" s="6"/>
      <c r="B2" s="606" t="s">
        <v>17</v>
      </c>
      <c r="C2" s="607"/>
      <c r="D2" s="607"/>
      <c r="E2" s="607"/>
      <c r="F2" s="607"/>
      <c r="G2" s="607"/>
      <c r="H2" s="607"/>
    </row>
    <row r="3" spans="1:14" ht="31.65" customHeight="1" x14ac:dyDescent="0.25">
      <c r="G3" s="35"/>
      <c r="H3" s="35"/>
      <c r="I3" s="6"/>
      <c r="J3" s="6"/>
      <c r="K3" s="6"/>
      <c r="L3" s="6"/>
      <c r="M3" s="6"/>
      <c r="N3" s="6"/>
    </row>
    <row r="4" spans="1:14" ht="12.5" customHeight="1" x14ac:dyDescent="0.25">
      <c r="B4" s="111" t="s">
        <v>94</v>
      </c>
      <c r="C4" s="112" t="s">
        <v>95</v>
      </c>
      <c r="D4" s="113">
        <v>2025</v>
      </c>
      <c r="E4" s="113">
        <v>2024</v>
      </c>
      <c r="F4" s="113">
        <v>2023</v>
      </c>
      <c r="G4" s="113">
        <v>2022</v>
      </c>
      <c r="H4" s="114" t="s">
        <v>96</v>
      </c>
      <c r="I4" s="203"/>
    </row>
    <row r="5" spans="1:14" ht="12.5" customHeight="1" x14ac:dyDescent="0.25">
      <c r="B5" s="49" t="s">
        <v>302</v>
      </c>
      <c r="C5" s="19" t="s">
        <v>109</v>
      </c>
      <c r="D5" s="22">
        <v>3.8</v>
      </c>
      <c r="E5" s="22">
        <v>4.0999999999999996</v>
      </c>
      <c r="F5" s="116">
        <v>4.7</v>
      </c>
      <c r="G5" s="116">
        <v>4.3</v>
      </c>
      <c r="H5" s="115" t="s">
        <v>303</v>
      </c>
      <c r="I5" s="203"/>
    </row>
    <row r="6" spans="1:14" ht="12.5" customHeight="1" x14ac:dyDescent="0.25">
      <c r="B6" s="49" t="s">
        <v>304</v>
      </c>
      <c r="C6" s="19" t="s">
        <v>109</v>
      </c>
      <c r="D6" s="22">
        <v>1.8</v>
      </c>
      <c r="E6" s="22">
        <v>1.8</v>
      </c>
      <c r="F6" s="116">
        <v>1.7</v>
      </c>
      <c r="G6" s="116">
        <v>1.2</v>
      </c>
      <c r="H6" s="115" t="s">
        <v>303</v>
      </c>
      <c r="I6" s="203"/>
    </row>
    <row r="7" spans="1:14" ht="12.5" customHeight="1" x14ac:dyDescent="0.25">
      <c r="B7" s="49" t="s">
        <v>305</v>
      </c>
      <c r="C7" s="19" t="s">
        <v>121</v>
      </c>
      <c r="D7" s="21">
        <v>1.9</v>
      </c>
      <c r="E7" s="21">
        <v>2.2000000000000002</v>
      </c>
      <c r="F7" s="21">
        <v>2.57</v>
      </c>
      <c r="G7" s="21">
        <v>2.1</v>
      </c>
      <c r="H7" s="125"/>
      <c r="I7" s="203"/>
    </row>
    <row r="8" spans="1:14" ht="12.5" customHeight="1" x14ac:dyDescent="0.25">
      <c r="B8" s="49" t="s">
        <v>306</v>
      </c>
      <c r="C8" s="19" t="s">
        <v>109</v>
      </c>
      <c r="D8" s="26">
        <v>2</v>
      </c>
      <c r="E8" s="22">
        <v>2.4</v>
      </c>
      <c r="F8" s="21">
        <v>3</v>
      </c>
      <c r="G8" s="22">
        <v>3.1</v>
      </c>
      <c r="H8" s="115" t="s">
        <v>303</v>
      </c>
      <c r="I8" s="203"/>
    </row>
    <row r="9" spans="1:14" ht="12.5" customHeight="1" x14ac:dyDescent="0.25">
      <c r="B9" s="49" t="s">
        <v>307</v>
      </c>
      <c r="C9" s="19" t="s">
        <v>109</v>
      </c>
      <c r="D9" s="117">
        <v>96290</v>
      </c>
      <c r="E9" s="117">
        <v>161851</v>
      </c>
      <c r="F9" s="117">
        <v>267402</v>
      </c>
      <c r="G9" s="117">
        <v>217748</v>
      </c>
      <c r="H9" s="125"/>
      <c r="I9" s="203"/>
    </row>
    <row r="10" spans="1:14" ht="12.5" customHeight="1" x14ac:dyDescent="0.25">
      <c r="B10" s="49" t="s">
        <v>308</v>
      </c>
      <c r="C10" s="19" t="s">
        <v>126</v>
      </c>
      <c r="D10" s="21">
        <v>99</v>
      </c>
      <c r="E10" s="21">
        <v>97</v>
      </c>
      <c r="F10" s="21">
        <v>96</v>
      </c>
      <c r="G10" s="21">
        <v>96</v>
      </c>
      <c r="H10" s="125"/>
      <c r="I10" s="203"/>
    </row>
    <row r="11" spans="1:14" ht="12.5" customHeight="1" x14ac:dyDescent="0.25">
      <c r="B11" s="49" t="s">
        <v>309</v>
      </c>
      <c r="C11" s="19" t="s">
        <v>109</v>
      </c>
      <c r="D11" s="117">
        <v>1702</v>
      </c>
      <c r="E11" s="24" t="s">
        <v>107</v>
      </c>
      <c r="F11" s="24" t="s">
        <v>107</v>
      </c>
      <c r="G11" s="24" t="s">
        <v>107</v>
      </c>
      <c r="H11" s="115"/>
      <c r="I11" s="203"/>
    </row>
    <row r="12" spans="1:14" ht="15.75" customHeight="1" x14ac:dyDescent="0.25">
      <c r="B12" s="49" t="s">
        <v>310</v>
      </c>
      <c r="C12" s="19" t="s">
        <v>109</v>
      </c>
      <c r="D12" s="117">
        <v>57486</v>
      </c>
      <c r="E12" s="117">
        <v>54140</v>
      </c>
      <c r="F12" s="24" t="s">
        <v>107</v>
      </c>
      <c r="G12" s="24" t="s">
        <v>107</v>
      </c>
      <c r="H12" s="115"/>
      <c r="I12" s="203"/>
    </row>
    <row r="13" spans="1:14" ht="32.5" customHeight="1" x14ac:dyDescent="0.25">
      <c r="B13" s="49" t="s">
        <v>311</v>
      </c>
      <c r="C13" s="19" t="s">
        <v>109</v>
      </c>
      <c r="D13" s="117">
        <v>746</v>
      </c>
      <c r="E13" s="26">
        <v>620</v>
      </c>
      <c r="F13" s="26">
        <v>635</v>
      </c>
      <c r="G13" s="26">
        <v>550</v>
      </c>
      <c r="H13" s="115" t="s">
        <v>312</v>
      </c>
      <c r="I13" s="203"/>
    </row>
    <row r="14" spans="1:14" ht="12.5" customHeight="1" x14ac:dyDescent="0.25">
      <c r="B14" s="49" t="s">
        <v>313</v>
      </c>
      <c r="C14" s="19" t="s">
        <v>109</v>
      </c>
      <c r="D14" s="117">
        <v>491</v>
      </c>
      <c r="E14" s="26">
        <v>369</v>
      </c>
      <c r="F14" s="26">
        <v>291</v>
      </c>
      <c r="G14" s="26">
        <v>319</v>
      </c>
      <c r="H14" s="125"/>
      <c r="I14" s="203"/>
    </row>
    <row r="15" spans="1:14" ht="12.5" customHeight="1" x14ac:dyDescent="0.25">
      <c r="B15" s="49" t="s">
        <v>314</v>
      </c>
      <c r="C15" s="19" t="s">
        <v>109</v>
      </c>
      <c r="D15" s="117">
        <v>364</v>
      </c>
      <c r="E15" s="26">
        <v>380</v>
      </c>
      <c r="F15" s="26">
        <v>316</v>
      </c>
      <c r="G15" s="26">
        <v>189</v>
      </c>
      <c r="H15" s="125"/>
      <c r="I15" s="203"/>
    </row>
    <row r="16" spans="1:14" ht="32.5" customHeight="1" x14ac:dyDescent="0.25">
      <c r="B16" s="149" t="s">
        <v>315</v>
      </c>
      <c r="C16" s="204"/>
      <c r="D16" s="157"/>
      <c r="E16" s="157"/>
      <c r="F16" s="157"/>
      <c r="G16" s="157"/>
      <c r="H16" s="200"/>
      <c r="I16" s="203"/>
    </row>
    <row r="17" spans="2:9" ht="12.5" customHeight="1" x14ac:dyDescent="0.25">
      <c r="B17" s="49" t="s">
        <v>277</v>
      </c>
      <c r="C17" s="19" t="s">
        <v>109</v>
      </c>
      <c r="D17" s="22">
        <v>27.14</v>
      </c>
      <c r="E17" s="215">
        <v>29.16</v>
      </c>
      <c r="F17" s="215">
        <v>34.21</v>
      </c>
      <c r="G17" s="215">
        <v>30.83</v>
      </c>
      <c r="H17" s="115" t="s">
        <v>278</v>
      </c>
      <c r="I17" s="203"/>
    </row>
    <row r="18" spans="2:9" ht="12.5" customHeight="1" x14ac:dyDescent="0.25">
      <c r="B18" s="49" t="s">
        <v>316</v>
      </c>
      <c r="C18" s="19" t="s">
        <v>109</v>
      </c>
      <c r="D18" s="22">
        <v>26.77</v>
      </c>
      <c r="E18" s="215">
        <v>28.05</v>
      </c>
      <c r="F18" s="215">
        <v>31.76</v>
      </c>
      <c r="G18" s="215">
        <v>22.47</v>
      </c>
      <c r="H18" s="115" t="s">
        <v>280</v>
      </c>
      <c r="I18" s="203"/>
    </row>
    <row r="19" spans="2:9" ht="12.5" customHeight="1" x14ac:dyDescent="0.25">
      <c r="B19" s="49" t="s">
        <v>281</v>
      </c>
      <c r="C19" s="19" t="s">
        <v>106</v>
      </c>
      <c r="D19" s="22">
        <v>23.04</v>
      </c>
      <c r="E19" s="215">
        <v>30.71</v>
      </c>
      <c r="F19" s="215">
        <v>32.07</v>
      </c>
      <c r="G19" s="215">
        <v>25.34</v>
      </c>
      <c r="H19" s="115" t="s">
        <v>282</v>
      </c>
      <c r="I19" s="203"/>
    </row>
    <row r="20" spans="2:9" ht="21.65" customHeight="1" x14ac:dyDescent="0.25">
      <c r="B20" s="49" t="s">
        <v>317</v>
      </c>
      <c r="C20" s="19" t="s">
        <v>126</v>
      </c>
      <c r="D20" s="26">
        <v>40</v>
      </c>
      <c r="E20" s="198">
        <v>35</v>
      </c>
      <c r="F20" s="198">
        <v>16</v>
      </c>
      <c r="G20" s="198">
        <v>8</v>
      </c>
      <c r="H20" s="115" t="s">
        <v>318</v>
      </c>
      <c r="I20" s="203"/>
    </row>
    <row r="21" spans="2:9" ht="13.25" customHeight="1" x14ac:dyDescent="0.25">
      <c r="B21" s="118" t="s">
        <v>319</v>
      </c>
      <c r="C21" s="30" t="s">
        <v>126</v>
      </c>
      <c r="D21" s="216">
        <v>80.400000000000006</v>
      </c>
      <c r="E21" s="216">
        <v>53.2</v>
      </c>
      <c r="F21" s="31" t="s">
        <v>107</v>
      </c>
      <c r="G21" s="31" t="s">
        <v>107</v>
      </c>
      <c r="H21" s="120"/>
      <c r="I21" s="203"/>
    </row>
    <row r="22" spans="2:9" ht="12.5" customHeight="1" x14ac:dyDescent="0.25">
      <c r="B22" s="128"/>
      <c r="C22" s="128"/>
      <c r="D22" s="128"/>
      <c r="E22" s="128"/>
      <c r="F22" s="128"/>
      <c r="G22" s="128"/>
      <c r="H22" s="128"/>
    </row>
    <row r="23" spans="2:9" ht="12.5" customHeight="1" x14ac:dyDescent="0.25"/>
    <row r="24" spans="2:9" ht="12.5" customHeight="1" x14ac:dyDescent="0.25">
      <c r="B24" s="97" t="s">
        <v>138</v>
      </c>
    </row>
    <row r="25" spans="2:9" ht="15" customHeight="1" x14ac:dyDescent="0.25"/>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1">
    <mergeCell ref="B2:H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50"/>
  <sheetViews>
    <sheetView showGridLines="0" showRuler="0" workbookViewId="0"/>
  </sheetViews>
  <sheetFormatPr defaultColWidth="13.08984375" defaultRowHeight="12.5" x14ac:dyDescent="0.25"/>
  <cols>
    <col min="1" max="1" width="2.6328125" customWidth="1"/>
    <col min="2" max="2" width="74.36328125" customWidth="1"/>
    <col min="3" max="7" width="9" customWidth="1"/>
    <col min="8" max="8" width="59.36328125" customWidth="1"/>
    <col min="9" max="15" width="9" customWidth="1"/>
    <col min="16" max="16" width="23.26953125" customWidth="1"/>
    <col min="17" max="19" width="9" customWidth="1"/>
  </cols>
  <sheetData>
    <row r="1" spans="1:19" ht="31.65" customHeight="1" x14ac:dyDescent="0.25">
      <c r="A1" s="6"/>
      <c r="B1" s="6"/>
      <c r="C1" s="6"/>
      <c r="D1" s="6"/>
      <c r="E1" s="6"/>
      <c r="F1" s="6"/>
      <c r="G1" s="6"/>
      <c r="H1" s="6"/>
      <c r="I1" s="6"/>
      <c r="J1" s="6"/>
      <c r="K1" s="6"/>
      <c r="L1" s="6"/>
      <c r="M1" s="6"/>
      <c r="N1" s="6"/>
      <c r="O1" s="6"/>
      <c r="P1" s="6"/>
      <c r="Q1" s="6"/>
      <c r="R1" s="6"/>
      <c r="S1" s="6"/>
    </row>
    <row r="2" spans="1:19" ht="35" customHeight="1" x14ac:dyDescent="0.25">
      <c r="A2" s="6"/>
      <c r="B2" s="606" t="s">
        <v>320</v>
      </c>
      <c r="C2" s="607"/>
      <c r="D2" s="607"/>
      <c r="E2" s="607"/>
      <c r="F2" s="607"/>
      <c r="G2" s="607"/>
      <c r="H2" s="607"/>
      <c r="P2" s="6"/>
      <c r="Q2" s="6"/>
      <c r="R2" s="6"/>
      <c r="S2" s="6"/>
    </row>
    <row r="3" spans="1:19" ht="31.65" customHeight="1" x14ac:dyDescent="0.25">
      <c r="G3" s="35"/>
      <c r="H3" s="35"/>
      <c r="I3" s="6"/>
      <c r="J3" s="6"/>
      <c r="K3" s="6"/>
      <c r="L3" s="6"/>
      <c r="M3" s="6"/>
      <c r="N3" s="6"/>
      <c r="O3" s="6"/>
      <c r="P3" s="6"/>
      <c r="Q3" s="6"/>
      <c r="R3" s="6"/>
      <c r="S3" s="6"/>
    </row>
    <row r="4" spans="1:19" ht="12.5" customHeight="1" x14ac:dyDescent="0.25">
      <c r="B4" s="111" t="s">
        <v>94</v>
      </c>
      <c r="C4" s="112" t="s">
        <v>95</v>
      </c>
      <c r="D4" s="113">
        <v>2025</v>
      </c>
      <c r="E4" s="113">
        <v>2024</v>
      </c>
      <c r="F4" s="113">
        <v>2023</v>
      </c>
      <c r="G4" s="113">
        <v>2022</v>
      </c>
      <c r="H4" s="114" t="s">
        <v>96</v>
      </c>
      <c r="I4" s="203"/>
    </row>
    <row r="5" spans="1:19" ht="70" customHeight="1" x14ac:dyDescent="0.25">
      <c r="B5" s="118" t="s">
        <v>321</v>
      </c>
      <c r="C5" s="30" t="s">
        <v>126</v>
      </c>
      <c r="D5" s="193">
        <v>99</v>
      </c>
      <c r="E5" s="216">
        <v>98.7</v>
      </c>
      <c r="F5" s="31" t="s">
        <v>107</v>
      </c>
      <c r="G5" s="31" t="s">
        <v>107</v>
      </c>
      <c r="H5" s="120" t="s">
        <v>322</v>
      </c>
      <c r="I5" s="203"/>
    </row>
    <row r="6" spans="1:19" ht="12.5" customHeight="1" x14ac:dyDescent="0.25">
      <c r="B6" s="128"/>
      <c r="C6" s="128"/>
      <c r="D6" s="128"/>
      <c r="E6" s="128"/>
      <c r="F6" s="128"/>
      <c r="G6" s="128"/>
      <c r="H6" s="128"/>
    </row>
    <row r="7" spans="1:19" ht="12.5" customHeight="1" x14ac:dyDescent="0.25"/>
    <row r="8" spans="1:19" ht="12.5" customHeight="1" x14ac:dyDescent="0.25">
      <c r="B8" s="97" t="s">
        <v>138</v>
      </c>
    </row>
    <row r="9" spans="1:19" ht="12.5" customHeight="1" x14ac:dyDescent="0.25"/>
    <row r="10" spans="1:19" ht="12.5" customHeight="1" x14ac:dyDescent="0.25"/>
    <row r="11" spans="1:19" ht="12.5" customHeight="1" x14ac:dyDescent="0.25"/>
    <row r="12" spans="1:19" ht="12.5" customHeight="1" x14ac:dyDescent="0.25"/>
    <row r="13" spans="1:19" ht="12.5" customHeight="1" x14ac:dyDescent="0.25"/>
    <row r="14" spans="1:19" ht="12.5" customHeight="1" x14ac:dyDescent="0.25"/>
    <row r="15" spans="1:19" ht="12.5" customHeight="1" x14ac:dyDescent="0.25"/>
    <row r="16" spans="1:19" ht="12.5" customHeight="1" x14ac:dyDescent="0.25"/>
    <row r="17" ht="12.5" customHeight="1" x14ac:dyDescent="0.25"/>
    <row r="18" ht="12.5" customHeight="1" x14ac:dyDescent="0.25"/>
    <row r="19" ht="12.5" customHeight="1" x14ac:dyDescent="0.25"/>
    <row r="20" ht="12.5" customHeight="1" x14ac:dyDescent="0.25"/>
    <row r="21" ht="12.5" customHeight="1" x14ac:dyDescent="0.25"/>
    <row r="22" ht="12.5" customHeight="1" x14ac:dyDescent="0.25"/>
    <row r="23" ht="12.5" customHeight="1" x14ac:dyDescent="0.25"/>
    <row r="24" ht="12.5" customHeight="1" x14ac:dyDescent="0.25"/>
    <row r="25" ht="12.5" customHeight="1" x14ac:dyDescent="0.25"/>
    <row r="26" ht="12.5" customHeight="1" x14ac:dyDescent="0.25"/>
    <row r="27" ht="12.5" customHeight="1" x14ac:dyDescent="0.25"/>
    <row r="28" ht="12.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H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9"/>
  <sheetViews>
    <sheetView showGridLines="0" showRuler="0" workbookViewId="0"/>
  </sheetViews>
  <sheetFormatPr defaultColWidth="13.08984375" defaultRowHeight="12.5" x14ac:dyDescent="0.25"/>
  <cols>
    <col min="1" max="1" width="2.6328125" customWidth="1"/>
    <col min="2" max="2" width="77.453125" customWidth="1"/>
    <col min="3" max="7" width="9" customWidth="1"/>
    <col min="8" max="8" width="67.7265625" customWidth="1"/>
    <col min="9" max="9" width="9" customWidth="1"/>
    <col min="10" max="10" width="43.1796875" customWidth="1"/>
    <col min="11" max="11" width="9" customWidth="1"/>
    <col min="12" max="12" width="23.90625" customWidth="1"/>
    <col min="13" max="13" width="9" customWidth="1"/>
  </cols>
  <sheetData>
    <row r="1" spans="1:13" ht="31.65" customHeight="1" x14ac:dyDescent="0.25">
      <c r="A1" s="6"/>
      <c r="B1" s="6"/>
      <c r="C1" s="6"/>
      <c r="D1" s="6"/>
      <c r="E1" s="6"/>
      <c r="F1" s="6"/>
      <c r="G1" s="6"/>
      <c r="H1" s="6"/>
      <c r="I1" s="6"/>
      <c r="J1" s="6"/>
      <c r="K1" s="6"/>
      <c r="L1" s="6"/>
      <c r="M1" s="6"/>
    </row>
    <row r="2" spans="1:13" ht="35" customHeight="1" x14ac:dyDescent="0.25">
      <c r="A2" s="6"/>
      <c r="B2" s="606" t="s">
        <v>19</v>
      </c>
      <c r="C2" s="607"/>
      <c r="D2" s="607"/>
      <c r="E2" s="607"/>
      <c r="F2" s="607"/>
      <c r="G2" s="607"/>
      <c r="H2" s="607"/>
    </row>
    <row r="3" spans="1:13" ht="31.65" customHeight="1" x14ac:dyDescent="0.25">
      <c r="G3" s="35"/>
      <c r="H3" s="35"/>
      <c r="I3" s="6"/>
      <c r="J3" s="6"/>
      <c r="K3" s="6"/>
      <c r="L3" s="6"/>
      <c r="M3" s="6"/>
    </row>
    <row r="4" spans="1:13" ht="15.75" customHeight="1" x14ac:dyDescent="0.25">
      <c r="B4" s="111" t="s">
        <v>94</v>
      </c>
      <c r="C4" s="112" t="s">
        <v>95</v>
      </c>
      <c r="D4" s="113">
        <v>2025</v>
      </c>
      <c r="E4" s="113">
        <v>2024</v>
      </c>
      <c r="F4" s="113">
        <v>2023</v>
      </c>
      <c r="G4" s="113">
        <v>2022</v>
      </c>
      <c r="H4" s="114" t="s">
        <v>96</v>
      </c>
      <c r="I4" s="203"/>
    </row>
    <row r="5" spans="1:13" ht="15.75" customHeight="1" x14ac:dyDescent="0.25">
      <c r="B5" s="49" t="s">
        <v>323</v>
      </c>
      <c r="C5" s="217" t="s">
        <v>126</v>
      </c>
      <c r="D5" s="21">
        <v>36</v>
      </c>
      <c r="E5" s="21">
        <v>33.799999999999997</v>
      </c>
      <c r="F5" s="21">
        <v>28.5</v>
      </c>
      <c r="G5" s="21">
        <v>28</v>
      </c>
      <c r="H5" s="125"/>
      <c r="I5" s="203"/>
    </row>
    <row r="6" spans="1:13" ht="65.75" customHeight="1" x14ac:dyDescent="0.25">
      <c r="B6" s="49" t="s">
        <v>324</v>
      </c>
      <c r="C6" s="217" t="s">
        <v>126</v>
      </c>
      <c r="D6" s="21">
        <v>25.7</v>
      </c>
      <c r="E6" s="21">
        <v>25</v>
      </c>
      <c r="F6" s="22">
        <v>22.3</v>
      </c>
      <c r="G6" s="22">
        <v>21.3</v>
      </c>
      <c r="H6" s="115" t="s">
        <v>325</v>
      </c>
      <c r="I6" s="104"/>
    </row>
    <row r="7" spans="1:13" ht="45.75" customHeight="1" x14ac:dyDescent="0.25">
      <c r="B7" s="49" t="s">
        <v>326</v>
      </c>
      <c r="C7" s="217" t="s">
        <v>126</v>
      </c>
      <c r="D7" s="21">
        <v>44.5</v>
      </c>
      <c r="E7" s="21">
        <v>34</v>
      </c>
      <c r="F7" s="21">
        <v>43</v>
      </c>
      <c r="G7" s="21">
        <v>43</v>
      </c>
      <c r="H7" s="115" t="s">
        <v>327</v>
      </c>
      <c r="I7" s="104"/>
    </row>
    <row r="8" spans="1:13" ht="25.75" customHeight="1" x14ac:dyDescent="0.25">
      <c r="B8" s="49" t="s">
        <v>328</v>
      </c>
      <c r="C8" s="217" t="s">
        <v>126</v>
      </c>
      <c r="D8" s="22">
        <v>45.7</v>
      </c>
      <c r="E8" s="22">
        <v>43.2</v>
      </c>
      <c r="F8" s="116">
        <v>40.1</v>
      </c>
      <c r="G8" s="116">
        <v>49.4</v>
      </c>
      <c r="H8" s="115" t="s">
        <v>329</v>
      </c>
      <c r="I8" s="203"/>
    </row>
    <row r="9" spans="1:13" ht="15.75" customHeight="1" x14ac:dyDescent="0.25">
      <c r="B9" s="49" t="s">
        <v>330</v>
      </c>
      <c r="C9" s="217" t="s">
        <v>126</v>
      </c>
      <c r="D9" s="21">
        <v>36.799999999999997</v>
      </c>
      <c r="E9" s="21">
        <v>43</v>
      </c>
      <c r="F9" s="24" t="s">
        <v>107</v>
      </c>
      <c r="G9" s="24" t="s">
        <v>107</v>
      </c>
      <c r="H9" s="207"/>
      <c r="I9" s="203"/>
    </row>
    <row r="10" spans="1:13" ht="45.75" customHeight="1" x14ac:dyDescent="0.25">
      <c r="B10" s="118" t="s">
        <v>331</v>
      </c>
      <c r="C10" s="218" t="s">
        <v>126</v>
      </c>
      <c r="D10" s="193">
        <v>50</v>
      </c>
      <c r="E10" s="193">
        <v>50</v>
      </c>
      <c r="F10" s="31" t="s">
        <v>107</v>
      </c>
      <c r="G10" s="31" t="s">
        <v>107</v>
      </c>
      <c r="H10" s="120" t="s">
        <v>332</v>
      </c>
      <c r="I10" s="203"/>
    </row>
    <row r="11" spans="1:13" ht="15" customHeight="1" x14ac:dyDescent="0.25">
      <c r="B11" s="128"/>
      <c r="C11" s="128"/>
      <c r="D11" s="128"/>
      <c r="E11" s="128"/>
      <c r="F11" s="128"/>
      <c r="G11" s="128"/>
      <c r="H11" s="128"/>
    </row>
    <row r="12" spans="1:13" ht="15" customHeight="1" x14ac:dyDescent="0.25"/>
    <row r="13" spans="1:13" ht="15.75" customHeight="1" x14ac:dyDescent="0.25">
      <c r="B13" s="97" t="s">
        <v>138</v>
      </c>
    </row>
    <row r="14" spans="1:13" ht="15.75" customHeight="1" x14ac:dyDescent="0.25">
      <c r="B14" s="97" t="s">
        <v>333</v>
      </c>
    </row>
    <row r="15" spans="1:13" ht="12.5" customHeight="1" x14ac:dyDescent="0.25"/>
    <row r="16" spans="1:13" ht="12.5" customHeight="1" x14ac:dyDescent="0.25"/>
    <row r="17" ht="12.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B2:H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0"/>
  <sheetViews>
    <sheetView showGridLines="0" showRuler="0" workbookViewId="0"/>
  </sheetViews>
  <sheetFormatPr defaultColWidth="13.08984375" defaultRowHeight="12.5" x14ac:dyDescent="0.25"/>
  <cols>
    <col min="1" max="1" width="3" customWidth="1"/>
    <col min="2" max="2" width="193.81640625" customWidth="1"/>
  </cols>
  <sheetData>
    <row r="1" spans="1:2" ht="31.65" customHeight="1" x14ac:dyDescent="0.25">
      <c r="A1" s="6"/>
      <c r="B1" s="7"/>
    </row>
    <row r="2" spans="1:2" ht="50.75" customHeight="1" x14ac:dyDescent="0.25">
      <c r="A2" s="6"/>
      <c r="B2" s="2" t="s">
        <v>3</v>
      </c>
    </row>
    <row r="3" spans="1:2" ht="31.65" customHeight="1" x14ac:dyDescent="0.25">
      <c r="A3" s="6"/>
      <c r="B3" s="7"/>
    </row>
    <row r="4" spans="1:2" ht="17.5" customHeight="1" x14ac:dyDescent="0.25">
      <c r="B4" s="8" t="s">
        <v>38</v>
      </c>
    </row>
    <row r="5" spans="1:2" ht="17.5" customHeight="1" x14ac:dyDescent="0.25"/>
    <row r="6" spans="1:2" ht="409.6" customHeight="1" x14ac:dyDescent="0.25">
      <c r="B6" s="608" t="s">
        <v>898</v>
      </c>
    </row>
    <row r="7" spans="1:2" ht="13.25" customHeight="1" x14ac:dyDescent="0.25">
      <c r="B7" s="609"/>
    </row>
    <row r="8" spans="1:2" ht="13.25" customHeight="1" x14ac:dyDescent="0.25">
      <c r="B8" s="609"/>
    </row>
    <row r="9" spans="1:2" ht="13.25" customHeight="1" x14ac:dyDescent="0.25">
      <c r="B9" s="609"/>
    </row>
    <row r="10" spans="1:2" ht="13.25" customHeight="1" x14ac:dyDescent="0.25">
      <c r="B10" s="609"/>
    </row>
    <row r="11" spans="1:2" ht="13.25" customHeight="1" x14ac:dyDescent="0.25">
      <c r="B11" s="609"/>
    </row>
    <row r="12" spans="1:2" ht="13.25" customHeight="1" x14ac:dyDescent="0.25">
      <c r="B12" s="609"/>
    </row>
    <row r="13" spans="1:2" ht="13.25" customHeight="1" x14ac:dyDescent="0.25">
      <c r="B13" s="609"/>
    </row>
    <row r="14" spans="1:2" ht="13.25" customHeight="1" x14ac:dyDescent="0.25">
      <c r="B14" s="609"/>
    </row>
    <row r="15" spans="1:2" ht="13.25" customHeight="1" x14ac:dyDescent="0.25">
      <c r="B15" s="609"/>
    </row>
    <row r="16" spans="1:2" ht="13.25" customHeight="1" x14ac:dyDescent="0.25">
      <c r="B16" s="609"/>
    </row>
    <row r="17" spans="2:2" ht="13.25" customHeight="1" x14ac:dyDescent="0.25">
      <c r="B17" s="609"/>
    </row>
    <row r="18" spans="2:2" ht="13.25" customHeight="1" x14ac:dyDescent="0.25">
      <c r="B18" s="609"/>
    </row>
    <row r="19" spans="2:2" ht="13.25" customHeight="1" x14ac:dyDescent="0.25">
      <c r="B19" s="609"/>
    </row>
    <row r="20" spans="2:2" ht="13.25" customHeight="1" x14ac:dyDescent="0.25">
      <c r="B20" s="609"/>
    </row>
    <row r="21" spans="2:2" ht="13.25" customHeight="1" x14ac:dyDescent="0.25">
      <c r="B21" s="609"/>
    </row>
    <row r="22" spans="2:2" ht="13.25" customHeight="1" x14ac:dyDescent="0.25">
      <c r="B22" s="609"/>
    </row>
    <row r="23" spans="2:2" ht="13.25" customHeight="1" x14ac:dyDescent="0.25">
      <c r="B23" s="609"/>
    </row>
    <row r="24" spans="2:2" ht="13.25" customHeight="1" x14ac:dyDescent="0.25">
      <c r="B24" s="609"/>
    </row>
    <row r="25" spans="2:2" ht="13.25" customHeight="1" x14ac:dyDescent="0.25">
      <c r="B25" s="609"/>
    </row>
    <row r="26" spans="2:2" ht="13.25" customHeight="1" x14ac:dyDescent="0.25">
      <c r="B26" s="609"/>
    </row>
    <row r="27" spans="2:2" ht="13.25" customHeight="1" x14ac:dyDescent="0.25">
      <c r="B27" s="609"/>
    </row>
    <row r="28" spans="2:2" ht="13.25" customHeight="1" x14ac:dyDescent="0.25">
      <c r="B28" s="609"/>
    </row>
    <row r="29" spans="2:2" ht="13.25" customHeight="1" x14ac:dyDescent="0.25">
      <c r="B29" s="609"/>
    </row>
    <row r="30" spans="2:2" ht="13.25" customHeight="1" x14ac:dyDescent="0.25">
      <c r="B30" s="609"/>
    </row>
    <row r="31" spans="2:2" ht="13.25" customHeight="1" x14ac:dyDescent="0.25">
      <c r="B31" s="609"/>
    </row>
    <row r="32" spans="2:2" ht="13.25" customHeight="1" x14ac:dyDescent="0.25">
      <c r="B32" s="609"/>
    </row>
    <row r="33" spans="2:2" ht="13.25" customHeight="1" x14ac:dyDescent="0.25">
      <c r="B33" s="609"/>
    </row>
    <row r="34" spans="2:2" ht="13.25" customHeight="1" x14ac:dyDescent="0.25">
      <c r="B34" s="609"/>
    </row>
    <row r="35" spans="2:2" ht="13.25" customHeight="1" x14ac:dyDescent="0.25">
      <c r="B35" s="609"/>
    </row>
    <row r="36" spans="2:2" ht="13.25" customHeight="1" x14ac:dyDescent="0.25"/>
    <row r="37" spans="2:2" ht="13.25" customHeight="1" x14ac:dyDescent="0.25"/>
    <row r="38" spans="2:2" ht="13.25" customHeight="1" x14ac:dyDescent="0.25"/>
    <row r="39" spans="2:2" ht="13.25" customHeight="1" x14ac:dyDescent="0.25"/>
    <row r="40" spans="2:2" ht="13.25" customHeight="1" x14ac:dyDescent="0.25"/>
    <row r="41" spans="2:2" ht="13.25" customHeight="1" x14ac:dyDescent="0.25"/>
    <row r="42" spans="2:2" ht="13.25" customHeight="1" x14ac:dyDescent="0.25"/>
    <row r="43" spans="2:2" ht="13.25" customHeight="1" x14ac:dyDescent="0.25"/>
    <row r="44" spans="2:2" ht="13.25" customHeight="1" x14ac:dyDescent="0.25"/>
    <row r="45" spans="2:2" ht="13.25" customHeight="1" x14ac:dyDescent="0.25"/>
    <row r="46" spans="2:2" ht="13.25" customHeight="1" x14ac:dyDescent="0.25"/>
    <row r="47" spans="2:2" ht="13.25" customHeight="1" x14ac:dyDescent="0.25"/>
    <row r="48" spans="2:2" ht="13.25" customHeight="1" x14ac:dyDescent="0.25"/>
    <row r="49" ht="13.25" customHeight="1" x14ac:dyDescent="0.25"/>
    <row r="50" ht="15" customHeight="1" x14ac:dyDescent="0.25"/>
  </sheetData>
  <mergeCells count="1">
    <mergeCell ref="B6:B3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0"/>
  <sheetViews>
    <sheetView showGridLines="0" showRuler="0" workbookViewId="0"/>
  </sheetViews>
  <sheetFormatPr defaultColWidth="13.08984375" defaultRowHeight="12.5" x14ac:dyDescent="0.25"/>
  <cols>
    <col min="1" max="1" width="8.81640625" customWidth="1"/>
    <col min="2" max="2" width="48.6328125" customWidth="1"/>
    <col min="3" max="3" width="10.36328125" customWidth="1"/>
    <col min="4" max="6" width="8.81640625" customWidth="1"/>
    <col min="7" max="7" width="17" customWidth="1"/>
    <col min="8" max="14" width="8.81640625" customWidth="1"/>
  </cols>
  <sheetData>
    <row r="1" spans="1:14" ht="31.65" customHeight="1" x14ac:dyDescent="0.25">
      <c r="A1" s="6"/>
      <c r="B1" s="6"/>
      <c r="C1" s="6"/>
      <c r="D1" s="6"/>
      <c r="E1" s="6"/>
      <c r="F1" s="6"/>
      <c r="G1" s="6"/>
      <c r="H1" s="6"/>
      <c r="I1" s="6"/>
      <c r="J1" s="6"/>
      <c r="K1" s="6"/>
      <c r="L1" s="6"/>
      <c r="M1" s="6"/>
      <c r="N1" s="6"/>
    </row>
    <row r="2" spans="1:14" ht="114.15" customHeight="1" x14ac:dyDescent="0.25">
      <c r="A2" s="6"/>
      <c r="B2" s="606" t="s">
        <v>334</v>
      </c>
      <c r="C2" s="607"/>
      <c r="D2" s="607"/>
      <c r="E2" s="607"/>
      <c r="F2" s="607"/>
    </row>
    <row r="3" spans="1:14" ht="15" customHeight="1" x14ac:dyDescent="0.25"/>
    <row r="4" spans="1:14" ht="15" customHeight="1" x14ac:dyDescent="0.25"/>
    <row r="5" spans="1:14" ht="15" customHeight="1" x14ac:dyDescent="0.25"/>
    <row r="6" spans="1:14" ht="15" customHeight="1" x14ac:dyDescent="0.25"/>
    <row r="7" spans="1:14" ht="15" customHeight="1" x14ac:dyDescent="0.25"/>
    <row r="8" spans="1:14" ht="15" customHeight="1" x14ac:dyDescent="0.25"/>
    <row r="9" spans="1:14" ht="15" customHeight="1" x14ac:dyDescent="0.25"/>
    <row r="10" spans="1:14" ht="15" customHeight="1" x14ac:dyDescent="0.25"/>
    <row r="11" spans="1:14" ht="15" customHeight="1" x14ac:dyDescent="0.25"/>
    <row r="12" spans="1:14" ht="15" customHeight="1" x14ac:dyDescent="0.25"/>
    <row r="13" spans="1:14" ht="15" customHeight="1" x14ac:dyDescent="0.25"/>
    <row r="14" spans="1:14" ht="15" customHeight="1" x14ac:dyDescent="0.25"/>
    <row r="15" spans="1:14" ht="15" customHeight="1" x14ac:dyDescent="0.25"/>
    <row r="16" spans="1: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F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X49"/>
  <sheetViews>
    <sheetView showGridLines="0" showRuler="0" workbookViewId="0"/>
  </sheetViews>
  <sheetFormatPr defaultColWidth="13.08984375" defaultRowHeight="12.5" x14ac:dyDescent="0.25"/>
  <cols>
    <col min="1" max="1" width="8.81640625" customWidth="1"/>
    <col min="2" max="2" width="48.6328125" customWidth="1"/>
    <col min="3" max="3" width="10.36328125" customWidth="1"/>
    <col min="4" max="5" width="8.81640625" customWidth="1"/>
    <col min="6" max="6" width="15.453125" customWidth="1"/>
    <col min="7" max="7" width="2.54296875" customWidth="1"/>
  </cols>
  <sheetData>
    <row r="1" spans="1:8" ht="31.65" customHeight="1" x14ac:dyDescent="0.25">
      <c r="A1" s="6"/>
      <c r="B1" s="6"/>
      <c r="C1" s="6"/>
      <c r="D1" s="6"/>
      <c r="E1" s="6"/>
      <c r="F1" s="6"/>
      <c r="G1" s="141"/>
    </row>
    <row r="2" spans="1:8" ht="114.15" customHeight="1" x14ac:dyDescent="0.25">
      <c r="A2" s="6"/>
      <c r="B2" s="606" t="s">
        <v>335</v>
      </c>
      <c r="C2" s="607"/>
      <c r="D2" s="607"/>
      <c r="E2" s="607"/>
      <c r="F2" s="607"/>
      <c r="G2" s="607"/>
    </row>
    <row r="3" spans="1:8" ht="14.15" customHeight="1" x14ac:dyDescent="0.25"/>
    <row r="4" spans="1:8" ht="21.65" customHeight="1" x14ac:dyDescent="0.25">
      <c r="B4" s="130" t="s">
        <v>336</v>
      </c>
      <c r="C4" s="131" t="s">
        <v>337</v>
      </c>
      <c r="D4" s="131" t="s">
        <v>162</v>
      </c>
      <c r="E4" s="131" t="s">
        <v>338</v>
      </c>
      <c r="F4" s="623" t="s">
        <v>339</v>
      </c>
      <c r="G4" s="624"/>
      <c r="H4" s="228"/>
    </row>
    <row r="5" spans="1:8" ht="13.25" customHeight="1" x14ac:dyDescent="0.25">
      <c r="B5" s="640" t="s">
        <v>165</v>
      </c>
      <c r="C5" s="641"/>
      <c r="D5" s="641"/>
      <c r="E5" s="641"/>
      <c r="F5" s="641"/>
      <c r="G5" s="642"/>
      <c r="H5" s="228"/>
    </row>
    <row r="6" spans="1:8" ht="54.15" customHeight="1" x14ac:dyDescent="0.25">
      <c r="B6" s="71" t="s">
        <v>340</v>
      </c>
      <c r="C6" s="219" t="s">
        <v>341</v>
      </c>
      <c r="D6" s="133">
        <v>2018</v>
      </c>
      <c r="E6" s="133">
        <v>2030</v>
      </c>
      <c r="F6" s="134">
        <f>'21 - Bank financed emissions'!E25</f>
        <v>18.600000000000001</v>
      </c>
      <c r="G6" s="220"/>
      <c r="H6" s="228"/>
    </row>
    <row r="7" spans="1:8" ht="43.25" customHeight="1" x14ac:dyDescent="0.25">
      <c r="B7" s="71" t="s">
        <v>342</v>
      </c>
      <c r="C7" s="219" t="s">
        <v>341</v>
      </c>
      <c r="D7" s="133">
        <v>2019</v>
      </c>
      <c r="E7" s="133">
        <v>2050</v>
      </c>
      <c r="F7" s="134">
        <f>'22 - SW carbon footprint'!E12</f>
        <v>8.8000000000000007</v>
      </c>
      <c r="G7" s="221" t="s">
        <v>343</v>
      </c>
      <c r="H7" s="228"/>
    </row>
    <row r="8" spans="1:8" ht="52.5" customHeight="1" x14ac:dyDescent="0.25">
      <c r="B8" s="71" t="s">
        <v>344</v>
      </c>
      <c r="C8" s="219" t="s">
        <v>341</v>
      </c>
      <c r="D8" s="222" t="s">
        <v>345</v>
      </c>
      <c r="E8" s="133">
        <v>2030</v>
      </c>
      <c r="F8" s="223">
        <f>'17 - Supply chain emissions'!D5/1000000</f>
        <v>0.51190899999999995</v>
      </c>
      <c r="G8" s="224">
        <v>1</v>
      </c>
      <c r="H8" s="228"/>
    </row>
    <row r="9" spans="1:8" ht="43.25" customHeight="1" x14ac:dyDescent="0.25">
      <c r="B9" s="71" t="s">
        <v>346</v>
      </c>
      <c r="C9" s="219" t="s">
        <v>341</v>
      </c>
      <c r="D9" s="222" t="s">
        <v>347</v>
      </c>
      <c r="E9" s="133">
        <v>2030</v>
      </c>
      <c r="F9" s="223">
        <f>'16 - Operational emissions'!D45/1000000</f>
        <v>0.11275</v>
      </c>
      <c r="G9" s="224">
        <v>1</v>
      </c>
      <c r="H9" s="228"/>
    </row>
    <row r="10" spans="1:8" ht="13.25" customHeight="1" x14ac:dyDescent="0.25">
      <c r="B10" s="132" t="s">
        <v>348</v>
      </c>
      <c r="C10" s="143"/>
      <c r="D10" s="143"/>
      <c r="E10" s="143"/>
      <c r="F10" s="143"/>
      <c r="G10" s="233"/>
      <c r="H10" s="228"/>
    </row>
    <row r="11" spans="1:8" ht="21.65" customHeight="1" x14ac:dyDescent="0.25">
      <c r="B11" s="71" t="s">
        <v>349</v>
      </c>
      <c r="C11" s="219" t="s">
        <v>126</v>
      </c>
      <c r="D11" s="222" t="s">
        <v>347</v>
      </c>
      <c r="E11" s="133">
        <v>2030</v>
      </c>
      <c r="F11" s="225" t="str">
        <f>'16 - Operational emissions'!D93</f>
        <v>56.1%</v>
      </c>
      <c r="G11" s="224">
        <v>1</v>
      </c>
      <c r="H11" s="228"/>
    </row>
    <row r="12" spans="1:8" ht="21.65" customHeight="1" x14ac:dyDescent="0.25">
      <c r="B12" s="71" t="s">
        <v>351</v>
      </c>
      <c r="C12" s="219" t="s">
        <v>126</v>
      </c>
      <c r="D12" s="222" t="s">
        <v>347</v>
      </c>
      <c r="E12" s="133">
        <v>2030</v>
      </c>
      <c r="F12" s="225" t="str">
        <f>'16 - Operational emissions'!D94</f>
        <v>48.7%</v>
      </c>
      <c r="G12" s="224">
        <v>1</v>
      </c>
      <c r="H12" s="228"/>
    </row>
    <row r="13" spans="1:8" ht="21.65" customHeight="1" x14ac:dyDescent="0.25">
      <c r="B13" s="71" t="s">
        <v>353</v>
      </c>
      <c r="C13" s="219" t="s">
        <v>126</v>
      </c>
      <c r="D13" s="222" t="s">
        <v>347</v>
      </c>
      <c r="E13" s="133">
        <v>2030</v>
      </c>
      <c r="F13" s="225" t="str">
        <f>'16 - Operational emissions'!D96</f>
        <v>59.0%</v>
      </c>
      <c r="G13" s="224">
        <v>1</v>
      </c>
      <c r="H13" s="228"/>
    </row>
    <row r="14" spans="1:8" ht="13.25" customHeight="1" x14ac:dyDescent="0.25">
      <c r="B14" s="71" t="s">
        <v>355</v>
      </c>
      <c r="C14" s="219" t="s">
        <v>126</v>
      </c>
      <c r="D14" s="222" t="s">
        <v>347</v>
      </c>
      <c r="E14" s="133">
        <v>2030</v>
      </c>
      <c r="F14" s="225" t="str">
        <f>'16 - Operational emissions'!D97</f>
        <v>52.6%</v>
      </c>
      <c r="G14" s="224">
        <v>1</v>
      </c>
      <c r="H14" s="228"/>
    </row>
    <row r="15" spans="1:8" ht="13.25" customHeight="1" x14ac:dyDescent="0.25">
      <c r="B15" s="71" t="s">
        <v>357</v>
      </c>
      <c r="C15" s="219" t="s">
        <v>126</v>
      </c>
      <c r="D15" s="222" t="s">
        <v>358</v>
      </c>
      <c r="E15" s="133">
        <v>2025</v>
      </c>
      <c r="F15" s="225" t="str">
        <f>'16 - Operational emissions'!D95</f>
        <v>82.0%</v>
      </c>
      <c r="G15" s="224">
        <v>1</v>
      </c>
      <c r="H15" s="228"/>
    </row>
    <row r="16" spans="1:8" ht="13.25" customHeight="1" x14ac:dyDescent="0.25">
      <c r="B16" s="132" t="s">
        <v>360</v>
      </c>
      <c r="C16" s="143"/>
      <c r="D16" s="143"/>
      <c r="E16" s="143"/>
      <c r="F16" s="143"/>
      <c r="G16" s="144"/>
      <c r="H16" s="228"/>
    </row>
    <row r="17" spans="2:8" ht="13.25" customHeight="1" x14ac:dyDescent="0.25">
      <c r="B17" s="132" t="s">
        <v>361</v>
      </c>
      <c r="C17" s="143"/>
      <c r="D17" s="143"/>
      <c r="E17" s="143"/>
      <c r="F17" s="143"/>
      <c r="G17" s="144"/>
      <c r="H17" s="228"/>
    </row>
    <row r="18" spans="2:8" ht="21.65" customHeight="1" x14ac:dyDescent="0.25">
      <c r="B18" s="71" t="s">
        <v>362</v>
      </c>
      <c r="C18" s="219" t="s">
        <v>363</v>
      </c>
      <c r="D18" s="133">
        <v>2020</v>
      </c>
      <c r="E18" s="133">
        <v>2030</v>
      </c>
      <c r="F18" s="225" t="str">
        <f>'20 - Sector Targets'!K6</f>
        <v>42kgCO2e/m2</v>
      </c>
      <c r="G18" s="220" t="s">
        <v>167</v>
      </c>
      <c r="H18" s="228"/>
    </row>
    <row r="19" spans="2:8" ht="32.5" customHeight="1" x14ac:dyDescent="0.25">
      <c r="B19" s="71" t="s">
        <v>364</v>
      </c>
      <c r="C19" s="219" t="s">
        <v>363</v>
      </c>
      <c r="D19" s="133">
        <v>2021</v>
      </c>
      <c r="E19" s="133">
        <v>2030</v>
      </c>
      <c r="F19" s="225" t="str">
        <f>'20 - Sector Targets'!K7</f>
        <v>34kgCO2e/m2</v>
      </c>
      <c r="G19" s="220" t="s">
        <v>167</v>
      </c>
      <c r="H19" s="228"/>
    </row>
    <row r="20" spans="2:8" ht="13.25" customHeight="1" x14ac:dyDescent="0.25">
      <c r="B20" s="132" t="s">
        <v>365</v>
      </c>
      <c r="C20" s="143"/>
      <c r="D20" s="143"/>
      <c r="E20" s="143"/>
      <c r="F20" s="143"/>
      <c r="G20" s="144"/>
      <c r="H20" s="228"/>
    </row>
    <row r="21" spans="2:8" ht="32.5" customHeight="1" x14ac:dyDescent="0.25">
      <c r="B21" s="71" t="s">
        <v>366</v>
      </c>
      <c r="C21" s="226" t="s">
        <v>367</v>
      </c>
      <c r="D21" s="227">
        <v>2018</v>
      </c>
      <c r="E21" s="133">
        <v>2030</v>
      </c>
      <c r="F21" s="225" t="str">
        <f>'20 - Sector Targets'!K9</f>
        <v>132gCO2e/km</v>
      </c>
      <c r="G21" s="220" t="s">
        <v>167</v>
      </c>
      <c r="H21" s="228"/>
    </row>
    <row r="22" spans="2:8" ht="21.65" customHeight="1" x14ac:dyDescent="0.25">
      <c r="B22" s="71" t="s">
        <v>368</v>
      </c>
      <c r="C22" s="219" t="s">
        <v>369</v>
      </c>
      <c r="D22" s="133">
        <v>2019</v>
      </c>
      <c r="E22" s="133">
        <v>2030</v>
      </c>
      <c r="F22" s="225" t="str">
        <f>'20 - Sector Targets'!K10</f>
        <v>109gCO2e/pkm</v>
      </c>
      <c r="G22" s="220" t="s">
        <v>167</v>
      </c>
      <c r="H22" s="228"/>
    </row>
    <row r="23" spans="2:8" ht="21.65" customHeight="1" x14ac:dyDescent="0.25">
      <c r="B23" s="71" t="s">
        <v>370</v>
      </c>
      <c r="C23" s="219" t="s">
        <v>371</v>
      </c>
      <c r="D23" s="133">
        <v>2020</v>
      </c>
      <c r="E23" s="133">
        <v>2030</v>
      </c>
      <c r="F23" s="225" t="str">
        <f>'20 - Sector Targets'!K11</f>
        <v>234gCO2e/vkm</v>
      </c>
      <c r="G23" s="220" t="s">
        <v>167</v>
      </c>
      <c r="H23" s="228"/>
    </row>
    <row r="24" spans="2:8" ht="21.65" customHeight="1" x14ac:dyDescent="0.25">
      <c r="B24" s="71" t="s">
        <v>372</v>
      </c>
      <c r="C24" s="219" t="s">
        <v>373</v>
      </c>
      <c r="D24" s="133">
        <v>2019</v>
      </c>
      <c r="E24" s="133">
        <v>2030</v>
      </c>
      <c r="F24" s="225" t="str">
        <f>'20 - Sector Targets'!K12</f>
        <v>743gCO2e/rtk</v>
      </c>
      <c r="G24" s="220" t="s">
        <v>167</v>
      </c>
      <c r="H24" s="228"/>
    </row>
    <row r="25" spans="2:8" ht="13.25" customHeight="1" x14ac:dyDescent="0.25">
      <c r="B25" s="132" t="s">
        <v>374</v>
      </c>
      <c r="C25" s="143"/>
      <c r="D25" s="143"/>
      <c r="E25" s="143"/>
      <c r="F25" s="143"/>
      <c r="G25" s="144"/>
      <c r="H25" s="228"/>
    </row>
    <row r="26" spans="2:8" ht="21.65" customHeight="1" x14ac:dyDescent="0.25">
      <c r="B26" s="71" t="s">
        <v>375</v>
      </c>
      <c r="C26" s="219" t="s">
        <v>341</v>
      </c>
      <c r="D26" s="133">
        <v>2021</v>
      </c>
      <c r="E26" s="133">
        <v>2030</v>
      </c>
      <c r="F26" s="225" t="str">
        <f>'20 - Sector Targets'!K14</f>
        <v>5.4MtCO2e</v>
      </c>
      <c r="G26" s="220" t="s">
        <v>167</v>
      </c>
      <c r="H26" s="228"/>
    </row>
    <row r="27" spans="2:8" ht="13.25" customHeight="1" x14ac:dyDescent="0.25">
      <c r="B27" s="132" t="s">
        <v>376</v>
      </c>
      <c r="C27" s="143"/>
      <c r="D27" s="143"/>
      <c r="E27" s="143"/>
      <c r="F27" s="143"/>
      <c r="G27" s="144"/>
      <c r="H27" s="228"/>
    </row>
    <row r="28" spans="2:8" ht="21.65" customHeight="1" x14ac:dyDescent="0.25">
      <c r="B28" s="71" t="s">
        <v>377</v>
      </c>
      <c r="C28" s="219" t="s">
        <v>341</v>
      </c>
      <c r="D28" s="133">
        <v>2019</v>
      </c>
      <c r="E28" s="133">
        <v>2030</v>
      </c>
      <c r="F28" s="225" t="str">
        <f>'20 - Sector Targets'!K16</f>
        <v>1.6MtCO2e</v>
      </c>
      <c r="G28" s="220" t="s">
        <v>167</v>
      </c>
      <c r="H28" s="228"/>
    </row>
    <row r="29" spans="2:8" ht="21.65" customHeight="1" x14ac:dyDescent="0.25">
      <c r="B29" s="71" t="s">
        <v>378</v>
      </c>
      <c r="C29" s="219" t="s">
        <v>379</v>
      </c>
      <c r="D29" s="133">
        <v>2020</v>
      </c>
      <c r="E29" s="133">
        <v>2030</v>
      </c>
      <c r="F29" s="225" t="str">
        <f>'20 - Sector Targets'!K17</f>
        <v>6gCO2e/kWh</v>
      </c>
      <c r="G29" s="220" t="s">
        <v>167</v>
      </c>
      <c r="H29" s="228"/>
    </row>
    <row r="30" spans="2:8" ht="32.5" customHeight="1" x14ac:dyDescent="0.25">
      <c r="B30" s="71" t="s">
        <v>380</v>
      </c>
      <c r="C30" s="219" t="s">
        <v>381</v>
      </c>
      <c r="D30" s="234"/>
      <c r="E30" s="133">
        <v>2030</v>
      </c>
      <c r="F30" s="225"/>
      <c r="G30" s="220"/>
      <c r="H30" s="228"/>
    </row>
    <row r="31" spans="2:8" ht="13.25" customHeight="1" x14ac:dyDescent="0.25">
      <c r="B31" s="132" t="s">
        <v>382</v>
      </c>
      <c r="C31" s="143"/>
      <c r="D31" s="143"/>
      <c r="E31" s="143"/>
      <c r="F31" s="143"/>
      <c r="G31" s="144"/>
      <c r="H31" s="228"/>
    </row>
    <row r="32" spans="2:8" ht="25.75" customHeight="1" x14ac:dyDescent="0.25">
      <c r="B32" s="92" t="s">
        <v>383</v>
      </c>
      <c r="C32" s="229" t="s">
        <v>384</v>
      </c>
      <c r="D32" s="230">
        <v>2019</v>
      </c>
      <c r="E32" s="230">
        <v>2030</v>
      </c>
      <c r="F32" s="140">
        <f>'22 - SW carbon footprint'!K12</f>
        <v>55.2</v>
      </c>
      <c r="G32" s="231" t="s">
        <v>167</v>
      </c>
      <c r="H32" s="228"/>
    </row>
    <row r="33" spans="2:50" ht="13.25" customHeight="1" x14ac:dyDescent="0.25">
      <c r="B33" s="128"/>
      <c r="C33" s="128"/>
      <c r="D33" s="128"/>
      <c r="E33" s="128"/>
      <c r="F33" s="128"/>
      <c r="G33" s="191"/>
    </row>
    <row r="34" spans="2:50" ht="13.25" customHeight="1" x14ac:dyDescent="0.25"/>
    <row r="35" spans="2:50" ht="13.25" customHeight="1" x14ac:dyDescent="0.25">
      <c r="B35" s="97" t="s">
        <v>385</v>
      </c>
    </row>
    <row r="36" spans="2:50" ht="25.75" customHeight="1" x14ac:dyDescent="0.25">
      <c r="B36" s="620" t="s">
        <v>386</v>
      </c>
      <c r="C36" s="620"/>
      <c r="D36" s="620"/>
      <c r="E36" s="620"/>
      <c r="F36" s="620"/>
      <c r="G36" s="620"/>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row>
    <row r="37" spans="2:50" ht="38.25" customHeight="1" x14ac:dyDescent="0.25">
      <c r="B37" s="620" t="s">
        <v>387</v>
      </c>
      <c r="C37" s="607"/>
      <c r="D37" s="607"/>
      <c r="E37" s="607"/>
      <c r="F37" s="607"/>
      <c r="G37" s="607"/>
    </row>
    <row r="38" spans="2:50" ht="15" customHeight="1" x14ac:dyDescent="0.25">
      <c r="B38" s="1"/>
      <c r="C38" s="1"/>
      <c r="D38" s="1"/>
      <c r="E38" s="1"/>
      <c r="F38" s="1"/>
      <c r="G38" s="232"/>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2:50" ht="15" customHeight="1" x14ac:dyDescent="0.25"/>
    <row r="40" spans="2:50" ht="15" customHeight="1" x14ac:dyDescent="0.25"/>
    <row r="41" spans="2:50" ht="15" customHeight="1" x14ac:dyDescent="0.25"/>
    <row r="42" spans="2:50" ht="15" customHeight="1" x14ac:dyDescent="0.25"/>
    <row r="43" spans="2:50" ht="15" customHeight="1" x14ac:dyDescent="0.25"/>
    <row r="44" spans="2:50" ht="15" customHeight="1" x14ac:dyDescent="0.25"/>
    <row r="45" spans="2:50" ht="15" customHeight="1" x14ac:dyDescent="0.25"/>
    <row r="46" spans="2:50" ht="15" customHeight="1" x14ac:dyDescent="0.25"/>
    <row r="47" spans="2:50" ht="15" customHeight="1" x14ac:dyDescent="0.25"/>
    <row r="48" spans="2:50" ht="15" customHeight="1" x14ac:dyDescent="0.25"/>
    <row r="49" ht="15" customHeight="1" x14ac:dyDescent="0.25"/>
  </sheetData>
  <mergeCells count="5">
    <mergeCell ref="B2:G2"/>
    <mergeCell ref="B5:G5"/>
    <mergeCell ref="F4:G4"/>
    <mergeCell ref="B36:G36"/>
    <mergeCell ref="B37:G3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12"/>
  <sheetViews>
    <sheetView showGridLines="0" showRuler="0" workbookViewId="0"/>
  </sheetViews>
  <sheetFormatPr defaultColWidth="13.08984375" defaultRowHeight="12.5" x14ac:dyDescent="0.25"/>
  <cols>
    <col min="1" max="1" width="2.6328125" customWidth="1"/>
    <col min="2" max="2" width="13.7265625" customWidth="1"/>
    <col min="3" max="3" width="93.81640625" customWidth="1"/>
    <col min="4" max="4" width="12.7265625" customWidth="1"/>
    <col min="5" max="5" width="2.36328125" customWidth="1"/>
    <col min="6" max="8" width="15.26953125" customWidth="1"/>
    <col min="9" max="9" width="59.36328125" customWidth="1"/>
    <col min="10" max="10" width="9" customWidth="1"/>
    <col min="11" max="11" width="10.26953125" customWidth="1"/>
    <col min="12" max="12" width="9" customWidth="1"/>
  </cols>
  <sheetData>
    <row r="1" spans="1:12" ht="31.65" customHeight="1" x14ac:dyDescent="0.25">
      <c r="A1" s="6"/>
      <c r="B1" s="6"/>
      <c r="C1" s="7"/>
      <c r="D1" s="6"/>
      <c r="E1" s="98"/>
      <c r="F1" s="6"/>
      <c r="G1" s="6"/>
      <c r="H1" s="6"/>
      <c r="I1" s="6"/>
      <c r="J1" s="6"/>
      <c r="K1" s="6"/>
      <c r="L1" s="6"/>
    </row>
    <row r="2" spans="1:12" ht="34.15" customHeight="1" x14ac:dyDescent="0.25">
      <c r="A2" s="6"/>
      <c r="B2" s="606" t="s">
        <v>22</v>
      </c>
      <c r="C2" s="607"/>
      <c r="D2" s="607"/>
      <c r="E2" s="607"/>
      <c r="F2" s="607"/>
      <c r="G2" s="607"/>
      <c r="H2" s="607"/>
      <c r="I2" s="607"/>
      <c r="K2" s="6"/>
      <c r="L2" s="6"/>
    </row>
    <row r="3" spans="1:12" ht="31.65" customHeight="1" x14ac:dyDescent="0.25">
      <c r="A3" s="6"/>
      <c r="B3" s="35"/>
      <c r="C3" s="34"/>
      <c r="D3" s="35"/>
      <c r="E3" s="257"/>
      <c r="F3" s="35"/>
      <c r="G3" s="35"/>
      <c r="H3" s="35"/>
      <c r="I3" s="35"/>
      <c r="J3" s="6"/>
      <c r="K3" s="6"/>
      <c r="L3" s="6"/>
    </row>
    <row r="4" spans="1:12" ht="15.75" customHeight="1" x14ac:dyDescent="0.25">
      <c r="B4" s="235" t="s">
        <v>388</v>
      </c>
      <c r="C4" s="236" t="s">
        <v>389</v>
      </c>
      <c r="D4" s="643" t="s">
        <v>390</v>
      </c>
      <c r="E4" s="644"/>
      <c r="F4" s="237" t="s">
        <v>391</v>
      </c>
      <c r="G4" s="237" t="s">
        <v>392</v>
      </c>
      <c r="H4" s="237" t="s">
        <v>345</v>
      </c>
      <c r="I4" s="123" t="s">
        <v>96</v>
      </c>
      <c r="J4" s="104"/>
    </row>
    <row r="5" spans="1:12" ht="15" customHeight="1" x14ac:dyDescent="0.25">
      <c r="B5" s="258"/>
      <c r="C5" s="259"/>
      <c r="D5" s="259"/>
      <c r="E5" s="260"/>
      <c r="F5" s="259"/>
      <c r="G5" s="259"/>
      <c r="H5" s="259"/>
      <c r="J5" s="104"/>
    </row>
    <row r="6" spans="1:12" ht="15.75" customHeight="1" x14ac:dyDescent="0.25">
      <c r="B6" s="645" t="s">
        <v>393</v>
      </c>
      <c r="C6" s="238" t="s">
        <v>394</v>
      </c>
      <c r="D6" s="239">
        <v>19084.400000000001</v>
      </c>
      <c r="E6" s="240" t="s">
        <v>167</v>
      </c>
      <c r="F6" s="201">
        <v>20039.96</v>
      </c>
      <c r="G6" s="201">
        <v>21739.99</v>
      </c>
      <c r="H6" s="201">
        <v>27473.15</v>
      </c>
      <c r="I6" s="115"/>
      <c r="J6" s="104"/>
    </row>
    <row r="7" spans="1:12" ht="15.75" customHeight="1" x14ac:dyDescent="0.25">
      <c r="B7" s="646"/>
      <c r="C7" s="238" t="s">
        <v>395</v>
      </c>
      <c r="D7" s="239">
        <v>18879.2</v>
      </c>
      <c r="E7" s="240"/>
      <c r="F7" s="201">
        <v>19911.8</v>
      </c>
      <c r="G7" s="201">
        <v>21725.62</v>
      </c>
      <c r="H7" s="201">
        <v>27468.53</v>
      </c>
      <c r="I7" s="115"/>
      <c r="J7" s="104"/>
    </row>
    <row r="8" spans="1:12" ht="15.75" customHeight="1" x14ac:dyDescent="0.25">
      <c r="B8" s="646"/>
      <c r="C8" s="19" t="s">
        <v>396</v>
      </c>
      <c r="D8" s="239">
        <v>11693.21</v>
      </c>
      <c r="E8" s="240"/>
      <c r="F8" s="201">
        <v>13173.23</v>
      </c>
      <c r="G8" s="201">
        <v>15032.48</v>
      </c>
      <c r="H8" s="201">
        <v>19902.599999999999</v>
      </c>
      <c r="I8" s="115"/>
      <c r="J8" s="104"/>
    </row>
    <row r="9" spans="1:12" ht="15.75" customHeight="1" x14ac:dyDescent="0.25">
      <c r="B9" s="646"/>
      <c r="C9" s="19" t="s">
        <v>397</v>
      </c>
      <c r="D9" s="239">
        <v>3324.36</v>
      </c>
      <c r="E9" s="240"/>
      <c r="F9" s="201">
        <v>3356.22</v>
      </c>
      <c r="G9" s="201">
        <v>3858.79</v>
      </c>
      <c r="H9" s="201">
        <v>4693.58</v>
      </c>
      <c r="I9" s="125"/>
      <c r="J9" s="104"/>
    </row>
    <row r="10" spans="1:12" ht="15.75" customHeight="1" x14ac:dyDescent="0.25">
      <c r="B10" s="646"/>
      <c r="C10" s="19" t="s">
        <v>398</v>
      </c>
      <c r="D10" s="239">
        <v>205.2</v>
      </c>
      <c r="E10" s="240"/>
      <c r="F10" s="201">
        <v>128.15</v>
      </c>
      <c r="G10" s="201">
        <v>14.36</v>
      </c>
      <c r="H10" s="201">
        <v>4.62</v>
      </c>
      <c r="I10" s="125"/>
      <c r="J10" s="104"/>
    </row>
    <row r="11" spans="1:12" ht="15.75" customHeight="1" x14ac:dyDescent="0.25">
      <c r="B11" s="646"/>
      <c r="C11" s="19" t="s">
        <v>399</v>
      </c>
      <c r="D11" s="239">
        <v>3861.64</v>
      </c>
      <c r="E11" s="240"/>
      <c r="F11" s="201">
        <v>3382.35</v>
      </c>
      <c r="G11" s="201">
        <v>2834.36</v>
      </c>
      <c r="H11" s="201">
        <v>2872.34</v>
      </c>
      <c r="I11" s="125"/>
      <c r="J11" s="104"/>
    </row>
    <row r="12" spans="1:12" ht="15.75" customHeight="1" x14ac:dyDescent="0.25">
      <c r="B12" s="646"/>
      <c r="C12" s="238" t="s">
        <v>400</v>
      </c>
      <c r="D12" s="239">
        <v>5.09</v>
      </c>
      <c r="E12" s="240" t="s">
        <v>167</v>
      </c>
      <c r="F12" s="201">
        <v>4.3600000000000003</v>
      </c>
      <c r="G12" s="201">
        <v>11.28</v>
      </c>
      <c r="H12" s="201">
        <v>2.2200000000000002</v>
      </c>
      <c r="I12" s="25"/>
      <c r="J12" s="104"/>
    </row>
    <row r="13" spans="1:12" ht="15.75" customHeight="1" x14ac:dyDescent="0.25">
      <c r="B13" s="646"/>
      <c r="C13" s="238" t="s">
        <v>401</v>
      </c>
      <c r="D13" s="239">
        <v>5.09</v>
      </c>
      <c r="E13" s="240"/>
      <c r="F13" s="201">
        <v>4.3600000000000003</v>
      </c>
      <c r="G13" s="201">
        <v>11.28</v>
      </c>
      <c r="H13" s="201">
        <v>2.2200000000000002</v>
      </c>
      <c r="I13" s="25"/>
      <c r="J13" s="104"/>
    </row>
    <row r="14" spans="1:12" ht="15.75" customHeight="1" x14ac:dyDescent="0.25">
      <c r="B14" s="646"/>
      <c r="C14" s="241" t="s">
        <v>402</v>
      </c>
      <c r="D14" s="239">
        <v>5.09</v>
      </c>
      <c r="E14" s="240"/>
      <c r="F14" s="201">
        <v>4.3600000000000003</v>
      </c>
      <c r="G14" s="201">
        <v>11.28</v>
      </c>
      <c r="H14" s="201">
        <v>2.2200000000000002</v>
      </c>
      <c r="I14" s="25"/>
      <c r="J14" s="104"/>
    </row>
    <row r="15" spans="1:12" ht="15.75" customHeight="1" x14ac:dyDescent="0.25">
      <c r="B15" s="646"/>
      <c r="C15" s="241" t="s">
        <v>403</v>
      </c>
      <c r="D15" s="239">
        <v>0</v>
      </c>
      <c r="E15" s="240"/>
      <c r="F15" s="201">
        <v>0</v>
      </c>
      <c r="G15" s="201">
        <v>0</v>
      </c>
      <c r="H15" s="201">
        <v>0</v>
      </c>
      <c r="I15" s="25"/>
      <c r="J15" s="104"/>
    </row>
    <row r="16" spans="1:12" ht="15.75" customHeight="1" x14ac:dyDescent="0.25">
      <c r="B16" s="646"/>
      <c r="C16" s="241" t="s">
        <v>404</v>
      </c>
      <c r="D16" s="239">
        <v>0</v>
      </c>
      <c r="E16" s="240"/>
      <c r="F16" s="201">
        <v>0</v>
      </c>
      <c r="G16" s="201">
        <v>0</v>
      </c>
      <c r="H16" s="201">
        <v>0</v>
      </c>
      <c r="I16" s="25"/>
      <c r="J16" s="104"/>
    </row>
    <row r="17" spans="2:10" ht="15.75" customHeight="1" x14ac:dyDescent="0.25">
      <c r="B17" s="646"/>
      <c r="C17" s="241" t="s">
        <v>405</v>
      </c>
      <c r="D17" s="239">
        <v>0</v>
      </c>
      <c r="E17" s="240"/>
      <c r="F17" s="201">
        <v>0</v>
      </c>
      <c r="G17" s="201">
        <v>0</v>
      </c>
      <c r="H17" s="201">
        <v>0</v>
      </c>
      <c r="I17" s="25"/>
      <c r="J17" s="104"/>
    </row>
    <row r="18" spans="2:10" ht="15.75" customHeight="1" x14ac:dyDescent="0.25">
      <c r="B18" s="646"/>
      <c r="C18" s="238" t="s">
        <v>406</v>
      </c>
      <c r="D18" s="239">
        <v>41452.97</v>
      </c>
      <c r="E18" s="240" t="s">
        <v>167</v>
      </c>
      <c r="F18" s="201">
        <v>50784.68</v>
      </c>
      <c r="G18" s="201">
        <v>53767.59</v>
      </c>
      <c r="H18" s="201">
        <v>58777.42</v>
      </c>
      <c r="I18" s="25"/>
      <c r="J18" s="104"/>
    </row>
    <row r="19" spans="2:10" ht="15.75" customHeight="1" x14ac:dyDescent="0.25">
      <c r="B19" s="646"/>
      <c r="C19" s="238" t="s">
        <v>407</v>
      </c>
      <c r="D19" s="239">
        <v>41394.74</v>
      </c>
      <c r="E19" s="240"/>
      <c r="F19" s="201">
        <v>50742.37</v>
      </c>
      <c r="G19" s="201">
        <v>53748.94</v>
      </c>
      <c r="H19" s="201">
        <v>58775.23</v>
      </c>
      <c r="I19" s="25"/>
      <c r="J19" s="104"/>
    </row>
    <row r="20" spans="2:10" ht="15.75" customHeight="1" x14ac:dyDescent="0.25">
      <c r="B20" s="646"/>
      <c r="C20" s="241" t="s">
        <v>402</v>
      </c>
      <c r="D20" s="239">
        <v>38230.29</v>
      </c>
      <c r="E20" s="240"/>
      <c r="F20" s="201">
        <v>49136.37</v>
      </c>
      <c r="G20" s="201">
        <v>53186.3</v>
      </c>
      <c r="H20" s="201">
        <v>58176.37</v>
      </c>
      <c r="I20" s="25"/>
      <c r="J20" s="104"/>
    </row>
    <row r="21" spans="2:10" ht="15.75" customHeight="1" x14ac:dyDescent="0.25">
      <c r="B21" s="646"/>
      <c r="C21" s="241" t="s">
        <v>403</v>
      </c>
      <c r="D21" s="239">
        <v>58.23</v>
      </c>
      <c r="E21" s="240"/>
      <c r="F21" s="201">
        <v>42.31</v>
      </c>
      <c r="G21" s="201">
        <v>18.649999999999999</v>
      </c>
      <c r="H21" s="201">
        <v>2.1800000000000002</v>
      </c>
      <c r="I21" s="25"/>
      <c r="J21" s="104"/>
    </row>
    <row r="22" spans="2:10" ht="15.75" customHeight="1" x14ac:dyDescent="0.25">
      <c r="B22" s="646"/>
      <c r="C22" s="241" t="s">
        <v>404</v>
      </c>
      <c r="D22" s="239">
        <v>3164.45</v>
      </c>
      <c r="E22" s="240"/>
      <c r="F22" s="201">
        <v>1605.99</v>
      </c>
      <c r="G22" s="201">
        <v>562.64</v>
      </c>
      <c r="H22" s="201">
        <v>598.86</v>
      </c>
      <c r="I22" s="25"/>
      <c r="J22" s="104"/>
    </row>
    <row r="23" spans="2:10" ht="15.75" customHeight="1" x14ac:dyDescent="0.25">
      <c r="B23" s="646"/>
      <c r="C23" s="238" t="s">
        <v>408</v>
      </c>
      <c r="D23" s="239">
        <v>93660.3</v>
      </c>
      <c r="E23" s="240" t="s">
        <v>167</v>
      </c>
      <c r="F23" s="201">
        <v>103405.18</v>
      </c>
      <c r="G23" s="201">
        <v>100864.83</v>
      </c>
      <c r="H23" s="201">
        <v>90195.69</v>
      </c>
      <c r="I23" s="25"/>
      <c r="J23" s="104"/>
    </row>
    <row r="24" spans="2:10" ht="15.75" customHeight="1" x14ac:dyDescent="0.25">
      <c r="B24" s="646"/>
      <c r="C24" s="238" t="s">
        <v>409</v>
      </c>
      <c r="D24" s="239">
        <v>93604.73</v>
      </c>
      <c r="E24" s="240"/>
      <c r="F24" s="201">
        <v>103370.1</v>
      </c>
      <c r="G24" s="201">
        <v>100856.31</v>
      </c>
      <c r="H24" s="201">
        <v>90194.13</v>
      </c>
      <c r="I24" s="25"/>
      <c r="J24" s="104"/>
    </row>
    <row r="25" spans="2:10" ht="15.75" customHeight="1" x14ac:dyDescent="0.25">
      <c r="B25" s="646"/>
      <c r="C25" s="19" t="s">
        <v>410</v>
      </c>
      <c r="D25" s="239">
        <v>18066.97</v>
      </c>
      <c r="E25" s="240"/>
      <c r="F25" s="201">
        <v>19879.47</v>
      </c>
      <c r="G25" s="201">
        <v>21322.18</v>
      </c>
      <c r="H25" s="201">
        <v>25257.22</v>
      </c>
      <c r="I25" s="25"/>
      <c r="J25" s="104"/>
    </row>
    <row r="26" spans="2:10" ht="15.75" customHeight="1" x14ac:dyDescent="0.25">
      <c r="B26" s="646"/>
      <c r="C26" s="242" t="s">
        <v>411</v>
      </c>
      <c r="D26" s="239">
        <v>18011.400000000001</v>
      </c>
      <c r="E26" s="240"/>
      <c r="F26" s="201">
        <v>19844.39</v>
      </c>
      <c r="G26" s="201">
        <v>21313.66</v>
      </c>
      <c r="H26" s="201">
        <v>25255.66</v>
      </c>
      <c r="I26" s="25"/>
      <c r="J26" s="104"/>
    </row>
    <row r="27" spans="2:10" ht="15.75" customHeight="1" x14ac:dyDescent="0.25">
      <c r="B27" s="646"/>
      <c r="C27" s="242" t="s">
        <v>412</v>
      </c>
      <c r="D27" s="239">
        <v>55.57</v>
      </c>
      <c r="E27" s="240"/>
      <c r="F27" s="201">
        <v>35.08</v>
      </c>
      <c r="G27" s="201">
        <v>8.52</v>
      </c>
      <c r="H27" s="201">
        <v>1.56</v>
      </c>
      <c r="I27" s="25"/>
      <c r="J27" s="104"/>
    </row>
    <row r="28" spans="2:10" ht="15.75" customHeight="1" x14ac:dyDescent="0.25">
      <c r="B28" s="646"/>
      <c r="C28" s="19" t="s">
        <v>413</v>
      </c>
      <c r="D28" s="239">
        <v>136</v>
      </c>
      <c r="E28" s="240"/>
      <c r="F28" s="201">
        <v>155.75</v>
      </c>
      <c r="G28" s="201">
        <v>169.96</v>
      </c>
      <c r="H28" s="201">
        <v>201.54</v>
      </c>
      <c r="I28" s="25"/>
      <c r="J28" s="104"/>
    </row>
    <row r="29" spans="2:10" ht="15.75" customHeight="1" x14ac:dyDescent="0.25">
      <c r="B29" s="646"/>
      <c r="C29" s="19" t="s">
        <v>414</v>
      </c>
      <c r="D29" s="239">
        <v>18063.88</v>
      </c>
      <c r="E29" s="240"/>
      <c r="F29" s="201">
        <v>19132.41</v>
      </c>
      <c r="G29" s="201">
        <v>16493.47</v>
      </c>
      <c r="H29" s="201">
        <v>8183.3</v>
      </c>
      <c r="I29" s="25"/>
      <c r="J29" s="104"/>
    </row>
    <row r="30" spans="2:10" ht="15.75" customHeight="1" x14ac:dyDescent="0.25">
      <c r="B30" s="646"/>
      <c r="C30" s="242" t="s">
        <v>415</v>
      </c>
      <c r="D30" s="239">
        <v>8889.92</v>
      </c>
      <c r="E30" s="240"/>
      <c r="F30" s="201">
        <v>10754.26</v>
      </c>
      <c r="G30" s="201">
        <v>10097.629999999999</v>
      </c>
      <c r="H30" s="201">
        <v>5863.41</v>
      </c>
      <c r="I30" s="25"/>
      <c r="J30" s="104"/>
    </row>
    <row r="31" spans="2:10" ht="15.75" customHeight="1" x14ac:dyDescent="0.25">
      <c r="B31" s="646"/>
      <c r="C31" s="242" t="s">
        <v>416</v>
      </c>
      <c r="D31" s="239">
        <v>9173.9500000000007</v>
      </c>
      <c r="E31" s="240"/>
      <c r="F31" s="201">
        <v>8378.14</v>
      </c>
      <c r="G31" s="201">
        <v>6395.85</v>
      </c>
      <c r="H31" s="201">
        <v>2319.89</v>
      </c>
      <c r="I31" s="25"/>
      <c r="J31" s="104"/>
    </row>
    <row r="32" spans="2:10" ht="15.75" customHeight="1" x14ac:dyDescent="0.25">
      <c r="B32" s="646"/>
      <c r="C32" s="19" t="s">
        <v>417</v>
      </c>
      <c r="D32" s="239">
        <v>12961.85</v>
      </c>
      <c r="E32" s="240"/>
      <c r="F32" s="201">
        <v>14057.87</v>
      </c>
      <c r="G32" s="201">
        <v>11864.12</v>
      </c>
      <c r="H32" s="201">
        <v>5193.8100000000004</v>
      </c>
      <c r="I32" s="25"/>
      <c r="J32" s="104"/>
    </row>
    <row r="33" spans="2:10" ht="15.75" customHeight="1" x14ac:dyDescent="0.25">
      <c r="B33" s="646"/>
      <c r="C33" s="19" t="s">
        <v>418</v>
      </c>
      <c r="D33" s="239">
        <v>2485.5100000000002</v>
      </c>
      <c r="E33" s="240"/>
      <c r="F33" s="201">
        <v>2309.67</v>
      </c>
      <c r="G33" s="201">
        <v>2142.2800000000002</v>
      </c>
      <c r="H33" s="201">
        <v>1146.5999999999999</v>
      </c>
      <c r="I33" s="25"/>
      <c r="J33" s="104"/>
    </row>
    <row r="34" spans="2:10" ht="15.75" customHeight="1" x14ac:dyDescent="0.25">
      <c r="B34" s="646"/>
      <c r="C34" s="19" t="s">
        <v>419</v>
      </c>
      <c r="D34" s="239">
        <v>86.2</v>
      </c>
      <c r="E34" s="240"/>
      <c r="F34" s="201">
        <v>63.89</v>
      </c>
      <c r="G34" s="201">
        <v>55.18</v>
      </c>
      <c r="H34" s="201">
        <v>71.39</v>
      </c>
      <c r="I34" s="25"/>
      <c r="J34" s="104"/>
    </row>
    <row r="35" spans="2:10" ht="15.75" customHeight="1" x14ac:dyDescent="0.25">
      <c r="B35" s="646"/>
      <c r="C35" s="19" t="s">
        <v>420</v>
      </c>
      <c r="D35" s="239">
        <v>1109.96</v>
      </c>
      <c r="E35" s="240"/>
      <c r="F35" s="201">
        <v>1150.6600000000001</v>
      </c>
      <c r="G35" s="201">
        <v>1034.56</v>
      </c>
      <c r="H35" s="201">
        <v>519.69000000000005</v>
      </c>
      <c r="I35" s="25"/>
      <c r="J35" s="104"/>
    </row>
    <row r="36" spans="2:10" ht="15.75" customHeight="1" x14ac:dyDescent="0.25">
      <c r="B36" s="646"/>
      <c r="C36" s="19" t="s">
        <v>421</v>
      </c>
      <c r="D36" s="239">
        <v>1420.36</v>
      </c>
      <c r="E36" s="240"/>
      <c r="F36" s="201">
        <v>1550.32</v>
      </c>
      <c r="G36" s="201">
        <v>1397.33</v>
      </c>
      <c r="H36" s="201">
        <v>1251.8</v>
      </c>
      <c r="I36" s="25"/>
      <c r="J36" s="104"/>
    </row>
    <row r="37" spans="2:10" ht="15.75" customHeight="1" x14ac:dyDescent="0.25">
      <c r="B37" s="646"/>
      <c r="C37" s="19" t="s">
        <v>422</v>
      </c>
      <c r="D37" s="239">
        <v>57393.440000000002</v>
      </c>
      <c r="E37" s="240"/>
      <c r="F37" s="201">
        <v>64237.55</v>
      </c>
      <c r="G37" s="201">
        <v>62879.22</v>
      </c>
      <c r="H37" s="201">
        <v>56553.62</v>
      </c>
      <c r="I37" s="25"/>
      <c r="J37" s="104"/>
    </row>
    <row r="38" spans="2:10" ht="15.75" customHeight="1" x14ac:dyDescent="0.25">
      <c r="B38" s="646"/>
      <c r="C38" s="19" t="s">
        <v>423</v>
      </c>
      <c r="D38" s="239">
        <v>26131.02</v>
      </c>
      <c r="E38" s="240"/>
      <c r="F38" s="201">
        <v>27597.11</v>
      </c>
      <c r="G38" s="201">
        <v>28835.17</v>
      </c>
      <c r="H38" s="201">
        <v>28148.79</v>
      </c>
      <c r="I38" s="25"/>
      <c r="J38" s="104"/>
    </row>
    <row r="39" spans="2:10" ht="15.75" customHeight="1" x14ac:dyDescent="0.25">
      <c r="B39" s="646"/>
      <c r="C39" s="19" t="s">
        <v>424</v>
      </c>
      <c r="D39" s="239">
        <v>31262.42</v>
      </c>
      <c r="E39" s="240"/>
      <c r="F39" s="201">
        <v>36640.44</v>
      </c>
      <c r="G39" s="201">
        <v>34044.050000000003</v>
      </c>
      <c r="H39" s="201">
        <v>28404.83</v>
      </c>
      <c r="I39" s="25"/>
      <c r="J39" s="104"/>
    </row>
    <row r="40" spans="2:10" ht="15.75" customHeight="1" x14ac:dyDescent="0.25">
      <c r="B40" s="646"/>
      <c r="C40" s="242" t="s">
        <v>425</v>
      </c>
      <c r="D40" s="239">
        <v>30834.75</v>
      </c>
      <c r="E40" s="240"/>
      <c r="F40" s="201">
        <v>36241.03</v>
      </c>
      <c r="G40" s="201">
        <v>34044.050000000003</v>
      </c>
      <c r="H40" s="201">
        <v>28404.83</v>
      </c>
      <c r="I40" s="25"/>
      <c r="J40" s="104"/>
    </row>
    <row r="41" spans="2:10" ht="15.75" customHeight="1" x14ac:dyDescent="0.25">
      <c r="B41" s="646"/>
      <c r="C41" s="242" t="s">
        <v>426</v>
      </c>
      <c r="D41" s="239">
        <v>427.68</v>
      </c>
      <c r="E41" s="240"/>
      <c r="F41" s="201">
        <v>399.41</v>
      </c>
      <c r="G41" s="201">
        <v>0</v>
      </c>
      <c r="H41" s="201">
        <v>0</v>
      </c>
      <c r="I41" s="25"/>
      <c r="J41" s="104"/>
    </row>
    <row r="42" spans="2:10" ht="35.75" customHeight="1" x14ac:dyDescent="0.25">
      <c r="B42" s="646"/>
      <c r="C42" s="19" t="s">
        <v>427</v>
      </c>
      <c r="D42" s="648" t="s">
        <v>428</v>
      </c>
      <c r="E42" s="649"/>
      <c r="F42" s="649"/>
      <c r="G42" s="649"/>
      <c r="H42" s="650"/>
      <c r="I42" s="25"/>
      <c r="J42" s="262"/>
    </row>
    <row r="43" spans="2:10" ht="25.75" customHeight="1" x14ac:dyDescent="0.25">
      <c r="B43" s="647"/>
      <c r="C43" s="19" t="s">
        <v>429</v>
      </c>
      <c r="D43" s="648" t="s">
        <v>430</v>
      </c>
      <c r="E43" s="649"/>
      <c r="F43" s="649"/>
      <c r="G43" s="649"/>
      <c r="H43" s="650"/>
      <c r="I43" s="25"/>
      <c r="J43" s="262"/>
    </row>
    <row r="44" spans="2:10" ht="15" customHeight="1" x14ac:dyDescent="0.25">
      <c r="B44" s="263"/>
      <c r="C44" s="264"/>
      <c r="D44" s="264"/>
      <c r="E44" s="265"/>
      <c r="F44" s="264"/>
      <c r="G44" s="264"/>
      <c r="H44" s="264"/>
      <c r="I44" s="266"/>
      <c r="J44" s="262"/>
    </row>
    <row r="45" spans="2:10" ht="18.25" customHeight="1" x14ac:dyDescent="0.25">
      <c r="B45" s="645" t="s">
        <v>431</v>
      </c>
      <c r="C45" s="19" t="s">
        <v>432</v>
      </c>
      <c r="D45" s="239">
        <v>112750</v>
      </c>
      <c r="E45" s="240" t="s">
        <v>167</v>
      </c>
      <c r="F45" s="201">
        <v>123449</v>
      </c>
      <c r="G45" s="201">
        <v>122616</v>
      </c>
      <c r="H45" s="201">
        <v>117671</v>
      </c>
      <c r="I45" s="25"/>
      <c r="J45" s="262"/>
    </row>
    <row r="46" spans="2:10" ht="15.75" customHeight="1" x14ac:dyDescent="0.25">
      <c r="B46" s="646"/>
      <c r="C46" s="19" t="s">
        <v>433</v>
      </c>
      <c r="D46" s="239">
        <v>154198</v>
      </c>
      <c r="E46" s="240" t="s">
        <v>167</v>
      </c>
      <c r="F46" s="201">
        <v>174230</v>
      </c>
      <c r="G46" s="201">
        <v>176372</v>
      </c>
      <c r="H46" s="201">
        <v>176446</v>
      </c>
      <c r="I46" s="25"/>
      <c r="J46" s="262"/>
    </row>
    <row r="47" spans="2:10" ht="15.75" customHeight="1" x14ac:dyDescent="0.25">
      <c r="B47" s="646"/>
      <c r="C47" s="19" t="s">
        <v>434</v>
      </c>
      <c r="D47" s="239">
        <v>19089</v>
      </c>
      <c r="E47" s="240"/>
      <c r="F47" s="201">
        <v>20044</v>
      </c>
      <c r="G47" s="201">
        <v>21751</v>
      </c>
      <c r="H47" s="201">
        <v>27475</v>
      </c>
      <c r="I47" s="25"/>
      <c r="J47" s="262"/>
    </row>
    <row r="48" spans="2:10" ht="15.75" customHeight="1" x14ac:dyDescent="0.25">
      <c r="B48" s="646"/>
      <c r="C48" s="19" t="s">
        <v>435</v>
      </c>
      <c r="D48" s="239">
        <v>60537</v>
      </c>
      <c r="E48" s="240"/>
      <c r="F48" s="201">
        <v>70825</v>
      </c>
      <c r="G48" s="201">
        <v>75508</v>
      </c>
      <c r="H48" s="201">
        <v>86251</v>
      </c>
      <c r="I48" s="25"/>
      <c r="J48" s="262"/>
    </row>
    <row r="49" spans="2:10" ht="15" customHeight="1" x14ac:dyDescent="0.25">
      <c r="B49" s="647"/>
      <c r="C49" s="19" t="s">
        <v>436</v>
      </c>
      <c r="D49" s="239">
        <f>D45-D31-D41</f>
        <v>103148.37000000001</v>
      </c>
      <c r="E49" s="240"/>
      <c r="F49" s="201">
        <f>F45-F31-F41</f>
        <v>114671.45</v>
      </c>
      <c r="G49" s="201">
        <f>G45-G31-G41</f>
        <v>116220.15</v>
      </c>
      <c r="H49" s="201">
        <f>H45-H31-H41</f>
        <v>115351.11</v>
      </c>
      <c r="I49" s="25"/>
      <c r="J49" s="262"/>
    </row>
    <row r="50" spans="2:10" ht="15" customHeight="1" x14ac:dyDescent="0.25">
      <c r="B50" s="267"/>
      <c r="C50" s="268"/>
      <c r="D50" s="268"/>
      <c r="E50" s="151"/>
      <c r="F50" s="268"/>
      <c r="G50" s="268"/>
      <c r="H50" s="268"/>
      <c r="I50" s="266"/>
      <c r="J50" s="262"/>
    </row>
    <row r="51" spans="2:10" ht="15.75" customHeight="1" x14ac:dyDescent="0.25">
      <c r="B51" s="645" t="s">
        <v>437</v>
      </c>
      <c r="C51" s="19" t="s">
        <v>438</v>
      </c>
      <c r="D51" s="243">
        <f>D46/'30 - Economic performance'!D12</f>
        <v>8.4256598000109282</v>
      </c>
      <c r="E51" s="240"/>
      <c r="F51" s="21">
        <f>F46/'30 - Economic performance'!E12</f>
        <v>10.178769644213356</v>
      </c>
      <c r="G51" s="21">
        <f>G46/'30 - Economic performance'!F12</f>
        <v>9.835601159937541</v>
      </c>
      <c r="H51" s="21">
        <f>H46/'30 - Economic performance'!G12</f>
        <v>10.102834239908388</v>
      </c>
      <c r="I51" s="25"/>
      <c r="J51" s="262"/>
    </row>
    <row r="52" spans="2:10" ht="15.75" customHeight="1" x14ac:dyDescent="0.25">
      <c r="B52" s="646"/>
      <c r="C52" s="19" t="s">
        <v>439</v>
      </c>
      <c r="D52" s="243">
        <f>D45/'30 - Economic performance'!D12</f>
        <v>6.1608655264739633</v>
      </c>
      <c r="E52" s="240"/>
      <c r="F52" s="21">
        <f>F45/'30 - Economic performance'!E12</f>
        <v>7.2120698720570191</v>
      </c>
      <c r="G52" s="21">
        <f>G45/'30 - Economic performance'!F12</f>
        <v>6.8378318090564356</v>
      </c>
      <c r="H52" s="21">
        <f>H45/'30 - Economic performance'!G12</f>
        <v>6.7375322072716859</v>
      </c>
      <c r="I52" s="25"/>
      <c r="J52" s="262"/>
    </row>
    <row r="53" spans="2:10" ht="15.75" customHeight="1" x14ac:dyDescent="0.25">
      <c r="B53" s="646"/>
      <c r="C53" s="19" t="s">
        <v>440</v>
      </c>
      <c r="D53" s="243">
        <f>D46/'10 - Supporting our colleagues'!D5</f>
        <v>2.5673565208704483</v>
      </c>
      <c r="E53" s="240"/>
      <c r="F53" s="21">
        <f>F46/'10 - Supporting our colleagues'!E5</f>
        <v>2.8455935193048933</v>
      </c>
      <c r="G53" s="21">
        <f>G46/'10 - Supporting our colleagues'!F5</f>
        <v>2.8188400006392942</v>
      </c>
      <c r="H53" s="21">
        <f>H46/'10 - Supporting our colleagues'!G5</f>
        <v>2.9727735283215959</v>
      </c>
      <c r="I53" s="25"/>
      <c r="J53" s="262"/>
    </row>
    <row r="54" spans="2:10" ht="15.75" customHeight="1" x14ac:dyDescent="0.25">
      <c r="B54" s="647"/>
      <c r="C54" s="19" t="s">
        <v>441</v>
      </c>
      <c r="D54" s="243">
        <f>D45/'10 - Supporting our colleagues'!D5</f>
        <v>1.8772581209104078</v>
      </c>
      <c r="E54" s="240"/>
      <c r="F54" s="21">
        <f>F45/'10 - Supporting our colleagues'!E5</f>
        <v>2.0162180701639771</v>
      </c>
      <c r="G54" s="21">
        <f>G45/'10 - Supporting our colleagues'!F5</f>
        <v>1.9596924994805736</v>
      </c>
      <c r="H54" s="21">
        <f>H45/'10 - Supporting our colleagues'!G5</f>
        <v>1.9825285574687468</v>
      </c>
      <c r="I54" s="25"/>
      <c r="J54" s="262"/>
    </row>
    <row r="55" spans="2:10" ht="15" customHeight="1" x14ac:dyDescent="0.25">
      <c r="B55" s="267"/>
      <c r="C55" s="268"/>
      <c r="D55" s="268"/>
      <c r="E55" s="151"/>
      <c r="F55" s="268"/>
      <c r="G55" s="268"/>
      <c r="H55" s="268"/>
      <c r="I55" s="266"/>
      <c r="J55" s="262"/>
    </row>
    <row r="56" spans="2:10" ht="15.75" customHeight="1" x14ac:dyDescent="0.25">
      <c r="B56" s="645" t="s">
        <v>442</v>
      </c>
      <c r="C56" s="19" t="s">
        <v>443</v>
      </c>
      <c r="D56" s="239">
        <v>290.33999999999997</v>
      </c>
      <c r="E56" s="240"/>
      <c r="F56" s="244">
        <v>327.7</v>
      </c>
      <c r="G56" s="244">
        <v>358.79</v>
      </c>
      <c r="H56" s="244">
        <v>416.34</v>
      </c>
      <c r="I56" s="25"/>
      <c r="J56" s="262"/>
    </row>
    <row r="57" spans="2:10" ht="15.75" customHeight="1" x14ac:dyDescent="0.25">
      <c r="B57" s="646"/>
      <c r="C57" s="19" t="s">
        <v>444</v>
      </c>
      <c r="D57" s="225"/>
      <c r="E57" s="240"/>
      <c r="F57" s="24"/>
      <c r="G57" s="24"/>
      <c r="H57" s="24"/>
      <c r="I57" s="25"/>
      <c r="J57" s="262"/>
    </row>
    <row r="58" spans="2:10" ht="15.75" customHeight="1" x14ac:dyDescent="0.25">
      <c r="B58" s="646"/>
      <c r="C58" s="19" t="s">
        <v>445</v>
      </c>
      <c r="D58" s="239">
        <v>64.25</v>
      </c>
      <c r="E58" s="240"/>
      <c r="F58" s="244">
        <v>71.83</v>
      </c>
      <c r="G58" s="244">
        <v>81.16</v>
      </c>
      <c r="H58" s="244">
        <v>107.47</v>
      </c>
      <c r="I58" s="25"/>
      <c r="J58" s="262"/>
    </row>
    <row r="59" spans="2:10" ht="15.75" customHeight="1" x14ac:dyDescent="0.25">
      <c r="B59" s="646"/>
      <c r="C59" s="242" t="s">
        <v>446</v>
      </c>
      <c r="D59" s="239">
        <v>63.13</v>
      </c>
      <c r="E59" s="240"/>
      <c r="F59" s="244">
        <v>71.13</v>
      </c>
      <c r="G59" s="244">
        <v>81.09</v>
      </c>
      <c r="H59" s="244">
        <v>107.45</v>
      </c>
      <c r="I59" s="25"/>
      <c r="J59" s="262"/>
    </row>
    <row r="60" spans="2:10" ht="15.75" customHeight="1" x14ac:dyDescent="0.25">
      <c r="B60" s="646"/>
      <c r="C60" s="242" t="s">
        <v>447</v>
      </c>
      <c r="D60" s="239">
        <v>1.1200000000000001</v>
      </c>
      <c r="E60" s="240"/>
      <c r="F60" s="244">
        <v>0.7</v>
      </c>
      <c r="G60" s="244">
        <v>0.08</v>
      </c>
      <c r="H60" s="244">
        <v>0.03</v>
      </c>
      <c r="I60" s="25"/>
      <c r="J60" s="262"/>
    </row>
    <row r="61" spans="2:10" ht="15.75" customHeight="1" x14ac:dyDescent="0.25">
      <c r="B61" s="646"/>
      <c r="C61" s="19" t="s">
        <v>448</v>
      </c>
      <c r="D61" s="239">
        <v>8.2899999999999991</v>
      </c>
      <c r="E61" s="240"/>
      <c r="F61" s="244">
        <v>4.6100000000000003</v>
      </c>
      <c r="G61" s="244">
        <v>1.41</v>
      </c>
      <c r="H61" s="244">
        <v>3.92</v>
      </c>
      <c r="I61" s="25"/>
      <c r="J61" s="262"/>
    </row>
    <row r="62" spans="2:10" ht="15.75" customHeight="1" x14ac:dyDescent="0.25">
      <c r="B62" s="646"/>
      <c r="C62" s="19" t="s">
        <v>449</v>
      </c>
      <c r="D62" s="239">
        <v>206.64</v>
      </c>
      <c r="E62" s="240"/>
      <c r="F62" s="244">
        <v>237.49</v>
      </c>
      <c r="G62" s="244">
        <v>261.48</v>
      </c>
      <c r="H62" s="244">
        <v>293.32</v>
      </c>
      <c r="I62" s="25"/>
      <c r="J62" s="262"/>
    </row>
    <row r="63" spans="2:10" ht="15.75" customHeight="1" x14ac:dyDescent="0.25">
      <c r="B63" s="646"/>
      <c r="C63" s="242" t="s">
        <v>450</v>
      </c>
      <c r="D63" s="239">
        <v>206.32</v>
      </c>
      <c r="E63" s="240"/>
      <c r="F63" s="244">
        <v>237.29</v>
      </c>
      <c r="G63" s="244">
        <v>261.39</v>
      </c>
      <c r="H63" s="244">
        <v>293.31</v>
      </c>
      <c r="I63" s="25"/>
      <c r="J63" s="262"/>
    </row>
    <row r="64" spans="2:10" ht="15.75" customHeight="1" x14ac:dyDescent="0.25">
      <c r="B64" s="646"/>
      <c r="C64" s="242" t="s">
        <v>451</v>
      </c>
      <c r="D64" s="239">
        <v>0.32</v>
      </c>
      <c r="E64" s="240"/>
      <c r="F64" s="244">
        <v>0.2</v>
      </c>
      <c r="G64" s="244">
        <v>0.09</v>
      </c>
      <c r="H64" s="244">
        <v>0.01</v>
      </c>
      <c r="I64" s="25"/>
      <c r="J64" s="262"/>
    </row>
    <row r="65" spans="2:10" ht="15.75" customHeight="1" x14ac:dyDescent="0.25">
      <c r="B65" s="646"/>
      <c r="C65" s="19" t="s">
        <v>452</v>
      </c>
      <c r="D65" s="239">
        <v>0.03</v>
      </c>
      <c r="E65" s="240"/>
      <c r="F65" s="244">
        <v>0.02</v>
      </c>
      <c r="G65" s="244">
        <v>0.06</v>
      </c>
      <c r="H65" s="244">
        <v>0.01</v>
      </c>
      <c r="I65" s="25"/>
      <c r="J65" s="262"/>
    </row>
    <row r="66" spans="2:10" ht="15.75" customHeight="1" x14ac:dyDescent="0.25">
      <c r="B66" s="646"/>
      <c r="C66" s="19" t="s">
        <v>453</v>
      </c>
      <c r="D66" s="239">
        <v>11.13</v>
      </c>
      <c r="E66" s="240"/>
      <c r="F66" s="244">
        <v>13.75</v>
      </c>
      <c r="G66" s="244">
        <v>14.67</v>
      </c>
      <c r="H66" s="244">
        <v>11.61</v>
      </c>
      <c r="I66" s="25"/>
      <c r="J66" s="262"/>
    </row>
    <row r="67" spans="2:10" ht="15.75" customHeight="1" x14ac:dyDescent="0.25">
      <c r="B67" s="646"/>
      <c r="C67" s="19" t="s">
        <v>454</v>
      </c>
      <c r="D67" s="225"/>
      <c r="E67" s="240"/>
      <c r="F67" s="24"/>
      <c r="G67" s="24"/>
      <c r="H67" s="24"/>
      <c r="I67" s="25"/>
      <c r="J67" s="262"/>
    </row>
    <row r="68" spans="2:10" ht="15.75" customHeight="1" x14ac:dyDescent="0.25">
      <c r="B68" s="646"/>
      <c r="C68" s="19" t="s">
        <v>455</v>
      </c>
      <c r="D68" s="239">
        <v>279.20999999999998</v>
      </c>
      <c r="E68" s="240"/>
      <c r="F68" s="244">
        <v>313.95</v>
      </c>
      <c r="G68" s="244">
        <v>344.12</v>
      </c>
      <c r="H68" s="244">
        <v>404.73</v>
      </c>
      <c r="I68" s="25"/>
      <c r="J68" s="262"/>
    </row>
    <row r="69" spans="2:10" ht="15.75" customHeight="1" x14ac:dyDescent="0.25">
      <c r="B69" s="646"/>
      <c r="C69" s="242" t="s">
        <v>456</v>
      </c>
      <c r="D69" s="239">
        <v>277.77</v>
      </c>
      <c r="E69" s="240"/>
      <c r="F69" s="244">
        <v>313.05</v>
      </c>
      <c r="G69" s="244">
        <v>343.95</v>
      </c>
      <c r="H69" s="244">
        <v>404.69</v>
      </c>
      <c r="I69" s="25"/>
      <c r="J69" s="262"/>
    </row>
    <row r="70" spans="2:10" ht="15.75" customHeight="1" x14ac:dyDescent="0.25">
      <c r="B70" s="646"/>
      <c r="C70" s="242" t="s">
        <v>457</v>
      </c>
      <c r="D70" s="239">
        <v>1.44</v>
      </c>
      <c r="E70" s="240"/>
      <c r="F70" s="244">
        <v>0.91</v>
      </c>
      <c r="G70" s="244">
        <v>0.17</v>
      </c>
      <c r="H70" s="244">
        <v>0.04</v>
      </c>
      <c r="I70" s="25"/>
      <c r="J70" s="262"/>
    </row>
    <row r="71" spans="2:10" ht="15.75" customHeight="1" x14ac:dyDescent="0.25">
      <c r="B71" s="646"/>
      <c r="C71" s="19" t="s">
        <v>458</v>
      </c>
      <c r="D71" s="239">
        <v>11.13</v>
      </c>
      <c r="E71" s="240"/>
      <c r="F71" s="244">
        <v>13.75</v>
      </c>
      <c r="G71" s="244">
        <v>14.67</v>
      </c>
      <c r="H71" s="244">
        <v>11.61</v>
      </c>
      <c r="I71" s="25"/>
      <c r="J71" s="262"/>
    </row>
    <row r="72" spans="2:10" ht="15.75" customHeight="1" x14ac:dyDescent="0.25">
      <c r="B72" s="646"/>
      <c r="C72" s="242" t="s">
        <v>459</v>
      </c>
      <c r="D72" s="239">
        <v>6.5</v>
      </c>
      <c r="E72" s="240"/>
      <c r="F72" s="244">
        <v>8.6999999999999993</v>
      </c>
      <c r="G72" s="244">
        <v>10.11</v>
      </c>
      <c r="H72" s="244">
        <v>7.6</v>
      </c>
      <c r="I72" s="25"/>
      <c r="J72" s="262"/>
    </row>
    <row r="73" spans="2:10" ht="15.75" customHeight="1" x14ac:dyDescent="0.25">
      <c r="B73" s="646"/>
      <c r="C73" s="242" t="s">
        <v>460</v>
      </c>
      <c r="D73" s="239">
        <v>4.63</v>
      </c>
      <c r="E73" s="240"/>
      <c r="F73" s="244">
        <v>5.04</v>
      </c>
      <c r="G73" s="244">
        <v>4.5599999999999996</v>
      </c>
      <c r="H73" s="244">
        <v>4.0199999999999996</v>
      </c>
      <c r="I73" s="25"/>
      <c r="J73" s="262"/>
    </row>
    <row r="74" spans="2:10" ht="15.75" customHeight="1" x14ac:dyDescent="0.25">
      <c r="B74" s="646"/>
      <c r="C74" s="19" t="s">
        <v>461</v>
      </c>
      <c r="D74" s="239">
        <v>6.94</v>
      </c>
      <c r="E74" s="240"/>
      <c r="F74" s="244">
        <v>5.07</v>
      </c>
      <c r="G74" s="244">
        <v>3.91</v>
      </c>
      <c r="H74" s="244">
        <v>4.4800000000000004</v>
      </c>
      <c r="I74" s="25"/>
      <c r="J74" s="262"/>
    </row>
    <row r="75" spans="2:10" ht="15.75" customHeight="1" x14ac:dyDescent="0.25">
      <c r="B75" s="646"/>
      <c r="C75" s="19" t="s">
        <v>462</v>
      </c>
      <c r="D75" s="239">
        <v>297.27999999999997</v>
      </c>
      <c r="E75" s="240" t="s">
        <v>167</v>
      </c>
      <c r="F75" s="244">
        <v>332.78</v>
      </c>
      <c r="G75" s="244">
        <v>362.71</v>
      </c>
      <c r="H75" s="244">
        <v>420.82</v>
      </c>
      <c r="I75" s="25"/>
      <c r="J75" s="262"/>
    </row>
    <row r="76" spans="2:10" ht="15.75" customHeight="1" x14ac:dyDescent="0.25">
      <c r="B76" s="646"/>
      <c r="C76" s="242" t="s">
        <v>463</v>
      </c>
      <c r="D76" s="239">
        <v>295.83999999999997</v>
      </c>
      <c r="E76" s="240"/>
      <c r="F76" s="244">
        <v>331.87</v>
      </c>
      <c r="G76" s="244">
        <v>362.54</v>
      </c>
      <c r="H76" s="244">
        <v>420.79</v>
      </c>
      <c r="I76" s="25"/>
      <c r="J76" s="262"/>
    </row>
    <row r="77" spans="2:10" ht="15.75" customHeight="1" x14ac:dyDescent="0.25">
      <c r="B77" s="646"/>
      <c r="C77" s="242" t="s">
        <v>464</v>
      </c>
      <c r="D77" s="239">
        <v>1.44</v>
      </c>
      <c r="E77" s="240"/>
      <c r="F77" s="244">
        <v>0.91</v>
      </c>
      <c r="G77" s="244">
        <v>0.17</v>
      </c>
      <c r="H77" s="244">
        <v>0.04</v>
      </c>
      <c r="I77" s="25"/>
      <c r="J77" s="262"/>
    </row>
    <row r="78" spans="2:10" ht="15.75" customHeight="1" x14ac:dyDescent="0.25">
      <c r="B78" s="647"/>
      <c r="C78" s="19" t="s">
        <v>465</v>
      </c>
      <c r="D78" s="239">
        <v>-35.5</v>
      </c>
      <c r="E78" s="240"/>
      <c r="F78" s="245">
        <v>-29.93</v>
      </c>
      <c r="G78" s="245">
        <v>-58.12</v>
      </c>
      <c r="H78" s="245">
        <v>-49.03</v>
      </c>
      <c r="I78" s="25"/>
      <c r="J78" s="262"/>
    </row>
    <row r="79" spans="2:10" ht="15" customHeight="1" x14ac:dyDescent="0.25">
      <c r="B79" s="267"/>
      <c r="C79" s="268"/>
      <c r="D79" s="268"/>
      <c r="E79" s="151"/>
      <c r="F79" s="268"/>
      <c r="G79" s="268"/>
      <c r="H79" s="268"/>
      <c r="I79" s="266"/>
      <c r="J79" s="262"/>
    </row>
    <row r="80" spans="2:10" ht="15.75" customHeight="1" x14ac:dyDescent="0.25">
      <c r="B80" s="645" t="s">
        <v>466</v>
      </c>
      <c r="C80" s="19" t="s">
        <v>467</v>
      </c>
      <c r="D80" s="239">
        <v>212.79</v>
      </c>
      <c r="E80" s="240"/>
      <c r="F80" s="201">
        <v>241.67</v>
      </c>
      <c r="G80" s="201">
        <v>264.25</v>
      </c>
      <c r="H80" s="201">
        <v>296.33999999999997</v>
      </c>
      <c r="I80" s="25"/>
      <c r="J80" s="262"/>
    </row>
    <row r="81" spans="2:10" ht="15.75" customHeight="1" x14ac:dyDescent="0.25">
      <c r="B81" s="646"/>
      <c r="C81" s="19" t="s">
        <v>468</v>
      </c>
      <c r="D81" s="243">
        <v>6</v>
      </c>
      <c r="E81" s="240"/>
      <c r="F81" s="246">
        <v>5</v>
      </c>
      <c r="G81" s="246">
        <v>4</v>
      </c>
      <c r="H81" s="246">
        <v>3</v>
      </c>
      <c r="I81" s="25"/>
      <c r="J81" s="262"/>
    </row>
    <row r="82" spans="2:10" ht="15.75" customHeight="1" x14ac:dyDescent="0.25">
      <c r="B82" s="646"/>
      <c r="C82" s="19" t="s">
        <v>469</v>
      </c>
      <c r="D82" s="247">
        <v>1</v>
      </c>
      <c r="E82" s="240"/>
      <c r="F82" s="248">
        <v>1</v>
      </c>
      <c r="G82" s="248">
        <v>1</v>
      </c>
      <c r="H82" s="248">
        <v>1</v>
      </c>
      <c r="I82" s="25"/>
      <c r="J82" s="262"/>
    </row>
    <row r="83" spans="2:10" ht="15.75" customHeight="1" x14ac:dyDescent="0.25">
      <c r="B83" s="647"/>
      <c r="C83" s="19" t="s">
        <v>470</v>
      </c>
      <c r="D83" s="249">
        <v>0.72</v>
      </c>
      <c r="E83" s="240"/>
      <c r="F83" s="250">
        <v>0.73</v>
      </c>
      <c r="G83" s="250">
        <v>0.73</v>
      </c>
      <c r="H83" s="250">
        <v>0.7</v>
      </c>
      <c r="I83" s="25"/>
      <c r="J83" s="262"/>
    </row>
    <row r="84" spans="2:10" ht="15" customHeight="1" x14ac:dyDescent="0.25">
      <c r="B84" s="267"/>
      <c r="C84" s="268"/>
      <c r="D84" s="268"/>
      <c r="E84" s="151"/>
      <c r="F84" s="268"/>
      <c r="G84" s="268"/>
      <c r="H84" s="268"/>
      <c r="I84" s="266"/>
      <c r="J84" s="262"/>
    </row>
    <row r="85" spans="2:10" ht="15.75" customHeight="1" x14ac:dyDescent="0.25">
      <c r="B85" s="645" t="s">
        <v>471</v>
      </c>
      <c r="C85" s="19" t="s">
        <v>472</v>
      </c>
      <c r="D85" s="225" t="s">
        <v>473</v>
      </c>
      <c r="E85" s="240"/>
      <c r="F85" s="201">
        <v>539436</v>
      </c>
      <c r="G85" s="201">
        <v>612723</v>
      </c>
      <c r="H85" s="201">
        <v>617129</v>
      </c>
      <c r="I85" s="25"/>
      <c r="J85" s="262"/>
    </row>
    <row r="86" spans="2:10" ht="15.75" customHeight="1" x14ac:dyDescent="0.25">
      <c r="B86" s="647"/>
      <c r="C86" s="19" t="s">
        <v>474</v>
      </c>
      <c r="D86" s="239">
        <v>-66740.800000000003</v>
      </c>
      <c r="E86" s="240"/>
      <c r="F86" s="245">
        <v>-73286.899999999994</v>
      </c>
      <c r="G86" s="245">
        <v>-4406.63</v>
      </c>
      <c r="H86" s="245">
        <v>-70136.62</v>
      </c>
      <c r="I86" s="25"/>
      <c r="J86" s="262"/>
    </row>
    <row r="87" spans="2:10" ht="15" customHeight="1" x14ac:dyDescent="0.25">
      <c r="B87" s="267"/>
      <c r="C87" s="268"/>
      <c r="D87" s="268"/>
      <c r="E87" s="151"/>
      <c r="F87" s="268"/>
      <c r="G87" s="268"/>
      <c r="H87" s="268"/>
      <c r="I87" s="266"/>
      <c r="J87" s="262"/>
    </row>
    <row r="88" spans="2:10" ht="15.75" customHeight="1" x14ac:dyDescent="0.25">
      <c r="B88" s="645" t="s">
        <v>475</v>
      </c>
      <c r="C88" s="19" t="s">
        <v>476</v>
      </c>
      <c r="D88" s="225" t="s">
        <v>477</v>
      </c>
      <c r="E88" s="240"/>
      <c r="F88" s="201">
        <v>5664</v>
      </c>
      <c r="G88" s="201">
        <v>5635</v>
      </c>
      <c r="H88" s="201">
        <v>6189</v>
      </c>
      <c r="I88" s="25"/>
      <c r="J88" s="262"/>
    </row>
    <row r="89" spans="2:10" ht="15.75" customHeight="1" x14ac:dyDescent="0.25">
      <c r="B89" s="646"/>
      <c r="C89" s="19" t="s">
        <v>478</v>
      </c>
      <c r="D89" s="247">
        <v>0.94479999999999997</v>
      </c>
      <c r="E89" s="240"/>
      <c r="F89" s="248">
        <v>0.96740000000000004</v>
      </c>
      <c r="G89" s="248">
        <v>0.97270000000000001</v>
      </c>
      <c r="H89" s="248">
        <v>0.9667</v>
      </c>
      <c r="I89" s="25"/>
      <c r="J89" s="262"/>
    </row>
    <row r="90" spans="2:10" ht="15.75" customHeight="1" x14ac:dyDescent="0.25">
      <c r="B90" s="647"/>
      <c r="C90" s="19" t="s">
        <v>479</v>
      </c>
      <c r="D90" s="251">
        <v>-0.29220000000000002</v>
      </c>
      <c r="E90" s="240"/>
      <c r="F90" s="252">
        <v>5.1999999999999998E-3</v>
      </c>
      <c r="G90" s="252">
        <v>-8.9499999999999996E-2</v>
      </c>
      <c r="H90" s="252">
        <v>-7.4999999999999997E-3</v>
      </c>
      <c r="I90" s="25"/>
      <c r="J90" s="262"/>
    </row>
    <row r="91" spans="2:10" ht="15" customHeight="1" x14ac:dyDescent="0.25">
      <c r="B91" s="267"/>
      <c r="C91" s="268"/>
      <c r="D91" s="268"/>
      <c r="E91" s="151"/>
      <c r="F91" s="268"/>
      <c r="G91" s="268"/>
      <c r="H91" s="268"/>
      <c r="I91" s="266"/>
      <c r="J91" s="262"/>
    </row>
    <row r="92" spans="2:10" ht="15.75" customHeight="1" x14ac:dyDescent="0.25">
      <c r="B92" s="645" t="s">
        <v>480</v>
      </c>
      <c r="C92" s="238" t="s">
        <v>481</v>
      </c>
      <c r="D92" s="225"/>
      <c r="E92" s="240"/>
      <c r="F92" s="24"/>
      <c r="G92" s="24"/>
      <c r="H92" s="24"/>
      <c r="I92" s="25"/>
      <c r="J92" s="262"/>
    </row>
    <row r="93" spans="2:10" ht="15.75" customHeight="1" x14ac:dyDescent="0.25">
      <c r="B93" s="646"/>
      <c r="C93" s="19" t="s">
        <v>482</v>
      </c>
      <c r="D93" s="225" t="s">
        <v>350</v>
      </c>
      <c r="E93" s="240"/>
      <c r="F93" s="253">
        <v>0.53700000000000003</v>
      </c>
      <c r="G93" s="253">
        <v>0.495</v>
      </c>
      <c r="H93" s="253">
        <v>0.36199999999999999</v>
      </c>
      <c r="I93" s="25"/>
      <c r="J93" s="262"/>
    </row>
    <row r="94" spans="2:10" ht="15.75" customHeight="1" x14ac:dyDescent="0.25">
      <c r="B94" s="646"/>
      <c r="C94" s="19" t="s">
        <v>483</v>
      </c>
      <c r="D94" s="225" t="s">
        <v>352</v>
      </c>
      <c r="E94" s="240"/>
      <c r="F94" s="253">
        <v>0.42599999999999999</v>
      </c>
      <c r="G94" s="253">
        <v>0.373</v>
      </c>
      <c r="H94" s="253">
        <v>0.26200000000000001</v>
      </c>
      <c r="I94" s="25"/>
      <c r="J94" s="262"/>
    </row>
    <row r="95" spans="2:10" ht="15.75" customHeight="1" x14ac:dyDescent="0.25">
      <c r="B95" s="646"/>
      <c r="C95" s="19" t="s">
        <v>484</v>
      </c>
      <c r="D95" s="225" t="s">
        <v>359</v>
      </c>
      <c r="E95" s="240"/>
      <c r="F95" s="253">
        <v>0.745</v>
      </c>
      <c r="G95" s="253">
        <v>0.747</v>
      </c>
      <c r="H95" s="253">
        <v>0.72199999999999998</v>
      </c>
      <c r="I95" s="25"/>
      <c r="J95" s="262"/>
    </row>
    <row r="96" spans="2:10" ht="15.75" customHeight="1" x14ac:dyDescent="0.25">
      <c r="B96" s="646"/>
      <c r="C96" s="19" t="s">
        <v>485</v>
      </c>
      <c r="D96" s="225" t="s">
        <v>354</v>
      </c>
      <c r="E96" s="240"/>
      <c r="F96" s="253">
        <v>0.51300000000000001</v>
      </c>
      <c r="G96" s="253">
        <v>0.53800000000000003</v>
      </c>
      <c r="H96" s="253">
        <v>0.64200000000000002</v>
      </c>
      <c r="I96" s="25"/>
      <c r="J96" s="262"/>
    </row>
    <row r="97" spans="2:10" ht="15.75" customHeight="1" x14ac:dyDescent="0.25">
      <c r="B97" s="646"/>
      <c r="C97" s="19" t="s">
        <v>486</v>
      </c>
      <c r="D97" s="225" t="s">
        <v>356</v>
      </c>
      <c r="E97" s="240"/>
      <c r="F97" s="253">
        <v>0.46</v>
      </c>
      <c r="G97" s="253">
        <v>0.38600000000000001</v>
      </c>
      <c r="H97" s="253">
        <v>0.38200000000000001</v>
      </c>
      <c r="I97" s="25"/>
      <c r="J97" s="262"/>
    </row>
    <row r="98" spans="2:10" ht="15.75" customHeight="1" x14ac:dyDescent="0.25">
      <c r="B98" s="646"/>
      <c r="C98" s="238" t="s">
        <v>487</v>
      </c>
      <c r="D98" s="225"/>
      <c r="E98" s="240"/>
      <c r="F98" s="24"/>
      <c r="G98" s="24"/>
      <c r="H98" s="24"/>
      <c r="I98" s="25"/>
      <c r="J98" s="262"/>
    </row>
    <row r="99" spans="2:10" ht="15.75" customHeight="1" x14ac:dyDescent="0.25">
      <c r="B99" s="646"/>
      <c r="C99" s="19" t="s">
        <v>482</v>
      </c>
      <c r="D99" s="254">
        <v>5.1999999999999998E-2</v>
      </c>
      <c r="E99" s="240"/>
      <c r="F99" s="253">
        <v>8.4000000000000005E-2</v>
      </c>
      <c r="G99" s="253">
        <v>0.20899999999999999</v>
      </c>
      <c r="H99" s="253">
        <v>0.72</v>
      </c>
      <c r="I99" s="25"/>
      <c r="J99" s="262"/>
    </row>
    <row r="100" spans="2:10" ht="15.75" customHeight="1" x14ac:dyDescent="0.25">
      <c r="B100" s="646"/>
      <c r="C100" s="19" t="s">
        <v>483</v>
      </c>
      <c r="D100" s="254">
        <v>0.105</v>
      </c>
      <c r="E100" s="240"/>
      <c r="F100" s="253">
        <v>8.5000000000000006E-2</v>
      </c>
      <c r="G100" s="253">
        <v>0.15</v>
      </c>
      <c r="H100" s="253">
        <v>0.11799999999999999</v>
      </c>
      <c r="I100" s="25"/>
      <c r="J100" s="262"/>
    </row>
    <row r="101" spans="2:10" ht="15.75" customHeight="1" x14ac:dyDescent="0.25">
      <c r="B101" s="646"/>
      <c r="C101" s="19" t="s">
        <v>484</v>
      </c>
      <c r="D101" s="254">
        <v>-0.29199999999999998</v>
      </c>
      <c r="E101" s="240"/>
      <c r="F101" s="253">
        <v>5.0000000000000001E-3</v>
      </c>
      <c r="G101" s="253">
        <v>-0.09</v>
      </c>
      <c r="H101" s="253">
        <v>-7.0000000000000001E-3</v>
      </c>
      <c r="I101" s="25"/>
      <c r="J101" s="262"/>
    </row>
    <row r="102" spans="2:10" ht="15.75" customHeight="1" x14ac:dyDescent="0.25">
      <c r="B102" s="646"/>
      <c r="C102" s="19" t="s">
        <v>488</v>
      </c>
      <c r="D102" s="254">
        <v>0.157</v>
      </c>
      <c r="E102" s="240"/>
      <c r="F102" s="253">
        <v>-5.2999999999999999E-2</v>
      </c>
      <c r="G102" s="253">
        <v>-0.28999999999999998</v>
      </c>
      <c r="H102" s="253">
        <v>-0.70799999999999996</v>
      </c>
      <c r="I102" s="25"/>
      <c r="J102" s="262"/>
    </row>
    <row r="103" spans="2:10" ht="15.75" customHeight="1" x14ac:dyDescent="0.25">
      <c r="B103" s="651"/>
      <c r="C103" s="30" t="s">
        <v>486</v>
      </c>
      <c r="D103" s="255">
        <v>0.124</v>
      </c>
      <c r="E103" s="269"/>
      <c r="F103" s="256">
        <v>0.12</v>
      </c>
      <c r="G103" s="256">
        <v>7.0000000000000001E-3</v>
      </c>
      <c r="H103" s="256">
        <v>0.10199999999999999</v>
      </c>
      <c r="I103" s="32"/>
      <c r="J103" s="262"/>
    </row>
    <row r="104" spans="2:10" ht="15" customHeight="1" x14ac:dyDescent="0.25">
      <c r="B104" s="270"/>
      <c r="C104" s="270"/>
      <c r="D104" s="270"/>
      <c r="E104" s="271"/>
      <c r="F104" s="270"/>
      <c r="G104" s="270"/>
      <c r="H104" s="270"/>
      <c r="I104" s="128"/>
    </row>
    <row r="105" spans="2:10" ht="15" customHeight="1" x14ac:dyDescent="0.25">
      <c r="B105" s="607"/>
      <c r="C105" s="607"/>
      <c r="D105" s="607"/>
      <c r="E105" s="607"/>
      <c r="F105" s="607"/>
      <c r="G105" s="607"/>
      <c r="H105" s="607"/>
    </row>
    <row r="106" spans="2:10" ht="15.75" customHeight="1" x14ac:dyDescent="0.25">
      <c r="B106" s="620" t="s">
        <v>489</v>
      </c>
      <c r="C106" s="607"/>
      <c r="D106" s="607"/>
      <c r="E106" s="607"/>
      <c r="F106" s="607"/>
      <c r="G106" s="607"/>
      <c r="H106" s="607"/>
    </row>
    <row r="107" spans="2:10" ht="25.75" customHeight="1" x14ac:dyDescent="0.25">
      <c r="B107" s="620" t="s">
        <v>387</v>
      </c>
      <c r="C107" s="607"/>
      <c r="D107" s="607"/>
      <c r="E107" s="607"/>
      <c r="F107" s="607"/>
      <c r="G107" s="607"/>
      <c r="H107" s="607"/>
    </row>
    <row r="108" spans="2:10" ht="12.5" customHeight="1" x14ac:dyDescent="0.25"/>
    <row r="109" spans="2:10" ht="13.25" customHeight="1" x14ac:dyDescent="0.25"/>
    <row r="110" spans="2:10" ht="12.5" customHeight="1" x14ac:dyDescent="0.25"/>
    <row r="111" spans="2:10" ht="12.5" customHeight="1" x14ac:dyDescent="0.25"/>
    <row r="112" spans="2:10" ht="13.25" customHeight="1" x14ac:dyDescent="0.25"/>
  </sheetData>
  <mergeCells count="15">
    <mergeCell ref="B88:B90"/>
    <mergeCell ref="B92:B103"/>
    <mergeCell ref="B105:H105"/>
    <mergeCell ref="B106:H106"/>
    <mergeCell ref="B107:H107"/>
    <mergeCell ref="B45:B49"/>
    <mergeCell ref="B51:B54"/>
    <mergeCell ref="B56:B78"/>
    <mergeCell ref="B80:B83"/>
    <mergeCell ref="B85:B86"/>
    <mergeCell ref="D4:E4"/>
    <mergeCell ref="B2:I2"/>
    <mergeCell ref="B6:B43"/>
    <mergeCell ref="D42:H42"/>
    <mergeCell ref="D43:H4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79"/>
  <sheetViews>
    <sheetView showGridLines="0" showRuler="0" workbookViewId="0"/>
  </sheetViews>
  <sheetFormatPr defaultColWidth="13.08984375" defaultRowHeight="12.5" x14ac:dyDescent="0.25"/>
  <cols>
    <col min="1" max="1" width="2.6328125" customWidth="1"/>
    <col min="2" max="2" width="15.08984375" customWidth="1"/>
    <col min="3" max="3" width="51" customWidth="1"/>
    <col min="4" max="4" width="11.453125" customWidth="1"/>
    <col min="5" max="5" width="2.36328125" customWidth="1"/>
    <col min="6" max="8" width="11.453125" customWidth="1"/>
    <col min="9" max="9" width="2.36328125" customWidth="1"/>
    <col min="10" max="10" width="39.36328125" customWidth="1"/>
    <col min="11" max="12" width="8.81640625" customWidth="1"/>
  </cols>
  <sheetData>
    <row r="1" spans="1:12" ht="31.65" customHeight="1" x14ac:dyDescent="0.25">
      <c r="A1" s="6"/>
      <c r="B1" s="6"/>
      <c r="C1" s="7"/>
      <c r="D1" s="6"/>
      <c r="E1" s="98"/>
      <c r="F1" s="6"/>
      <c r="G1" s="6"/>
      <c r="H1" s="6"/>
      <c r="I1" s="98"/>
      <c r="J1" s="6"/>
      <c r="K1" s="6"/>
      <c r="L1" s="6"/>
    </row>
    <row r="2" spans="1:12" ht="34.15" customHeight="1" x14ac:dyDescent="0.25">
      <c r="A2" s="6"/>
      <c r="B2" s="606" t="s">
        <v>23</v>
      </c>
      <c r="C2" s="607"/>
      <c r="D2" s="607"/>
      <c r="E2" s="607"/>
      <c r="F2" s="607"/>
      <c r="G2" s="607"/>
      <c r="H2" s="607"/>
      <c r="I2" s="607"/>
      <c r="J2" s="607"/>
    </row>
    <row r="3" spans="1:12" ht="31.65" customHeight="1" x14ac:dyDescent="0.25">
      <c r="A3" s="6"/>
      <c r="B3" s="35"/>
      <c r="C3" s="34"/>
      <c r="D3" s="35"/>
      <c r="E3" s="257"/>
      <c r="F3" s="35"/>
      <c r="G3" s="35"/>
      <c r="H3" s="35"/>
      <c r="I3" s="257"/>
      <c r="J3" s="35"/>
      <c r="K3" s="6"/>
      <c r="L3" s="6"/>
    </row>
    <row r="4" spans="1:12" ht="69.150000000000006" customHeight="1" x14ac:dyDescent="0.25">
      <c r="B4" s="235" t="s">
        <v>388</v>
      </c>
      <c r="C4" s="272" t="s">
        <v>389</v>
      </c>
      <c r="D4" s="629" t="s">
        <v>390</v>
      </c>
      <c r="E4" s="630"/>
      <c r="F4" s="112" t="s">
        <v>391</v>
      </c>
      <c r="G4" s="112" t="s">
        <v>392</v>
      </c>
      <c r="H4" s="629" t="s">
        <v>345</v>
      </c>
      <c r="I4" s="630"/>
      <c r="J4" s="114" t="s">
        <v>96</v>
      </c>
      <c r="K4" s="104"/>
    </row>
    <row r="5" spans="1:12" ht="23.25" customHeight="1" x14ac:dyDescent="0.25">
      <c r="B5" s="652" t="s">
        <v>490</v>
      </c>
      <c r="C5" s="238" t="s">
        <v>491</v>
      </c>
      <c r="D5" s="603">
        <v>511909</v>
      </c>
      <c r="E5" s="273" t="s">
        <v>167</v>
      </c>
      <c r="F5" s="274">
        <v>504299</v>
      </c>
      <c r="G5" s="274">
        <v>521181</v>
      </c>
      <c r="H5" s="275">
        <v>530621</v>
      </c>
      <c r="I5" s="273" t="s">
        <v>167</v>
      </c>
      <c r="J5" s="280"/>
      <c r="K5" s="104"/>
    </row>
    <row r="6" spans="1:12" ht="21.65" customHeight="1" x14ac:dyDescent="0.25">
      <c r="B6" s="646"/>
      <c r="C6" s="19" t="s">
        <v>492</v>
      </c>
      <c r="D6" s="604">
        <v>350383</v>
      </c>
      <c r="E6" s="240"/>
      <c r="F6" s="201">
        <v>352522</v>
      </c>
      <c r="G6" s="201">
        <v>398866</v>
      </c>
      <c r="H6" s="276">
        <v>429676</v>
      </c>
      <c r="I6" s="240"/>
      <c r="J6" s="115"/>
      <c r="K6" s="104"/>
    </row>
    <row r="7" spans="1:12" ht="13.25" customHeight="1" x14ac:dyDescent="0.25">
      <c r="B7" s="646"/>
      <c r="C7" s="19" t="s">
        <v>493</v>
      </c>
      <c r="D7" s="604">
        <v>76742</v>
      </c>
      <c r="E7" s="240"/>
      <c r="F7" s="201">
        <v>93306</v>
      </c>
      <c r="G7" s="201">
        <v>53589</v>
      </c>
      <c r="H7" s="276">
        <v>37966</v>
      </c>
      <c r="I7" s="240"/>
      <c r="J7" s="115"/>
      <c r="K7" s="104"/>
    </row>
    <row r="8" spans="1:12" ht="14.15" customHeight="1" x14ac:dyDescent="0.25">
      <c r="B8" s="646"/>
      <c r="C8" s="19" t="s">
        <v>494</v>
      </c>
      <c r="D8" s="604">
        <v>84784</v>
      </c>
      <c r="E8" s="240"/>
      <c r="F8" s="201">
        <v>58471</v>
      </c>
      <c r="G8" s="201">
        <v>68726</v>
      </c>
      <c r="H8" s="276">
        <v>62979</v>
      </c>
      <c r="I8" s="240"/>
      <c r="J8" s="115"/>
      <c r="K8" s="104"/>
    </row>
    <row r="9" spans="1:12" ht="15" customHeight="1" x14ac:dyDescent="0.25">
      <c r="B9" s="651"/>
      <c r="C9" s="30" t="s">
        <v>495</v>
      </c>
      <c r="D9" s="277">
        <v>115.83</v>
      </c>
      <c r="E9" s="269"/>
      <c r="F9" s="278">
        <v>109.51</v>
      </c>
      <c r="G9" s="278">
        <v>107.96</v>
      </c>
      <c r="H9" s="279">
        <v>132.94</v>
      </c>
      <c r="I9" s="269"/>
      <c r="J9" s="120"/>
      <c r="K9" s="104"/>
    </row>
    <row r="10" spans="1:12" ht="15" customHeight="1" x14ac:dyDescent="0.25">
      <c r="B10" s="147"/>
      <c r="C10" s="147"/>
      <c r="D10" s="147"/>
      <c r="E10" s="281"/>
      <c r="F10" s="147"/>
      <c r="G10" s="147"/>
      <c r="H10" s="147"/>
      <c r="I10" s="281"/>
      <c r="J10" s="147"/>
    </row>
    <row r="11" spans="1:12" ht="39.15" customHeight="1" x14ac:dyDescent="0.25">
      <c r="B11" s="620" t="s">
        <v>496</v>
      </c>
      <c r="C11" s="607"/>
      <c r="D11" s="607"/>
      <c r="E11" s="607"/>
      <c r="F11" s="607"/>
      <c r="G11" s="607"/>
      <c r="H11" s="607"/>
      <c r="I11" s="607"/>
      <c r="J11" s="607"/>
    </row>
    <row r="12" spans="1:12" ht="13.25" customHeight="1" x14ac:dyDescent="0.25"/>
    <row r="13" spans="1:12" ht="13.25" customHeight="1" x14ac:dyDescent="0.25"/>
    <row r="14" spans="1:12" ht="13.25" customHeight="1" x14ac:dyDescent="0.25"/>
    <row r="15" spans="1:12" ht="13.25" customHeight="1" x14ac:dyDescent="0.25"/>
    <row r="16" spans="1:12" ht="13.25" customHeight="1" x14ac:dyDescent="0.25"/>
    <row r="17" ht="13.25" customHeight="1" x14ac:dyDescent="0.25"/>
    <row r="18" ht="13.25" customHeight="1" x14ac:dyDescent="0.25"/>
    <row r="19" ht="13.25" customHeight="1" x14ac:dyDescent="0.25"/>
    <row r="20" ht="13.25" customHeight="1" x14ac:dyDescent="0.25"/>
    <row r="21" ht="13.25" customHeight="1" x14ac:dyDescent="0.25"/>
    <row r="22" ht="13.25" customHeight="1" x14ac:dyDescent="0.25"/>
    <row r="23" ht="13.25" customHeight="1" x14ac:dyDescent="0.25"/>
    <row r="24" ht="13.25" customHeight="1" x14ac:dyDescent="0.25"/>
    <row r="25" ht="13.25" customHeight="1" x14ac:dyDescent="0.25"/>
    <row r="26" ht="13.25" customHeight="1" x14ac:dyDescent="0.25"/>
    <row r="27" ht="13.25" customHeight="1" x14ac:dyDescent="0.25"/>
    <row r="28" ht="13.25" customHeight="1" x14ac:dyDescent="0.25"/>
    <row r="29" ht="13.25" customHeight="1" x14ac:dyDescent="0.25"/>
    <row r="30" ht="13.25" customHeight="1" x14ac:dyDescent="0.25"/>
    <row r="31" ht="13.25" customHeight="1" x14ac:dyDescent="0.25"/>
    <row r="32" ht="13.25" customHeight="1" x14ac:dyDescent="0.25"/>
    <row r="33" ht="13.25" customHeight="1" x14ac:dyDescent="0.25"/>
    <row r="34" ht="13.25" customHeight="1" x14ac:dyDescent="0.25"/>
    <row r="35" ht="13.25" customHeight="1" x14ac:dyDescent="0.25"/>
    <row r="36" ht="13.25" customHeight="1" x14ac:dyDescent="0.25"/>
    <row r="37" ht="13.25" customHeight="1" x14ac:dyDescent="0.25"/>
    <row r="38" ht="13.25" customHeight="1" x14ac:dyDescent="0.25"/>
    <row r="39" ht="13.25" customHeight="1" x14ac:dyDescent="0.25"/>
    <row r="40" ht="13.25" customHeight="1" x14ac:dyDescent="0.25"/>
    <row r="41" ht="13.25" customHeight="1" x14ac:dyDescent="0.25"/>
    <row r="42" ht="13.25" customHeight="1" x14ac:dyDescent="0.25"/>
    <row r="43" ht="13.25" customHeight="1" x14ac:dyDescent="0.25"/>
    <row r="44" ht="13.25" customHeight="1" x14ac:dyDescent="0.25"/>
    <row r="45" ht="13.25" customHeight="1" x14ac:dyDescent="0.25"/>
    <row r="46" ht="13.25" customHeight="1" x14ac:dyDescent="0.25"/>
    <row r="47" ht="13.25" customHeight="1" x14ac:dyDescent="0.25"/>
    <row r="48" ht="13.25" customHeight="1" x14ac:dyDescent="0.25"/>
    <row r="49" ht="13.25" customHeight="1" x14ac:dyDescent="0.25"/>
    <row r="50" ht="13.25" customHeight="1" x14ac:dyDescent="0.25"/>
    <row r="51" ht="13.25" customHeight="1" x14ac:dyDescent="0.25"/>
    <row r="52" ht="13.25" customHeight="1" x14ac:dyDescent="0.25"/>
    <row r="53" ht="13.25" customHeight="1" x14ac:dyDescent="0.25"/>
    <row r="54" ht="13.25" customHeight="1" x14ac:dyDescent="0.25"/>
    <row r="55" ht="13.25" customHeight="1" x14ac:dyDescent="0.25"/>
    <row r="56" ht="13.25" customHeight="1" x14ac:dyDescent="0.25"/>
    <row r="57" ht="13.25" customHeight="1" x14ac:dyDescent="0.25"/>
    <row r="58" ht="13.25" customHeight="1" x14ac:dyDescent="0.25"/>
    <row r="59" ht="13.25" customHeight="1" x14ac:dyDescent="0.25"/>
    <row r="60" ht="13.25" customHeight="1" x14ac:dyDescent="0.25"/>
    <row r="61" ht="13.25" customHeight="1" x14ac:dyDescent="0.25"/>
    <row r="62" ht="13.25" customHeight="1" x14ac:dyDescent="0.25"/>
    <row r="63" ht="13.25" customHeight="1" x14ac:dyDescent="0.25"/>
    <row r="64" ht="13.25" customHeight="1" x14ac:dyDescent="0.25"/>
    <row r="65" ht="13.25" customHeight="1" x14ac:dyDescent="0.25"/>
    <row r="66" ht="13.25" customHeight="1" x14ac:dyDescent="0.25"/>
    <row r="67" ht="13.25" customHeight="1" x14ac:dyDescent="0.25"/>
    <row r="68" ht="13.25" customHeight="1" x14ac:dyDescent="0.25"/>
    <row r="69" ht="13.25" customHeight="1" x14ac:dyDescent="0.25"/>
    <row r="70" ht="13.25" customHeight="1" x14ac:dyDescent="0.25"/>
    <row r="71" ht="13.25" customHeight="1" x14ac:dyDescent="0.25"/>
    <row r="72" ht="13.25" customHeight="1" x14ac:dyDescent="0.25"/>
    <row r="73" ht="13.25" customHeight="1" x14ac:dyDescent="0.25"/>
    <row r="74" ht="13.25" customHeight="1" x14ac:dyDescent="0.25"/>
    <row r="75" ht="13.25" customHeight="1" x14ac:dyDescent="0.25"/>
    <row r="76" ht="13.25" customHeight="1" x14ac:dyDescent="0.25"/>
    <row r="77" ht="13.25" customHeight="1" x14ac:dyDescent="0.25"/>
    <row r="78" ht="13.25" customHeight="1" x14ac:dyDescent="0.25"/>
    <row r="79" ht="13.25" customHeight="1" x14ac:dyDescent="0.25"/>
  </sheetData>
  <mergeCells count="5">
    <mergeCell ref="D4:E4"/>
    <mergeCell ref="B5:B9"/>
    <mergeCell ref="H4:I4"/>
    <mergeCell ref="B2:J2"/>
    <mergeCell ref="B11:J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81"/>
  <sheetViews>
    <sheetView showGridLines="0" showRuler="0" workbookViewId="0"/>
  </sheetViews>
  <sheetFormatPr defaultColWidth="13.08984375" defaultRowHeight="12.5" x14ac:dyDescent="0.25"/>
  <cols>
    <col min="1" max="1" width="2.6328125" customWidth="1"/>
    <col min="2" max="2" width="41.08984375" customWidth="1"/>
    <col min="3" max="3" width="0.90625" customWidth="1"/>
    <col min="4" max="4" width="58.90625" customWidth="1"/>
    <col min="5" max="5" width="0.90625" customWidth="1"/>
    <col min="6" max="8" width="18.08984375" customWidth="1"/>
    <col min="9" max="9" width="0.90625" customWidth="1"/>
    <col min="10" max="10" width="14.1796875" customWidth="1"/>
    <col min="11" max="11" width="0.90625" customWidth="1"/>
    <col min="12" max="12" width="15.54296875" customWidth="1"/>
    <col min="13" max="13" width="0.90625" customWidth="1"/>
    <col min="14" max="16" width="18.08984375" customWidth="1"/>
    <col min="17" max="17" width="0.90625" customWidth="1"/>
    <col min="18" max="18" width="14.1796875" customWidth="1"/>
    <col min="19" max="19" width="0.90625" customWidth="1"/>
    <col min="20" max="20" width="15.54296875" customWidth="1"/>
    <col min="21" max="21" width="0.90625" customWidth="1"/>
  </cols>
  <sheetData>
    <row r="1" spans="1:21" ht="31.65" customHeight="1" x14ac:dyDescent="0.25">
      <c r="A1" s="6"/>
      <c r="B1" s="6"/>
      <c r="C1" s="7"/>
      <c r="D1" s="6"/>
      <c r="E1" s="6"/>
      <c r="F1" s="6"/>
      <c r="G1" s="6"/>
      <c r="H1" s="6"/>
      <c r="I1" s="6"/>
      <c r="J1" s="6"/>
      <c r="K1" s="6"/>
      <c r="L1" s="6"/>
      <c r="M1" s="6"/>
      <c r="N1" s="6"/>
      <c r="O1" s="6"/>
      <c r="P1" s="6"/>
      <c r="Q1" s="6"/>
      <c r="R1" s="6"/>
      <c r="S1" s="6"/>
      <c r="T1" s="6"/>
      <c r="U1" s="6"/>
    </row>
    <row r="2" spans="1:21" ht="35.75" customHeight="1" x14ac:dyDescent="0.25">
      <c r="A2" s="6"/>
      <c r="B2" s="606" t="s">
        <v>24</v>
      </c>
      <c r="C2" s="607"/>
      <c r="D2" s="607"/>
      <c r="E2" s="607"/>
      <c r="F2" s="607"/>
      <c r="G2" s="607"/>
      <c r="H2" s="607"/>
      <c r="I2" s="607"/>
      <c r="J2" s="607"/>
      <c r="K2" s="607"/>
      <c r="L2" s="607"/>
      <c r="M2" s="607"/>
      <c r="N2" s="607"/>
      <c r="O2" s="607"/>
      <c r="P2" s="607"/>
      <c r="Q2" s="607"/>
      <c r="R2" s="607"/>
      <c r="S2" s="607"/>
      <c r="T2" s="607"/>
      <c r="U2" s="607"/>
    </row>
    <row r="3" spans="1:21" ht="15" customHeight="1" x14ac:dyDescent="0.25">
      <c r="A3" s="6"/>
      <c r="B3" s="6"/>
      <c r="C3" s="7"/>
      <c r="D3" s="6"/>
      <c r="E3" s="6"/>
      <c r="F3" s="6"/>
      <c r="G3" s="6"/>
      <c r="H3" s="6"/>
      <c r="I3" s="6"/>
      <c r="J3" s="6"/>
      <c r="K3" s="6"/>
      <c r="L3" s="6"/>
      <c r="M3" s="6"/>
      <c r="N3" s="6"/>
      <c r="O3" s="6"/>
      <c r="P3" s="6"/>
      <c r="Q3" s="6"/>
      <c r="R3" s="6"/>
      <c r="S3" s="6"/>
      <c r="T3" s="6"/>
      <c r="U3" s="6"/>
    </row>
    <row r="4" spans="1:21" ht="15" customHeight="1" x14ac:dyDescent="0.25"/>
    <row r="5" spans="1:21" ht="15.75" customHeight="1" x14ac:dyDescent="0.25">
      <c r="B5" s="653" t="s">
        <v>497</v>
      </c>
      <c r="C5" s="282"/>
      <c r="D5" s="653" t="s">
        <v>498</v>
      </c>
      <c r="E5" s="33"/>
      <c r="F5" s="655" t="s">
        <v>499</v>
      </c>
      <c r="G5" s="655"/>
      <c r="H5" s="655"/>
      <c r="I5" s="655"/>
      <c r="J5" s="655"/>
      <c r="K5" s="655"/>
      <c r="L5" s="655"/>
      <c r="M5" s="282"/>
      <c r="N5" s="655" t="s">
        <v>500</v>
      </c>
      <c r="O5" s="655"/>
      <c r="P5" s="655"/>
      <c r="Q5" s="655"/>
      <c r="R5" s="655"/>
      <c r="S5" s="655"/>
      <c r="T5" s="655"/>
    </row>
    <row r="6" spans="1:21" ht="35.75" customHeight="1" x14ac:dyDescent="0.25">
      <c r="B6" s="654"/>
      <c r="C6" s="282"/>
      <c r="D6" s="654"/>
      <c r="E6" s="33"/>
      <c r="F6" s="284" t="s">
        <v>501</v>
      </c>
      <c r="G6" s="285" t="s">
        <v>502</v>
      </c>
      <c r="H6" s="285" t="s">
        <v>503</v>
      </c>
      <c r="I6" s="286"/>
      <c r="J6" s="286" t="s">
        <v>504</v>
      </c>
      <c r="K6" s="286"/>
      <c r="L6" s="287" t="s">
        <v>505</v>
      </c>
      <c r="M6" s="282"/>
      <c r="N6" s="284" t="s">
        <v>501</v>
      </c>
      <c r="O6" s="285" t="s">
        <v>502</v>
      </c>
      <c r="P6" s="285" t="s">
        <v>503</v>
      </c>
      <c r="Q6" s="286"/>
      <c r="R6" s="286" t="s">
        <v>504</v>
      </c>
      <c r="S6" s="286"/>
      <c r="T6" s="287" t="s">
        <v>505</v>
      </c>
    </row>
    <row r="7" spans="1:21" ht="15.75" customHeight="1" x14ac:dyDescent="0.25">
      <c r="B7" s="288" t="s">
        <v>506</v>
      </c>
      <c r="C7" s="33"/>
      <c r="D7" s="151" t="s">
        <v>507</v>
      </c>
      <c r="E7" s="33"/>
      <c r="F7" s="289">
        <v>6003</v>
      </c>
      <c r="G7" s="289">
        <v>692</v>
      </c>
      <c r="H7" s="290">
        <v>6695</v>
      </c>
      <c r="I7" s="33"/>
      <c r="J7" s="33"/>
      <c r="K7" s="33"/>
      <c r="L7" s="33"/>
      <c r="M7" s="33"/>
      <c r="N7" s="289">
        <v>6383</v>
      </c>
      <c r="O7" s="289">
        <v>574</v>
      </c>
      <c r="P7" s="290">
        <v>6957</v>
      </c>
      <c r="Q7" s="33"/>
      <c r="R7" s="33"/>
      <c r="S7" s="33"/>
      <c r="T7" s="33"/>
    </row>
    <row r="8" spans="1:21" ht="15.75" customHeight="1" x14ac:dyDescent="0.25">
      <c r="B8" s="291"/>
      <c r="C8" s="33"/>
      <c r="D8" s="151" t="s">
        <v>508</v>
      </c>
      <c r="E8" s="33"/>
      <c r="F8" s="289">
        <v>13</v>
      </c>
      <c r="G8" s="289">
        <v>4</v>
      </c>
      <c r="H8" s="290">
        <v>17</v>
      </c>
      <c r="I8" s="33"/>
      <c r="J8" s="33"/>
      <c r="K8" s="33"/>
      <c r="L8" s="33"/>
      <c r="M8" s="33"/>
      <c r="N8" s="289">
        <v>24</v>
      </c>
      <c r="O8" s="289">
        <v>4</v>
      </c>
      <c r="P8" s="290">
        <v>28</v>
      </c>
      <c r="Q8" s="33"/>
      <c r="R8" s="33"/>
      <c r="S8" s="33"/>
      <c r="T8" s="33"/>
    </row>
    <row r="9" spans="1:21" ht="15.75" customHeight="1" x14ac:dyDescent="0.25">
      <c r="B9" s="291"/>
      <c r="C9" s="33"/>
      <c r="D9" s="151" t="s">
        <v>509</v>
      </c>
      <c r="E9" s="33"/>
      <c r="F9" s="289">
        <v>55</v>
      </c>
      <c r="G9" s="289">
        <v>9</v>
      </c>
      <c r="H9" s="290">
        <v>64</v>
      </c>
      <c r="I9" s="33"/>
      <c r="J9" s="292"/>
      <c r="K9" s="33"/>
      <c r="L9" s="292"/>
      <c r="M9" s="33"/>
      <c r="N9" s="289">
        <v>17</v>
      </c>
      <c r="O9" s="289">
        <v>24</v>
      </c>
      <c r="P9" s="290">
        <v>41</v>
      </c>
      <c r="Q9" s="33"/>
      <c r="R9" s="292"/>
      <c r="S9" s="33"/>
      <c r="T9" s="292"/>
    </row>
    <row r="10" spans="1:21" ht="15.75" customHeight="1" x14ac:dyDescent="0.25">
      <c r="B10" s="291"/>
      <c r="C10" s="33"/>
      <c r="D10" s="293" t="s">
        <v>510</v>
      </c>
      <c r="E10" s="33"/>
      <c r="F10" s="294">
        <v>6071</v>
      </c>
      <c r="G10" s="294">
        <v>705</v>
      </c>
      <c r="H10" s="294">
        <v>6776</v>
      </c>
      <c r="I10" s="33"/>
      <c r="J10" s="295">
        <v>1.0999999999999999E-2</v>
      </c>
      <c r="K10" s="33"/>
      <c r="L10" s="295">
        <v>1.0999999999999999E-2</v>
      </c>
      <c r="M10" s="33"/>
      <c r="N10" s="294">
        <v>6424</v>
      </c>
      <c r="O10" s="294">
        <v>602</v>
      </c>
      <c r="P10" s="294">
        <v>7026</v>
      </c>
      <c r="Q10" s="33"/>
      <c r="R10" s="295">
        <v>1.0999999999999999E-2</v>
      </c>
      <c r="S10" s="33"/>
      <c r="T10" s="295">
        <v>1.0999999999999999E-2</v>
      </c>
    </row>
    <row r="11" spans="1:21" ht="15" customHeight="1" x14ac:dyDescent="0.25">
      <c r="B11" s="163"/>
      <c r="C11" s="33"/>
      <c r="D11" s="268"/>
      <c r="E11" s="33"/>
      <c r="F11" s="268"/>
      <c r="G11" s="268"/>
      <c r="H11" s="296"/>
      <c r="I11" s="33"/>
      <c r="J11" s="297"/>
      <c r="K11" s="33"/>
      <c r="L11" s="297"/>
      <c r="M11" s="33"/>
      <c r="N11" s="268"/>
      <c r="O11" s="268"/>
      <c r="P11" s="296"/>
      <c r="Q11" s="33"/>
      <c r="R11" s="297"/>
      <c r="S11" s="33"/>
      <c r="T11" s="297"/>
    </row>
    <row r="12" spans="1:21" ht="15.75" customHeight="1" x14ac:dyDescent="0.25">
      <c r="B12" s="298" t="s">
        <v>511</v>
      </c>
      <c r="C12" s="33"/>
      <c r="D12" s="151" t="s">
        <v>512</v>
      </c>
      <c r="E12" s="33"/>
      <c r="F12" s="289">
        <v>872</v>
      </c>
      <c r="G12" s="289">
        <v>1390</v>
      </c>
      <c r="H12" s="290">
        <v>2262</v>
      </c>
      <c r="I12" s="33"/>
      <c r="J12" s="33"/>
      <c r="K12" s="33"/>
      <c r="L12" s="33"/>
      <c r="M12" s="33"/>
      <c r="N12" s="289">
        <v>1020</v>
      </c>
      <c r="O12" s="289">
        <v>1521</v>
      </c>
      <c r="P12" s="290">
        <v>2541</v>
      </c>
      <c r="Q12" s="33"/>
      <c r="R12" s="33"/>
      <c r="S12" s="33"/>
      <c r="T12" s="33"/>
    </row>
    <row r="13" spans="1:21" ht="15.75" customHeight="1" x14ac:dyDescent="0.25">
      <c r="B13" s="291"/>
      <c r="C13" s="33"/>
      <c r="D13" s="151" t="s">
        <v>513</v>
      </c>
      <c r="E13" s="33"/>
      <c r="F13" s="289">
        <v>2303</v>
      </c>
      <c r="G13" s="289">
        <v>1285</v>
      </c>
      <c r="H13" s="290">
        <v>3588</v>
      </c>
      <c r="I13" s="33"/>
      <c r="J13" s="292"/>
      <c r="K13" s="33"/>
      <c r="L13" s="292"/>
      <c r="M13" s="33"/>
      <c r="N13" s="289">
        <v>2369</v>
      </c>
      <c r="O13" s="289">
        <v>1076</v>
      </c>
      <c r="P13" s="290">
        <v>3445</v>
      </c>
      <c r="Q13" s="33"/>
      <c r="R13" s="292"/>
      <c r="S13" s="33"/>
      <c r="T13" s="292"/>
    </row>
    <row r="14" spans="1:21" ht="15.75" customHeight="1" x14ac:dyDescent="0.25">
      <c r="B14" s="291"/>
      <c r="C14" s="33"/>
      <c r="D14" s="293" t="s">
        <v>510</v>
      </c>
      <c r="E14" s="33"/>
      <c r="F14" s="294">
        <v>3175</v>
      </c>
      <c r="G14" s="294">
        <v>2675</v>
      </c>
      <c r="H14" s="294">
        <v>5850</v>
      </c>
      <c r="I14" s="33"/>
      <c r="J14" s="295">
        <v>8.9999999999999993E-3</v>
      </c>
      <c r="K14" s="33"/>
      <c r="L14" s="295">
        <v>8.9999999999999993E-3</v>
      </c>
      <c r="M14" s="33"/>
      <c r="N14" s="294">
        <v>3389</v>
      </c>
      <c r="O14" s="294">
        <v>2597</v>
      </c>
      <c r="P14" s="294">
        <v>5986</v>
      </c>
      <c r="Q14" s="33"/>
      <c r="R14" s="295">
        <v>0.01</v>
      </c>
      <c r="S14" s="33"/>
      <c r="T14" s="295">
        <v>0.01</v>
      </c>
    </row>
    <row r="15" spans="1:21" ht="15" customHeight="1" x14ac:dyDescent="0.25">
      <c r="B15" s="163"/>
      <c r="C15" s="33"/>
      <c r="D15" s="268"/>
      <c r="E15" s="33"/>
      <c r="F15" s="268"/>
      <c r="G15" s="268"/>
      <c r="H15" s="296"/>
      <c r="I15" s="33"/>
      <c r="J15" s="297"/>
      <c r="K15" s="33"/>
      <c r="L15" s="297"/>
      <c r="M15" s="33"/>
      <c r="N15" s="268"/>
      <c r="O15" s="268"/>
      <c r="P15" s="296"/>
      <c r="Q15" s="33"/>
      <c r="R15" s="297"/>
      <c r="S15" s="33"/>
      <c r="T15" s="297"/>
    </row>
    <row r="16" spans="1:21" ht="15.75" customHeight="1" x14ac:dyDescent="0.25">
      <c r="B16" s="288" t="s">
        <v>514</v>
      </c>
      <c r="C16" s="33"/>
      <c r="D16" s="151" t="s">
        <v>515</v>
      </c>
      <c r="E16" s="33"/>
      <c r="F16" s="289">
        <v>4910</v>
      </c>
      <c r="G16" s="289">
        <v>5499</v>
      </c>
      <c r="H16" s="290">
        <v>10409</v>
      </c>
      <c r="I16" s="33"/>
      <c r="J16" s="33"/>
      <c r="K16" s="33"/>
      <c r="L16" s="33"/>
      <c r="M16" s="33"/>
      <c r="N16" s="289">
        <v>4222</v>
      </c>
      <c r="O16" s="289">
        <v>4517</v>
      </c>
      <c r="P16" s="290">
        <v>8739</v>
      </c>
      <c r="Q16" s="33"/>
      <c r="R16" s="33"/>
      <c r="S16" s="33"/>
      <c r="T16" s="33"/>
    </row>
    <row r="17" spans="2:20" ht="15.75" customHeight="1" x14ac:dyDescent="0.25">
      <c r="B17" s="291"/>
      <c r="C17" s="33"/>
      <c r="D17" s="151" t="s">
        <v>516</v>
      </c>
      <c r="E17" s="33"/>
      <c r="F17" s="289">
        <v>661</v>
      </c>
      <c r="G17" s="289">
        <v>1014</v>
      </c>
      <c r="H17" s="290">
        <v>1675</v>
      </c>
      <c r="I17" s="33"/>
      <c r="J17" s="292"/>
      <c r="K17" s="33"/>
      <c r="L17" s="292"/>
      <c r="M17" s="33"/>
      <c r="N17" s="289">
        <v>690</v>
      </c>
      <c r="O17" s="289">
        <v>1018</v>
      </c>
      <c r="P17" s="290">
        <v>1708</v>
      </c>
      <c r="Q17" s="33"/>
      <c r="R17" s="292"/>
      <c r="S17" s="33"/>
      <c r="T17" s="292"/>
    </row>
    <row r="18" spans="2:20" ht="15.75" customHeight="1" x14ac:dyDescent="0.25">
      <c r="B18" s="291"/>
      <c r="C18" s="33"/>
      <c r="D18" s="293" t="s">
        <v>510</v>
      </c>
      <c r="E18" s="33"/>
      <c r="F18" s="294">
        <v>5571</v>
      </c>
      <c r="G18" s="294">
        <v>6513</v>
      </c>
      <c r="H18" s="294">
        <v>12084</v>
      </c>
      <c r="I18" s="33"/>
      <c r="J18" s="295">
        <v>1.6E-2</v>
      </c>
      <c r="K18" s="33"/>
      <c r="L18" s="295">
        <v>1.7000000000000001E-2</v>
      </c>
      <c r="M18" s="33"/>
      <c r="N18" s="294">
        <v>4912</v>
      </c>
      <c r="O18" s="294">
        <v>5535</v>
      </c>
      <c r="P18" s="294">
        <v>10447</v>
      </c>
      <c r="Q18" s="33"/>
      <c r="R18" s="295">
        <v>1.4E-2</v>
      </c>
      <c r="S18" s="33"/>
      <c r="T18" s="295">
        <v>1.4999999999999999E-2</v>
      </c>
    </row>
    <row r="19" spans="2:20" ht="15" customHeight="1" x14ac:dyDescent="0.25">
      <c r="B19" s="163"/>
      <c r="C19" s="33"/>
      <c r="D19" s="268"/>
      <c r="E19" s="33"/>
      <c r="F19" s="268"/>
      <c r="G19" s="268"/>
      <c r="H19" s="296"/>
      <c r="I19" s="33"/>
      <c r="J19" s="297"/>
      <c r="K19" s="33"/>
      <c r="L19" s="297"/>
      <c r="M19" s="33"/>
      <c r="N19" s="268"/>
      <c r="O19" s="268"/>
      <c r="P19" s="296"/>
      <c r="Q19" s="33"/>
      <c r="R19" s="297"/>
      <c r="S19" s="33"/>
      <c r="T19" s="297"/>
    </row>
    <row r="20" spans="2:20" ht="15.75" customHeight="1" x14ac:dyDescent="0.25">
      <c r="B20" s="298" t="s">
        <v>517</v>
      </c>
      <c r="C20" s="33"/>
      <c r="D20" s="151" t="s">
        <v>518</v>
      </c>
      <c r="E20" s="33"/>
      <c r="F20" s="289">
        <v>860</v>
      </c>
      <c r="G20" s="289">
        <v>1001</v>
      </c>
      <c r="H20" s="290">
        <v>1861</v>
      </c>
      <c r="I20" s="33"/>
      <c r="J20" s="33"/>
      <c r="K20" s="33"/>
      <c r="L20" s="33"/>
      <c r="M20" s="33"/>
      <c r="N20" s="289">
        <v>460</v>
      </c>
      <c r="O20" s="289">
        <v>628</v>
      </c>
      <c r="P20" s="290">
        <v>1088</v>
      </c>
      <c r="Q20" s="33"/>
      <c r="R20" s="33"/>
      <c r="S20" s="33"/>
      <c r="T20" s="33"/>
    </row>
    <row r="21" spans="2:20" ht="15.75" customHeight="1" x14ac:dyDescent="0.25">
      <c r="B21" s="291"/>
      <c r="C21" s="33"/>
      <c r="D21" s="151" t="s">
        <v>519</v>
      </c>
      <c r="E21" s="33"/>
      <c r="F21" s="289">
        <v>0</v>
      </c>
      <c r="G21" s="289">
        <v>555</v>
      </c>
      <c r="H21" s="290">
        <v>555</v>
      </c>
      <c r="I21" s="33"/>
      <c r="J21" s="33"/>
      <c r="K21" s="33"/>
      <c r="L21" s="33"/>
      <c r="M21" s="33"/>
      <c r="N21" s="289">
        <v>0</v>
      </c>
      <c r="O21" s="289">
        <v>331</v>
      </c>
      <c r="P21" s="290">
        <v>331</v>
      </c>
      <c r="Q21" s="33"/>
      <c r="R21" s="33"/>
      <c r="S21" s="33"/>
      <c r="T21" s="33"/>
    </row>
    <row r="22" spans="2:20" ht="15.75" customHeight="1" x14ac:dyDescent="0.25">
      <c r="B22" s="291"/>
      <c r="C22" s="33"/>
      <c r="D22" s="151" t="s">
        <v>516</v>
      </c>
      <c r="E22" s="33"/>
      <c r="F22" s="289">
        <v>39361</v>
      </c>
      <c r="G22" s="289">
        <v>33838</v>
      </c>
      <c r="H22" s="290">
        <v>73199</v>
      </c>
      <c r="I22" s="33"/>
      <c r="J22" s="292"/>
      <c r="K22" s="33"/>
      <c r="L22" s="292"/>
      <c r="M22" s="33"/>
      <c r="N22" s="289">
        <v>37574</v>
      </c>
      <c r="O22" s="289">
        <v>30814</v>
      </c>
      <c r="P22" s="290">
        <v>68388</v>
      </c>
      <c r="Q22" s="33"/>
      <c r="R22" s="292"/>
      <c r="S22" s="33"/>
      <c r="T22" s="292"/>
    </row>
    <row r="23" spans="2:20" ht="15.75" customHeight="1" x14ac:dyDescent="0.25">
      <c r="B23" s="291"/>
      <c r="C23" s="33"/>
      <c r="D23" s="293" t="s">
        <v>510</v>
      </c>
      <c r="E23" s="33"/>
      <c r="F23" s="294">
        <v>40221</v>
      </c>
      <c r="G23" s="294">
        <v>35394</v>
      </c>
      <c r="H23" s="294">
        <v>75615</v>
      </c>
      <c r="I23" s="33"/>
      <c r="J23" s="295">
        <v>4.0000000000000001E-3</v>
      </c>
      <c r="K23" s="33"/>
      <c r="L23" s="295">
        <v>3.0000000000000001E-3</v>
      </c>
      <c r="M23" s="33"/>
      <c r="N23" s="294">
        <v>38034</v>
      </c>
      <c r="O23" s="294">
        <v>31773</v>
      </c>
      <c r="P23" s="294">
        <v>69807</v>
      </c>
      <c r="Q23" s="33"/>
      <c r="R23" s="295">
        <v>2E-3</v>
      </c>
      <c r="S23" s="33"/>
      <c r="T23" s="295">
        <v>4.0000000000000001E-3</v>
      </c>
    </row>
    <row r="24" spans="2:20" ht="15" customHeight="1" x14ac:dyDescent="0.25">
      <c r="B24" s="163"/>
      <c r="C24" s="33"/>
      <c r="D24" s="268"/>
      <c r="E24" s="33"/>
      <c r="F24" s="268"/>
      <c r="G24" s="268"/>
      <c r="H24" s="296"/>
      <c r="I24" s="33"/>
      <c r="J24" s="297"/>
      <c r="K24" s="33"/>
      <c r="L24" s="297"/>
      <c r="M24" s="33"/>
      <c r="N24" s="268"/>
      <c r="O24" s="268"/>
      <c r="P24" s="296"/>
      <c r="Q24" s="33"/>
      <c r="R24" s="297"/>
      <c r="S24" s="33"/>
      <c r="T24" s="297"/>
    </row>
    <row r="25" spans="2:20" ht="15.75" customHeight="1" x14ac:dyDescent="0.25">
      <c r="B25" s="288" t="s">
        <v>520</v>
      </c>
      <c r="C25" s="33"/>
      <c r="D25" s="151" t="s">
        <v>518</v>
      </c>
      <c r="E25" s="33"/>
      <c r="F25" s="289">
        <v>1056</v>
      </c>
      <c r="G25" s="289">
        <v>1898</v>
      </c>
      <c r="H25" s="290">
        <v>2954</v>
      </c>
      <c r="I25" s="33"/>
      <c r="J25" s="33"/>
      <c r="K25" s="33"/>
      <c r="L25" s="33"/>
      <c r="M25" s="33"/>
      <c r="N25" s="289">
        <v>1269</v>
      </c>
      <c r="O25" s="289">
        <v>1769</v>
      </c>
      <c r="P25" s="290">
        <v>3038</v>
      </c>
      <c r="Q25" s="33"/>
      <c r="R25" s="33"/>
      <c r="S25" s="33"/>
      <c r="T25" s="33"/>
    </row>
    <row r="26" spans="2:20" ht="15.75" customHeight="1" x14ac:dyDescent="0.25">
      <c r="B26" s="291"/>
      <c r="C26" s="33"/>
      <c r="D26" s="151" t="s">
        <v>521</v>
      </c>
      <c r="E26" s="33"/>
      <c r="F26" s="289">
        <v>379</v>
      </c>
      <c r="G26" s="289">
        <v>219</v>
      </c>
      <c r="H26" s="290">
        <v>598</v>
      </c>
      <c r="I26" s="33"/>
      <c r="J26" s="33"/>
      <c r="K26" s="33"/>
      <c r="L26" s="33"/>
      <c r="M26" s="33"/>
      <c r="N26" s="289">
        <v>164</v>
      </c>
      <c r="O26" s="289">
        <v>265</v>
      </c>
      <c r="P26" s="290">
        <v>429</v>
      </c>
      <c r="Q26" s="33"/>
      <c r="R26" s="33"/>
      <c r="S26" s="33"/>
      <c r="T26" s="33"/>
    </row>
    <row r="27" spans="2:20" ht="15.75" customHeight="1" x14ac:dyDescent="0.25">
      <c r="B27" s="291"/>
      <c r="C27" s="33"/>
      <c r="D27" s="151" t="s">
        <v>522</v>
      </c>
      <c r="E27" s="33"/>
      <c r="F27" s="289">
        <v>1530</v>
      </c>
      <c r="G27" s="289">
        <v>679</v>
      </c>
      <c r="H27" s="290">
        <v>2209</v>
      </c>
      <c r="I27" s="33"/>
      <c r="J27" s="33"/>
      <c r="K27" s="33"/>
      <c r="L27" s="33"/>
      <c r="M27" s="33"/>
      <c r="N27" s="289">
        <v>979</v>
      </c>
      <c r="O27" s="289">
        <v>797</v>
      </c>
      <c r="P27" s="290">
        <v>1776</v>
      </c>
      <c r="Q27" s="33"/>
      <c r="R27" s="33"/>
      <c r="S27" s="33"/>
      <c r="T27" s="33"/>
    </row>
    <row r="28" spans="2:20" ht="15.75" customHeight="1" x14ac:dyDescent="0.25">
      <c r="B28" s="291"/>
      <c r="C28" s="33"/>
      <c r="D28" s="151" t="s">
        <v>523</v>
      </c>
      <c r="E28" s="33"/>
      <c r="F28" s="289">
        <v>1797</v>
      </c>
      <c r="G28" s="289">
        <v>3949</v>
      </c>
      <c r="H28" s="290">
        <v>5746</v>
      </c>
      <c r="I28" s="33"/>
      <c r="J28" s="33"/>
      <c r="K28" s="33"/>
      <c r="L28" s="33"/>
      <c r="M28" s="33"/>
      <c r="N28" s="289">
        <v>2182</v>
      </c>
      <c r="O28" s="289">
        <v>3085</v>
      </c>
      <c r="P28" s="290">
        <v>5267</v>
      </c>
      <c r="Q28" s="33"/>
      <c r="R28" s="33"/>
      <c r="S28" s="33"/>
      <c r="T28" s="33"/>
    </row>
    <row r="29" spans="2:20" ht="15.75" customHeight="1" x14ac:dyDescent="0.25">
      <c r="B29" s="291"/>
      <c r="C29" s="33"/>
      <c r="D29" s="151" t="s">
        <v>80</v>
      </c>
      <c r="E29" s="33"/>
      <c r="F29" s="289">
        <v>45</v>
      </c>
      <c r="G29" s="289">
        <v>44</v>
      </c>
      <c r="H29" s="290">
        <v>89</v>
      </c>
      <c r="I29" s="33"/>
      <c r="J29" s="33"/>
      <c r="K29" s="33"/>
      <c r="L29" s="33"/>
      <c r="M29" s="33"/>
      <c r="N29" s="289">
        <v>1</v>
      </c>
      <c r="O29" s="289">
        <v>25</v>
      </c>
      <c r="P29" s="290">
        <v>26</v>
      </c>
      <c r="Q29" s="33"/>
      <c r="R29" s="33"/>
      <c r="S29" s="33"/>
      <c r="T29" s="33"/>
    </row>
    <row r="30" spans="2:20" ht="15.75" customHeight="1" x14ac:dyDescent="0.25">
      <c r="B30" s="291"/>
      <c r="C30" s="33"/>
      <c r="D30" s="151" t="s">
        <v>516</v>
      </c>
      <c r="E30" s="33"/>
      <c r="F30" s="289">
        <v>519</v>
      </c>
      <c r="G30" s="289">
        <v>980</v>
      </c>
      <c r="H30" s="290">
        <v>1499</v>
      </c>
      <c r="I30" s="33"/>
      <c r="J30" s="292"/>
      <c r="K30" s="33"/>
      <c r="L30" s="292"/>
      <c r="M30" s="33"/>
      <c r="N30" s="289">
        <v>195</v>
      </c>
      <c r="O30" s="289">
        <v>894</v>
      </c>
      <c r="P30" s="290">
        <v>1089</v>
      </c>
      <c r="Q30" s="33"/>
      <c r="R30" s="292"/>
      <c r="S30" s="33"/>
      <c r="T30" s="292"/>
    </row>
    <row r="31" spans="2:20" ht="15.75" customHeight="1" x14ac:dyDescent="0.25">
      <c r="B31" s="291"/>
      <c r="C31" s="33"/>
      <c r="D31" s="293" t="s">
        <v>510</v>
      </c>
      <c r="E31" s="33"/>
      <c r="F31" s="294">
        <v>5326</v>
      </c>
      <c r="G31" s="294">
        <v>7769</v>
      </c>
      <c r="H31" s="294">
        <v>13095</v>
      </c>
      <c r="I31" s="33"/>
      <c r="J31" s="295">
        <v>1.7999999999999999E-2</v>
      </c>
      <c r="K31" s="33"/>
      <c r="L31" s="295">
        <v>1.2E-2</v>
      </c>
      <c r="M31" s="33"/>
      <c r="N31" s="294">
        <v>4790</v>
      </c>
      <c r="O31" s="294">
        <v>6835</v>
      </c>
      <c r="P31" s="294">
        <v>11625</v>
      </c>
      <c r="Q31" s="33"/>
      <c r="R31" s="295">
        <v>1.7000000000000001E-2</v>
      </c>
      <c r="S31" s="33"/>
      <c r="T31" s="295">
        <v>1.0999999999999999E-2</v>
      </c>
    </row>
    <row r="32" spans="2:20" ht="15" customHeight="1" x14ac:dyDescent="0.25">
      <c r="B32" s="299"/>
      <c r="C32" s="33"/>
      <c r="D32" s="268"/>
      <c r="E32" s="33"/>
      <c r="F32" s="268"/>
      <c r="G32" s="268"/>
      <c r="H32" s="296"/>
      <c r="I32" s="33"/>
      <c r="J32" s="297"/>
      <c r="K32" s="33"/>
      <c r="L32" s="297"/>
      <c r="M32" s="33"/>
      <c r="N32" s="268"/>
      <c r="O32" s="268"/>
      <c r="P32" s="296"/>
      <c r="Q32" s="33"/>
      <c r="R32" s="297"/>
      <c r="S32" s="33"/>
      <c r="T32" s="297"/>
    </row>
    <row r="33" spans="2:20" ht="15.75" customHeight="1" x14ac:dyDescent="0.25">
      <c r="B33" s="298" t="s">
        <v>524</v>
      </c>
      <c r="C33" s="33"/>
      <c r="D33" s="151" t="s">
        <v>80</v>
      </c>
      <c r="E33" s="33"/>
      <c r="F33" s="289">
        <v>147</v>
      </c>
      <c r="G33" s="289">
        <v>1153</v>
      </c>
      <c r="H33" s="290">
        <v>1300</v>
      </c>
      <c r="I33" s="33"/>
      <c r="J33" s="33"/>
      <c r="K33" s="33"/>
      <c r="L33" s="33"/>
      <c r="M33" s="33"/>
      <c r="N33" s="289">
        <v>125</v>
      </c>
      <c r="O33" s="289">
        <v>491</v>
      </c>
      <c r="P33" s="290">
        <v>616</v>
      </c>
      <c r="Q33" s="33"/>
      <c r="R33" s="33"/>
      <c r="S33" s="33"/>
      <c r="T33" s="33"/>
    </row>
    <row r="34" spans="2:20" ht="15.75" customHeight="1" x14ac:dyDescent="0.25">
      <c r="B34" s="291"/>
      <c r="C34" s="33"/>
      <c r="D34" s="151" t="s">
        <v>516</v>
      </c>
      <c r="E34" s="33"/>
      <c r="F34" s="289">
        <v>167</v>
      </c>
      <c r="G34" s="289">
        <v>19</v>
      </c>
      <c r="H34" s="290">
        <v>186</v>
      </c>
      <c r="I34" s="33"/>
      <c r="J34" s="292"/>
      <c r="K34" s="33"/>
      <c r="L34" s="292"/>
      <c r="M34" s="33"/>
      <c r="N34" s="289">
        <v>80</v>
      </c>
      <c r="O34" s="289">
        <v>8</v>
      </c>
      <c r="P34" s="290">
        <v>88</v>
      </c>
      <c r="Q34" s="33"/>
      <c r="R34" s="292"/>
      <c r="S34" s="33"/>
      <c r="T34" s="292"/>
    </row>
    <row r="35" spans="2:20" ht="15.75" customHeight="1" x14ac:dyDescent="0.25">
      <c r="B35" s="291"/>
      <c r="C35" s="33"/>
      <c r="D35" s="293" t="s">
        <v>510</v>
      </c>
      <c r="E35" s="33"/>
      <c r="F35" s="294">
        <v>314</v>
      </c>
      <c r="G35" s="294">
        <v>1172</v>
      </c>
      <c r="H35" s="294">
        <v>1486</v>
      </c>
      <c r="I35" s="33"/>
      <c r="J35" s="295">
        <v>2E-3</v>
      </c>
      <c r="K35" s="33"/>
      <c r="L35" s="295">
        <v>2E-3</v>
      </c>
      <c r="M35" s="33"/>
      <c r="N35" s="294">
        <v>205</v>
      </c>
      <c r="O35" s="294">
        <v>499</v>
      </c>
      <c r="P35" s="294">
        <v>704</v>
      </c>
      <c r="Q35" s="33"/>
      <c r="R35" s="295">
        <v>1E-3</v>
      </c>
      <c r="S35" s="33"/>
      <c r="T35" s="295">
        <v>1E-3</v>
      </c>
    </row>
    <row r="36" spans="2:20" ht="15" customHeight="1" x14ac:dyDescent="0.25">
      <c r="B36" s="163"/>
      <c r="C36" s="33"/>
      <c r="D36" s="268"/>
      <c r="E36" s="33"/>
      <c r="F36" s="268"/>
      <c r="G36" s="268"/>
      <c r="H36" s="296"/>
      <c r="I36" s="33"/>
      <c r="J36" s="297"/>
      <c r="K36" s="33"/>
      <c r="L36" s="297"/>
      <c r="M36" s="33"/>
      <c r="N36" s="268"/>
      <c r="O36" s="268"/>
      <c r="P36" s="296"/>
      <c r="Q36" s="33"/>
      <c r="R36" s="297"/>
      <c r="S36" s="33"/>
      <c r="T36" s="297"/>
    </row>
    <row r="37" spans="2:20" ht="15.75" customHeight="1" x14ac:dyDescent="0.25">
      <c r="B37" s="298" t="s">
        <v>525</v>
      </c>
      <c r="C37" s="33"/>
      <c r="D37" s="151" t="s">
        <v>516</v>
      </c>
      <c r="E37" s="33"/>
      <c r="F37" s="289">
        <v>3177</v>
      </c>
      <c r="G37" s="289">
        <v>3909</v>
      </c>
      <c r="H37" s="290">
        <v>7086</v>
      </c>
      <c r="I37" s="33"/>
      <c r="J37" s="292"/>
      <c r="K37" s="33"/>
      <c r="L37" s="292"/>
      <c r="M37" s="33"/>
      <c r="N37" s="289">
        <v>3182</v>
      </c>
      <c r="O37" s="289">
        <v>3728</v>
      </c>
      <c r="P37" s="290">
        <v>6910</v>
      </c>
      <c r="Q37" s="33"/>
      <c r="R37" s="292"/>
      <c r="S37" s="33"/>
      <c r="T37" s="292"/>
    </row>
    <row r="38" spans="2:20" ht="15.75" customHeight="1" x14ac:dyDescent="0.25">
      <c r="B38" s="291"/>
      <c r="C38" s="33"/>
      <c r="D38" s="293" t="s">
        <v>510</v>
      </c>
      <c r="E38" s="33"/>
      <c r="F38" s="294">
        <v>3177</v>
      </c>
      <c r="G38" s="294">
        <v>3909</v>
      </c>
      <c r="H38" s="294">
        <v>7086</v>
      </c>
      <c r="I38" s="33"/>
      <c r="J38" s="295">
        <v>0</v>
      </c>
      <c r="K38" s="33"/>
      <c r="L38" s="295">
        <v>0</v>
      </c>
      <c r="M38" s="33"/>
      <c r="N38" s="294">
        <v>3182</v>
      </c>
      <c r="O38" s="294">
        <v>3728</v>
      </c>
      <c r="P38" s="294">
        <v>6910</v>
      </c>
      <c r="Q38" s="33"/>
      <c r="R38" s="295">
        <v>0</v>
      </c>
      <c r="S38" s="33"/>
      <c r="T38" s="295">
        <v>0</v>
      </c>
    </row>
    <row r="39" spans="2:20" ht="15" customHeight="1" x14ac:dyDescent="0.25">
      <c r="B39" s="163"/>
      <c r="C39" s="33"/>
      <c r="D39" s="268"/>
      <c r="E39" s="33"/>
      <c r="F39" s="268"/>
      <c r="G39" s="268"/>
      <c r="H39" s="296"/>
      <c r="I39" s="33"/>
      <c r="J39" s="297"/>
      <c r="K39" s="33"/>
      <c r="L39" s="297"/>
      <c r="M39" s="33"/>
      <c r="N39" s="268"/>
      <c r="O39" s="268"/>
      <c r="P39" s="296"/>
      <c r="Q39" s="33"/>
      <c r="R39" s="297"/>
      <c r="S39" s="33"/>
      <c r="T39" s="297"/>
    </row>
    <row r="40" spans="2:20" ht="15.75" customHeight="1" x14ac:dyDescent="0.25">
      <c r="B40" s="288" t="s">
        <v>526</v>
      </c>
      <c r="C40" s="33"/>
      <c r="D40" s="151" t="s">
        <v>527</v>
      </c>
      <c r="E40" s="33"/>
      <c r="F40" s="289">
        <v>19139</v>
      </c>
      <c r="G40" s="289">
        <v>7131</v>
      </c>
      <c r="H40" s="290">
        <v>26270</v>
      </c>
      <c r="I40" s="33"/>
      <c r="J40" s="292"/>
      <c r="K40" s="33"/>
      <c r="L40" s="292"/>
      <c r="M40" s="33"/>
      <c r="N40" s="289">
        <v>19271</v>
      </c>
      <c r="O40" s="289">
        <v>6157</v>
      </c>
      <c r="P40" s="290">
        <v>25428</v>
      </c>
      <c r="Q40" s="33"/>
      <c r="R40" s="292"/>
      <c r="S40" s="33"/>
      <c r="T40" s="292"/>
    </row>
    <row r="41" spans="2:20" ht="15.75" customHeight="1" x14ac:dyDescent="0.25">
      <c r="B41" s="291"/>
      <c r="C41" s="33"/>
      <c r="D41" s="293" t="s">
        <v>510</v>
      </c>
      <c r="E41" s="33"/>
      <c r="F41" s="294">
        <v>19139</v>
      </c>
      <c r="G41" s="294">
        <v>7131</v>
      </c>
      <c r="H41" s="294">
        <v>26270</v>
      </c>
      <c r="I41" s="33"/>
      <c r="J41" s="295">
        <v>4.1000000000000002E-2</v>
      </c>
      <c r="K41" s="33"/>
      <c r="L41" s="295">
        <v>0</v>
      </c>
      <c r="M41" s="33"/>
      <c r="N41" s="294">
        <v>19271</v>
      </c>
      <c r="O41" s="294">
        <v>6157</v>
      </c>
      <c r="P41" s="294">
        <v>25428</v>
      </c>
      <c r="Q41" s="33"/>
      <c r="R41" s="295">
        <v>4.1000000000000002E-2</v>
      </c>
      <c r="S41" s="33"/>
      <c r="T41" s="295">
        <v>1E-3</v>
      </c>
    </row>
    <row r="42" spans="2:20" ht="15" customHeight="1" x14ac:dyDescent="0.25">
      <c r="B42" s="163"/>
      <c r="C42" s="33"/>
      <c r="D42" s="268"/>
      <c r="E42" s="33"/>
      <c r="F42" s="268"/>
      <c r="G42" s="268"/>
      <c r="H42" s="296"/>
      <c r="I42" s="33"/>
      <c r="J42" s="297"/>
      <c r="K42" s="33"/>
      <c r="L42" s="297"/>
      <c r="M42" s="33"/>
      <c r="N42" s="268"/>
      <c r="O42" s="268"/>
      <c r="P42" s="296"/>
      <c r="Q42" s="33"/>
      <c r="R42" s="297"/>
      <c r="S42" s="33"/>
      <c r="T42" s="297"/>
    </row>
    <row r="43" spans="2:20" ht="15.75" customHeight="1" x14ac:dyDescent="0.25">
      <c r="B43" s="288" t="s">
        <v>528</v>
      </c>
      <c r="C43" s="33"/>
      <c r="D43" s="151" t="s">
        <v>518</v>
      </c>
      <c r="E43" s="33"/>
      <c r="F43" s="289">
        <v>1866</v>
      </c>
      <c r="G43" s="289">
        <v>1912</v>
      </c>
      <c r="H43" s="290">
        <v>3778</v>
      </c>
      <c r="I43" s="33"/>
      <c r="J43" s="33"/>
      <c r="K43" s="33"/>
      <c r="L43" s="33"/>
      <c r="M43" s="33"/>
      <c r="N43" s="289">
        <v>1911</v>
      </c>
      <c r="O43" s="289">
        <v>2223</v>
      </c>
      <c r="P43" s="290">
        <v>4134</v>
      </c>
      <c r="Q43" s="33"/>
      <c r="R43" s="33"/>
      <c r="S43" s="33"/>
      <c r="T43" s="33"/>
    </row>
    <row r="44" spans="2:20" ht="15.75" customHeight="1" x14ac:dyDescent="0.25">
      <c r="B44" s="291"/>
      <c r="C44" s="33"/>
      <c r="D44" s="151" t="s">
        <v>529</v>
      </c>
      <c r="E44" s="33"/>
      <c r="F44" s="289">
        <v>1084</v>
      </c>
      <c r="G44" s="289">
        <v>1056</v>
      </c>
      <c r="H44" s="290">
        <v>2140</v>
      </c>
      <c r="I44" s="33"/>
      <c r="J44" s="33"/>
      <c r="K44" s="33"/>
      <c r="L44" s="33"/>
      <c r="M44" s="33"/>
      <c r="N44" s="289">
        <v>937</v>
      </c>
      <c r="O44" s="289">
        <v>895</v>
      </c>
      <c r="P44" s="290">
        <v>1832</v>
      </c>
      <c r="Q44" s="33"/>
      <c r="R44" s="33"/>
      <c r="S44" s="33"/>
      <c r="T44" s="33"/>
    </row>
    <row r="45" spans="2:20" ht="15.75" customHeight="1" x14ac:dyDescent="0.25">
      <c r="B45" s="291"/>
      <c r="C45" s="33"/>
      <c r="D45" s="151" t="s">
        <v>80</v>
      </c>
      <c r="E45" s="33"/>
      <c r="F45" s="289">
        <v>104</v>
      </c>
      <c r="G45" s="289">
        <v>6</v>
      </c>
      <c r="H45" s="290">
        <v>110</v>
      </c>
      <c r="I45" s="33"/>
      <c r="J45" s="33"/>
      <c r="K45" s="33"/>
      <c r="L45" s="33"/>
      <c r="M45" s="33"/>
      <c r="N45" s="289">
        <v>57</v>
      </c>
      <c r="O45" s="289">
        <v>10</v>
      </c>
      <c r="P45" s="290">
        <v>67</v>
      </c>
      <c r="Q45" s="33"/>
      <c r="R45" s="33"/>
      <c r="S45" s="33"/>
      <c r="T45" s="33"/>
    </row>
    <row r="46" spans="2:20" ht="15.75" customHeight="1" x14ac:dyDescent="0.25">
      <c r="B46" s="291"/>
      <c r="C46" s="33"/>
      <c r="D46" s="151" t="s">
        <v>530</v>
      </c>
      <c r="E46" s="33"/>
      <c r="F46" s="289">
        <v>1010</v>
      </c>
      <c r="G46" s="289">
        <v>1433</v>
      </c>
      <c r="H46" s="290">
        <v>2443</v>
      </c>
      <c r="I46" s="33"/>
      <c r="J46" s="33"/>
      <c r="K46" s="33"/>
      <c r="L46" s="33"/>
      <c r="M46" s="33"/>
      <c r="N46" s="289">
        <v>963</v>
      </c>
      <c r="O46" s="289">
        <v>1421</v>
      </c>
      <c r="P46" s="290">
        <v>2384</v>
      </c>
      <c r="Q46" s="33"/>
      <c r="R46" s="33"/>
      <c r="S46" s="33"/>
      <c r="T46" s="33"/>
    </row>
    <row r="47" spans="2:20" ht="15.75" customHeight="1" x14ac:dyDescent="0.25">
      <c r="B47" s="291"/>
      <c r="C47" s="33"/>
      <c r="D47" s="151" t="s">
        <v>516</v>
      </c>
      <c r="E47" s="33"/>
      <c r="F47" s="289">
        <v>6266</v>
      </c>
      <c r="G47" s="289">
        <v>5449</v>
      </c>
      <c r="H47" s="290">
        <v>11715</v>
      </c>
      <c r="I47" s="33"/>
      <c r="J47" s="292"/>
      <c r="K47" s="33"/>
      <c r="L47" s="292"/>
      <c r="M47" s="33"/>
      <c r="N47" s="289">
        <v>6868</v>
      </c>
      <c r="O47" s="289">
        <v>5409</v>
      </c>
      <c r="P47" s="290">
        <v>12277</v>
      </c>
      <c r="Q47" s="33"/>
      <c r="R47" s="292"/>
      <c r="S47" s="33"/>
      <c r="T47" s="292"/>
    </row>
    <row r="48" spans="2:20" ht="15.75" customHeight="1" x14ac:dyDescent="0.25">
      <c r="B48" s="291"/>
      <c r="C48" s="33"/>
      <c r="D48" s="293" t="s">
        <v>510</v>
      </c>
      <c r="E48" s="33"/>
      <c r="F48" s="294">
        <v>10330</v>
      </c>
      <c r="G48" s="294">
        <v>9856</v>
      </c>
      <c r="H48" s="294">
        <v>20186</v>
      </c>
      <c r="I48" s="33"/>
      <c r="J48" s="295">
        <v>1.2999999999999999E-2</v>
      </c>
      <c r="K48" s="33"/>
      <c r="L48" s="295">
        <v>1.7000000000000001E-2</v>
      </c>
      <c r="M48" s="33"/>
      <c r="N48" s="294">
        <v>10736</v>
      </c>
      <c r="O48" s="294">
        <v>9958</v>
      </c>
      <c r="P48" s="294">
        <v>20694</v>
      </c>
      <c r="Q48" s="33"/>
      <c r="R48" s="295">
        <v>1.4E-2</v>
      </c>
      <c r="S48" s="33"/>
      <c r="T48" s="295">
        <v>1.7999999999999999E-2</v>
      </c>
    </row>
    <row r="49" spans="1:26" ht="15" customHeight="1" x14ac:dyDescent="0.25">
      <c r="B49" s="163"/>
      <c r="C49" s="33"/>
      <c r="D49" s="268"/>
      <c r="E49" s="33"/>
      <c r="F49" s="268"/>
      <c r="G49" s="268"/>
      <c r="H49" s="296"/>
      <c r="I49" s="33"/>
      <c r="J49" s="297"/>
      <c r="K49" s="33"/>
      <c r="L49" s="297"/>
      <c r="M49" s="33"/>
      <c r="N49" s="268"/>
      <c r="O49" s="268"/>
      <c r="P49" s="296"/>
      <c r="Q49" s="33"/>
      <c r="R49" s="297"/>
      <c r="S49" s="33"/>
      <c r="T49" s="297"/>
    </row>
    <row r="50" spans="1:26" ht="15.75" customHeight="1" x14ac:dyDescent="0.25">
      <c r="B50" s="298" t="s">
        <v>531</v>
      </c>
      <c r="C50" s="33"/>
      <c r="D50" s="151" t="s">
        <v>532</v>
      </c>
      <c r="E50" s="33"/>
      <c r="F50" s="289">
        <v>346033</v>
      </c>
      <c r="G50" s="289">
        <v>19566</v>
      </c>
      <c r="H50" s="290">
        <v>365599</v>
      </c>
      <c r="I50" s="33"/>
      <c r="J50" s="292"/>
      <c r="K50" s="33"/>
      <c r="L50" s="292"/>
      <c r="M50" s="33"/>
      <c r="N50" s="289">
        <v>330840</v>
      </c>
      <c r="O50" s="289">
        <v>18166</v>
      </c>
      <c r="P50" s="290">
        <v>349006</v>
      </c>
      <c r="Q50" s="33"/>
      <c r="R50" s="292"/>
      <c r="S50" s="33"/>
      <c r="T50" s="292"/>
    </row>
    <row r="51" spans="1:26" ht="15.75" customHeight="1" x14ac:dyDescent="0.25">
      <c r="B51" s="291"/>
      <c r="C51" s="33"/>
      <c r="D51" s="293" t="s">
        <v>510</v>
      </c>
      <c r="E51" s="33"/>
      <c r="F51" s="294">
        <v>346033</v>
      </c>
      <c r="G51" s="294">
        <v>19566</v>
      </c>
      <c r="H51" s="294">
        <v>365599</v>
      </c>
      <c r="I51" s="33"/>
      <c r="J51" s="295">
        <v>0.56699999999999995</v>
      </c>
      <c r="K51" s="33"/>
      <c r="L51" s="295">
        <v>0</v>
      </c>
      <c r="M51" s="33"/>
      <c r="N51" s="294">
        <v>330840</v>
      </c>
      <c r="O51" s="294">
        <v>18166</v>
      </c>
      <c r="P51" s="294">
        <v>349006</v>
      </c>
      <c r="Q51" s="33"/>
      <c r="R51" s="295">
        <v>0.56799999999999995</v>
      </c>
      <c r="S51" s="33"/>
      <c r="T51" s="295">
        <v>0</v>
      </c>
    </row>
    <row r="52" spans="1:26" ht="15" customHeight="1" x14ac:dyDescent="0.25">
      <c r="B52" s="163"/>
      <c r="C52" s="33"/>
      <c r="D52" s="268"/>
      <c r="E52" s="33"/>
      <c r="F52" s="268"/>
      <c r="G52" s="268"/>
      <c r="H52" s="296"/>
      <c r="I52" s="33"/>
      <c r="J52" s="297"/>
      <c r="K52" s="33"/>
      <c r="L52" s="297"/>
      <c r="M52" s="33"/>
      <c r="N52" s="268"/>
      <c r="O52" s="268"/>
      <c r="P52" s="296"/>
      <c r="Q52" s="33"/>
      <c r="R52" s="297"/>
      <c r="S52" s="33"/>
      <c r="T52" s="297"/>
    </row>
    <row r="53" spans="1:26" ht="15.75" customHeight="1" x14ac:dyDescent="0.25">
      <c r="B53" s="298" t="s">
        <v>533</v>
      </c>
      <c r="C53" s="33"/>
      <c r="D53" s="151" t="s">
        <v>532</v>
      </c>
      <c r="E53" s="33"/>
      <c r="F53" s="289">
        <v>13972</v>
      </c>
      <c r="G53" s="289">
        <v>220</v>
      </c>
      <c r="H53" s="290">
        <v>14192</v>
      </c>
      <c r="I53" s="33"/>
      <c r="J53" s="292"/>
      <c r="K53" s="33"/>
      <c r="L53" s="292"/>
      <c r="M53" s="33"/>
      <c r="N53" s="289">
        <v>13249</v>
      </c>
      <c r="O53" s="289">
        <v>102</v>
      </c>
      <c r="P53" s="290">
        <v>13351</v>
      </c>
      <c r="Q53" s="33"/>
      <c r="R53" s="292"/>
      <c r="S53" s="33"/>
      <c r="T53" s="292"/>
    </row>
    <row r="54" spans="1:26" ht="15.75" customHeight="1" x14ac:dyDescent="0.25">
      <c r="B54" s="291"/>
      <c r="C54" s="33"/>
      <c r="D54" s="293" t="s">
        <v>510</v>
      </c>
      <c r="E54" s="33"/>
      <c r="F54" s="294">
        <v>13972</v>
      </c>
      <c r="G54" s="294">
        <v>220</v>
      </c>
      <c r="H54" s="294">
        <v>14192</v>
      </c>
      <c r="I54" s="33"/>
      <c r="J54" s="295">
        <v>2.1999999999999999E-2</v>
      </c>
      <c r="K54" s="33"/>
      <c r="L54" s="295">
        <v>2.1999999999999999E-2</v>
      </c>
      <c r="M54" s="33"/>
      <c r="N54" s="294">
        <v>13249</v>
      </c>
      <c r="O54" s="294">
        <v>102</v>
      </c>
      <c r="P54" s="294">
        <v>13351</v>
      </c>
      <c r="Q54" s="33"/>
      <c r="R54" s="295">
        <v>2.1999999999999999E-2</v>
      </c>
      <c r="S54" s="33"/>
      <c r="T54" s="295">
        <v>2.1999999999999999E-2</v>
      </c>
    </row>
    <row r="55" spans="1:26" ht="15" customHeight="1" x14ac:dyDescent="0.25">
      <c r="B55" s="299"/>
      <c r="C55" s="33"/>
      <c r="D55" s="268"/>
      <c r="E55" s="33"/>
      <c r="F55" s="268"/>
      <c r="G55" s="268"/>
      <c r="H55" s="296"/>
      <c r="I55" s="33"/>
      <c r="J55" s="297"/>
      <c r="K55" s="33"/>
      <c r="L55" s="297"/>
      <c r="M55" s="33"/>
      <c r="N55" s="268"/>
      <c r="O55" s="268"/>
      <c r="P55" s="296"/>
      <c r="Q55" s="33"/>
      <c r="R55" s="297"/>
      <c r="S55" s="33"/>
      <c r="T55" s="297"/>
    </row>
    <row r="56" spans="1:26" ht="15" customHeight="1" x14ac:dyDescent="0.25">
      <c r="A56" s="33"/>
      <c r="B56" s="298" t="s">
        <v>534</v>
      </c>
      <c r="C56" s="33"/>
      <c r="D56" s="151" t="s">
        <v>532</v>
      </c>
      <c r="E56" s="33"/>
      <c r="F56" s="300">
        <v>160</v>
      </c>
      <c r="G56" s="300">
        <v>0</v>
      </c>
      <c r="H56" s="301">
        <v>160</v>
      </c>
      <c r="I56" s="33"/>
      <c r="J56" s="33"/>
      <c r="K56" s="33"/>
      <c r="L56" s="33"/>
      <c r="M56" s="33"/>
      <c r="N56" s="300">
        <v>162</v>
      </c>
      <c r="O56" s="300">
        <v>85</v>
      </c>
      <c r="P56" s="301">
        <v>247</v>
      </c>
      <c r="Q56" s="33"/>
      <c r="R56" s="33"/>
      <c r="S56" s="33"/>
      <c r="T56" s="33"/>
      <c r="U56" s="33"/>
      <c r="V56" s="139"/>
      <c r="W56" s="139"/>
      <c r="X56" s="139"/>
      <c r="Y56" s="139"/>
      <c r="Z56" s="139"/>
    </row>
    <row r="57" spans="1:26" ht="15" customHeight="1" x14ac:dyDescent="0.25">
      <c r="B57" s="302"/>
      <c r="C57" s="33"/>
      <c r="D57" s="151" t="s">
        <v>516</v>
      </c>
      <c r="E57" s="33"/>
      <c r="F57" s="303">
        <v>30985</v>
      </c>
      <c r="G57" s="303">
        <v>65674</v>
      </c>
      <c r="H57" s="304">
        <v>96659</v>
      </c>
      <c r="I57" s="33"/>
      <c r="J57" s="292"/>
      <c r="K57" s="33"/>
      <c r="L57" s="292"/>
      <c r="M57" s="33"/>
      <c r="N57" s="303">
        <v>27854</v>
      </c>
      <c r="O57" s="303">
        <v>65188</v>
      </c>
      <c r="P57" s="304">
        <v>93042</v>
      </c>
      <c r="Q57" s="33"/>
      <c r="R57" s="292"/>
      <c r="S57" s="33"/>
      <c r="T57" s="292"/>
    </row>
    <row r="58" spans="1:26" ht="15" customHeight="1" x14ac:dyDescent="0.25">
      <c r="A58" s="33"/>
      <c r="B58" s="291"/>
      <c r="C58" s="33"/>
      <c r="D58" s="293" t="s">
        <v>510</v>
      </c>
      <c r="E58" s="33"/>
      <c r="F58" s="294">
        <v>31145</v>
      </c>
      <c r="G58" s="294">
        <v>65674</v>
      </c>
      <c r="H58" s="294">
        <v>96819</v>
      </c>
      <c r="I58" s="33"/>
      <c r="J58" s="295">
        <v>0</v>
      </c>
      <c r="K58" s="33"/>
      <c r="L58" s="295">
        <v>0</v>
      </c>
      <c r="M58" s="33"/>
      <c r="N58" s="294">
        <v>28016</v>
      </c>
      <c r="O58" s="294">
        <v>65273</v>
      </c>
      <c r="P58" s="294">
        <v>93289</v>
      </c>
      <c r="Q58" s="33"/>
      <c r="R58" s="295">
        <v>0</v>
      </c>
      <c r="S58" s="33"/>
      <c r="T58" s="295">
        <v>0</v>
      </c>
      <c r="U58" s="33"/>
      <c r="V58" s="139"/>
      <c r="W58" s="139"/>
      <c r="X58" s="139"/>
      <c r="Y58" s="139"/>
      <c r="Z58" s="139"/>
    </row>
    <row r="59" spans="1:26" ht="15" customHeight="1" x14ac:dyDescent="0.25">
      <c r="B59" s="299"/>
      <c r="C59" s="292"/>
      <c r="D59" s="268"/>
      <c r="E59" s="33"/>
      <c r="F59" s="268"/>
      <c r="G59" s="268"/>
      <c r="H59" s="296"/>
      <c r="I59" s="33"/>
      <c r="J59" s="268"/>
      <c r="K59" s="33"/>
      <c r="L59" s="268"/>
      <c r="M59" s="33"/>
      <c r="N59" s="268"/>
      <c r="O59" s="268"/>
      <c r="P59" s="296"/>
      <c r="Q59" s="33"/>
      <c r="R59" s="268"/>
      <c r="S59" s="33"/>
      <c r="T59" s="268"/>
    </row>
    <row r="60" spans="1:26" ht="15.75" customHeight="1" x14ac:dyDescent="0.25">
      <c r="B60" s="305" t="s">
        <v>510</v>
      </c>
      <c r="C60" s="306"/>
      <c r="D60" s="306"/>
      <c r="E60" s="33"/>
      <c r="F60" s="307">
        <v>484474</v>
      </c>
      <c r="G60" s="307">
        <v>160584</v>
      </c>
      <c r="H60" s="307">
        <v>645058</v>
      </c>
      <c r="I60" s="33"/>
      <c r="J60" s="308">
        <v>0.70299999999999996</v>
      </c>
      <c r="K60" s="33"/>
      <c r="L60" s="308">
        <v>9.2999999999999999E-2</v>
      </c>
      <c r="M60" s="33"/>
      <c r="N60" s="307">
        <v>463048</v>
      </c>
      <c r="O60" s="307">
        <v>151225</v>
      </c>
      <c r="P60" s="307">
        <v>614273</v>
      </c>
      <c r="Q60" s="33"/>
      <c r="R60" s="308">
        <v>0.7</v>
      </c>
      <c r="S60" s="33"/>
      <c r="T60" s="308">
        <v>9.1999999999999998E-2</v>
      </c>
    </row>
    <row r="61" spans="1:26" ht="15" customHeight="1" x14ac:dyDescent="0.25">
      <c r="B61" s="268"/>
      <c r="C61" s="297"/>
      <c r="D61" s="268"/>
      <c r="E61" s="33"/>
      <c r="F61" s="268"/>
      <c r="G61" s="268"/>
      <c r="H61" s="296"/>
      <c r="I61" s="33"/>
      <c r="J61" s="268"/>
      <c r="K61" s="33"/>
      <c r="L61" s="297"/>
      <c r="M61" s="33"/>
      <c r="N61" s="268"/>
      <c r="O61" s="268"/>
      <c r="P61" s="296"/>
      <c r="Q61" s="33"/>
      <c r="R61" s="268"/>
      <c r="S61" s="33"/>
      <c r="T61" s="297"/>
    </row>
    <row r="62" spans="1:26" ht="15.75" customHeight="1" x14ac:dyDescent="0.25">
      <c r="B62" s="288" t="s">
        <v>535</v>
      </c>
      <c r="C62" s="33"/>
      <c r="D62" s="151" t="s">
        <v>536</v>
      </c>
      <c r="E62" s="33"/>
      <c r="F62" s="289">
        <v>403338</v>
      </c>
      <c r="G62" s="289">
        <v>49701</v>
      </c>
      <c r="H62" s="290">
        <v>453039</v>
      </c>
      <c r="I62" s="33"/>
      <c r="J62" s="309">
        <v>0.70299999999999996</v>
      </c>
      <c r="K62" s="33"/>
      <c r="L62" s="292"/>
      <c r="M62" s="33"/>
      <c r="N62" s="289">
        <v>386605</v>
      </c>
      <c r="O62" s="289">
        <v>44168</v>
      </c>
      <c r="P62" s="290">
        <v>430773</v>
      </c>
      <c r="Q62" s="33"/>
      <c r="R62" s="309">
        <v>0.7</v>
      </c>
      <c r="S62" s="33"/>
      <c r="T62" s="292"/>
    </row>
    <row r="63" spans="1:26" ht="15.75" customHeight="1" x14ac:dyDescent="0.25">
      <c r="B63" s="97"/>
      <c r="C63" s="33"/>
      <c r="D63" s="151" t="s">
        <v>537</v>
      </c>
      <c r="E63" s="33"/>
      <c r="F63" s="289">
        <v>38905</v>
      </c>
      <c r="G63" s="289">
        <v>21086</v>
      </c>
      <c r="H63" s="290">
        <v>59991</v>
      </c>
      <c r="I63" s="33"/>
      <c r="J63" s="268"/>
      <c r="K63" s="33"/>
      <c r="L63" s="309">
        <v>9.2999999999999999E-2</v>
      </c>
      <c r="M63" s="33"/>
      <c r="N63" s="289">
        <v>38471</v>
      </c>
      <c r="O63" s="289">
        <v>18317</v>
      </c>
      <c r="P63" s="290">
        <v>56788</v>
      </c>
      <c r="Q63" s="33"/>
      <c r="R63" s="268"/>
      <c r="S63" s="33"/>
      <c r="T63" s="309">
        <v>9.1999999999999998E-2</v>
      </c>
    </row>
    <row r="64" spans="1:26" ht="15.75" customHeight="1" x14ac:dyDescent="0.25">
      <c r="B64" s="97"/>
      <c r="C64" s="33"/>
      <c r="D64" s="151" t="s">
        <v>80</v>
      </c>
      <c r="E64" s="33"/>
      <c r="F64" s="289">
        <v>296</v>
      </c>
      <c r="G64" s="289">
        <v>1203</v>
      </c>
      <c r="H64" s="290">
        <v>1499</v>
      </c>
      <c r="I64" s="33"/>
      <c r="J64" s="309">
        <v>2E-3</v>
      </c>
      <c r="K64" s="33"/>
      <c r="L64" s="297"/>
      <c r="M64" s="33"/>
      <c r="N64" s="289">
        <v>183</v>
      </c>
      <c r="O64" s="289">
        <v>526</v>
      </c>
      <c r="P64" s="290">
        <v>709</v>
      </c>
      <c r="Q64" s="33"/>
      <c r="R64" s="309">
        <v>1E-3</v>
      </c>
      <c r="S64" s="33"/>
      <c r="T64" s="297"/>
    </row>
    <row r="65" spans="2:20" ht="15.75" customHeight="1" x14ac:dyDescent="0.25">
      <c r="B65" s="97"/>
      <c r="C65" s="33"/>
      <c r="D65" s="151" t="s">
        <v>518</v>
      </c>
      <c r="E65" s="33"/>
      <c r="F65" s="289">
        <v>3782</v>
      </c>
      <c r="G65" s="289">
        <v>4811</v>
      </c>
      <c r="H65" s="290">
        <v>8593</v>
      </c>
      <c r="I65" s="33"/>
      <c r="J65" s="309">
        <v>1.2999999999999999E-2</v>
      </c>
      <c r="K65" s="33"/>
      <c r="L65" s="33"/>
      <c r="M65" s="33"/>
      <c r="N65" s="289">
        <v>3640</v>
      </c>
      <c r="O65" s="289">
        <v>4619</v>
      </c>
      <c r="P65" s="290">
        <v>8259</v>
      </c>
      <c r="Q65" s="33"/>
      <c r="R65" s="309">
        <v>1.2999999999999999E-2</v>
      </c>
      <c r="S65" s="33"/>
      <c r="T65" s="33"/>
    </row>
    <row r="66" spans="2:20" ht="15.75" customHeight="1" x14ac:dyDescent="0.25">
      <c r="B66" s="97"/>
      <c r="C66" s="33"/>
      <c r="D66" s="151" t="s">
        <v>519</v>
      </c>
      <c r="E66" s="33"/>
      <c r="F66" s="289">
        <v>19139</v>
      </c>
      <c r="G66" s="289">
        <v>7686</v>
      </c>
      <c r="H66" s="290">
        <v>26825</v>
      </c>
      <c r="I66" s="33"/>
      <c r="J66" s="309">
        <v>4.2000000000000003E-2</v>
      </c>
      <c r="K66" s="33"/>
      <c r="L66" s="33"/>
      <c r="M66" s="33"/>
      <c r="N66" s="289">
        <v>19271</v>
      </c>
      <c r="O66" s="289">
        <v>6488</v>
      </c>
      <c r="P66" s="290">
        <v>25759</v>
      </c>
      <c r="Q66" s="33"/>
      <c r="R66" s="309">
        <v>4.2000000000000003E-2</v>
      </c>
      <c r="S66" s="33"/>
      <c r="T66" s="33"/>
    </row>
    <row r="67" spans="2:20" ht="15" customHeight="1" x14ac:dyDescent="0.25">
      <c r="D67" s="297"/>
      <c r="F67" s="297"/>
      <c r="G67" s="297"/>
      <c r="H67" s="310"/>
      <c r="J67" s="297"/>
      <c r="N67" s="297"/>
      <c r="O67" s="297"/>
      <c r="P67" s="310"/>
      <c r="R67" s="297"/>
    </row>
    <row r="68" spans="2:20" ht="15" customHeight="1" x14ac:dyDescent="0.25"/>
    <row r="69" spans="2:20" ht="25.75" customHeight="1" x14ac:dyDescent="0.25">
      <c r="B69" s="620" t="s">
        <v>538</v>
      </c>
      <c r="C69" s="607"/>
      <c r="D69" s="607"/>
      <c r="E69" s="607"/>
      <c r="F69" s="607"/>
      <c r="G69" s="607"/>
      <c r="H69" s="607"/>
      <c r="I69" s="607"/>
      <c r="J69" s="607"/>
      <c r="K69" s="607"/>
      <c r="L69" s="607"/>
      <c r="M69" s="607"/>
      <c r="N69" s="607"/>
      <c r="O69" s="607"/>
      <c r="P69" s="607"/>
      <c r="Q69" s="607"/>
      <c r="R69" s="607"/>
      <c r="S69" s="607"/>
      <c r="T69" s="607"/>
    </row>
    <row r="70" spans="2:20" ht="15.75" customHeight="1" x14ac:dyDescent="0.25">
      <c r="B70" s="620" t="s">
        <v>539</v>
      </c>
      <c r="C70" s="607"/>
      <c r="D70" s="607"/>
      <c r="E70" s="607"/>
      <c r="F70" s="607"/>
      <c r="G70" s="607"/>
      <c r="H70" s="607"/>
      <c r="I70" s="607"/>
      <c r="J70" s="607"/>
      <c r="K70" s="607"/>
      <c r="L70" s="607"/>
      <c r="M70" s="607"/>
      <c r="N70" s="607"/>
      <c r="O70" s="607"/>
      <c r="P70" s="607"/>
      <c r="Q70" s="607"/>
      <c r="R70" s="607"/>
      <c r="S70" s="607"/>
      <c r="T70" s="607"/>
    </row>
    <row r="71" spans="2:20" ht="15.75" customHeight="1" x14ac:dyDescent="0.25">
      <c r="B71" s="620" t="s">
        <v>540</v>
      </c>
      <c r="C71" s="607"/>
      <c r="D71" s="607"/>
      <c r="E71" s="607"/>
      <c r="F71" s="607"/>
      <c r="G71" s="607"/>
      <c r="H71" s="607"/>
      <c r="I71" s="607"/>
      <c r="J71" s="607"/>
      <c r="K71" s="607"/>
      <c r="L71" s="607"/>
      <c r="M71" s="607"/>
      <c r="N71" s="607"/>
      <c r="O71" s="607"/>
      <c r="P71" s="607"/>
      <c r="Q71" s="607"/>
      <c r="R71" s="607"/>
      <c r="S71" s="607"/>
      <c r="T71" s="607"/>
    </row>
    <row r="72" spans="2:20" ht="15.75" customHeight="1" x14ac:dyDescent="0.25">
      <c r="B72" s="620" t="s">
        <v>541</v>
      </c>
      <c r="C72" s="607"/>
      <c r="D72" s="607"/>
      <c r="E72" s="607"/>
      <c r="F72" s="607"/>
      <c r="G72" s="607"/>
      <c r="H72" s="607"/>
      <c r="I72" s="607"/>
      <c r="J72" s="607"/>
      <c r="K72" s="607"/>
      <c r="L72" s="607"/>
      <c r="M72" s="607"/>
      <c r="N72" s="607"/>
      <c r="O72" s="607"/>
      <c r="P72" s="607"/>
      <c r="Q72" s="607"/>
      <c r="R72" s="607"/>
      <c r="S72" s="607"/>
      <c r="T72" s="607"/>
    </row>
    <row r="73" spans="2:20" ht="15.75" customHeight="1" x14ac:dyDescent="0.25">
      <c r="B73" s="620" t="s">
        <v>542</v>
      </c>
      <c r="C73" s="607"/>
      <c r="D73" s="607"/>
      <c r="E73" s="607"/>
      <c r="F73" s="607"/>
      <c r="G73" s="607"/>
      <c r="H73" s="607"/>
      <c r="I73" s="607"/>
      <c r="J73" s="607"/>
      <c r="K73" s="607"/>
      <c r="L73" s="607"/>
      <c r="M73" s="607"/>
      <c r="N73" s="607"/>
      <c r="O73" s="607"/>
      <c r="P73" s="607"/>
      <c r="Q73" s="607"/>
      <c r="R73" s="607"/>
      <c r="S73" s="607"/>
      <c r="T73" s="607"/>
    </row>
    <row r="74" spans="2:20" ht="15.75" customHeight="1" x14ac:dyDescent="0.25">
      <c r="B74" s="620" t="s">
        <v>543</v>
      </c>
      <c r="C74" s="607"/>
      <c r="D74" s="607"/>
      <c r="E74" s="607"/>
      <c r="F74" s="607"/>
      <c r="G74" s="607"/>
      <c r="H74" s="607"/>
      <c r="I74" s="607"/>
      <c r="J74" s="607"/>
      <c r="K74" s="607"/>
      <c r="L74" s="607"/>
      <c r="M74" s="607"/>
      <c r="N74" s="607"/>
      <c r="O74" s="607"/>
      <c r="P74" s="607"/>
      <c r="Q74" s="607"/>
      <c r="R74" s="607"/>
      <c r="S74" s="607"/>
      <c r="T74" s="607"/>
    </row>
    <row r="75" spans="2:20" ht="15.75" customHeight="1" x14ac:dyDescent="0.25">
      <c r="B75" s="620" t="s">
        <v>544</v>
      </c>
      <c r="C75" s="607"/>
      <c r="D75" s="607"/>
      <c r="E75" s="607"/>
      <c r="F75" s="607"/>
      <c r="G75" s="607"/>
      <c r="H75" s="607"/>
      <c r="I75" s="607"/>
      <c r="J75" s="607"/>
      <c r="K75" s="607"/>
      <c r="L75" s="607"/>
      <c r="M75" s="607"/>
      <c r="N75" s="607"/>
      <c r="O75" s="607"/>
      <c r="P75" s="607"/>
      <c r="Q75" s="607"/>
      <c r="R75" s="607"/>
      <c r="S75" s="607"/>
      <c r="T75" s="607"/>
    </row>
    <row r="76" spans="2:20" ht="15.75" customHeight="1" x14ac:dyDescent="0.25">
      <c r="B76" s="620" t="s">
        <v>545</v>
      </c>
      <c r="C76" s="607"/>
      <c r="D76" s="607"/>
      <c r="E76" s="607"/>
      <c r="F76" s="607"/>
      <c r="G76" s="607"/>
      <c r="H76" s="607"/>
      <c r="I76" s="607"/>
      <c r="J76" s="607"/>
      <c r="K76" s="607"/>
      <c r="L76" s="607"/>
      <c r="M76" s="607"/>
      <c r="N76" s="607"/>
      <c r="O76" s="607"/>
      <c r="P76" s="607"/>
      <c r="Q76" s="607"/>
      <c r="R76" s="607"/>
      <c r="S76" s="607"/>
      <c r="T76" s="607"/>
    </row>
    <row r="77" spans="2:20" ht="15.75" customHeight="1" x14ac:dyDescent="0.25">
      <c r="B77" s="620" t="s">
        <v>546</v>
      </c>
      <c r="C77" s="607"/>
      <c r="D77" s="607"/>
      <c r="E77" s="607"/>
      <c r="F77" s="607"/>
      <c r="G77" s="607"/>
      <c r="H77" s="607"/>
      <c r="I77" s="607"/>
      <c r="J77" s="607"/>
      <c r="K77" s="607"/>
      <c r="L77" s="607"/>
      <c r="M77" s="607"/>
      <c r="N77" s="607"/>
      <c r="O77" s="607"/>
      <c r="P77" s="607"/>
      <c r="Q77" s="607"/>
      <c r="R77" s="607"/>
      <c r="S77" s="607"/>
      <c r="T77" s="607"/>
    </row>
    <row r="78" spans="2:20" ht="15.75" customHeight="1" x14ac:dyDescent="0.25">
      <c r="B78" s="620" t="s">
        <v>547</v>
      </c>
      <c r="C78" s="607"/>
      <c r="D78" s="607"/>
      <c r="E78" s="607"/>
      <c r="F78" s="607"/>
      <c r="G78" s="607"/>
      <c r="H78" s="607"/>
      <c r="I78" s="607"/>
      <c r="J78" s="607"/>
      <c r="K78" s="607"/>
      <c r="L78" s="607"/>
      <c r="M78" s="607"/>
      <c r="N78" s="607"/>
      <c r="O78" s="607"/>
      <c r="P78" s="607"/>
      <c r="Q78" s="607"/>
      <c r="R78" s="607"/>
      <c r="S78" s="607"/>
      <c r="T78" s="607"/>
    </row>
    <row r="79" spans="2:20" ht="15.75" customHeight="1" x14ac:dyDescent="0.25">
      <c r="B79" s="620" t="s">
        <v>548</v>
      </c>
      <c r="C79" s="607"/>
      <c r="D79" s="607"/>
      <c r="E79" s="607"/>
      <c r="F79" s="607"/>
      <c r="G79" s="607"/>
      <c r="H79" s="607"/>
      <c r="I79" s="607"/>
      <c r="J79" s="607"/>
      <c r="K79" s="607"/>
      <c r="L79" s="607"/>
      <c r="M79" s="607"/>
      <c r="N79" s="607"/>
      <c r="O79" s="607"/>
      <c r="P79" s="607"/>
      <c r="Q79" s="607"/>
      <c r="R79" s="607"/>
      <c r="S79" s="607"/>
      <c r="T79" s="607"/>
    </row>
    <row r="80" spans="2:20" ht="15.75" customHeight="1" x14ac:dyDescent="0.25">
      <c r="B80" s="620" t="s">
        <v>549</v>
      </c>
      <c r="C80" s="607"/>
      <c r="D80" s="607"/>
      <c r="E80" s="607"/>
      <c r="F80" s="607"/>
      <c r="G80" s="607"/>
      <c r="H80" s="607"/>
      <c r="I80" s="607"/>
      <c r="J80" s="607"/>
      <c r="K80" s="607"/>
      <c r="L80" s="607"/>
      <c r="M80" s="607"/>
      <c r="N80" s="607"/>
      <c r="O80" s="607"/>
      <c r="P80" s="607"/>
      <c r="Q80" s="607"/>
      <c r="R80" s="607"/>
      <c r="S80" s="607"/>
      <c r="T80" s="607"/>
    </row>
    <row r="81" ht="13.25" customHeight="1" x14ac:dyDescent="0.25"/>
  </sheetData>
  <mergeCells count="17">
    <mergeCell ref="B69:T69"/>
    <mergeCell ref="B70:T70"/>
    <mergeCell ref="B80:T80"/>
    <mergeCell ref="B78:T78"/>
    <mergeCell ref="B77:T77"/>
    <mergeCell ref="B71:T71"/>
    <mergeCell ref="B72:T72"/>
    <mergeCell ref="B73:T73"/>
    <mergeCell ref="B74:T74"/>
    <mergeCell ref="B75:T75"/>
    <mergeCell ref="B76:T76"/>
    <mergeCell ref="B79:T79"/>
    <mergeCell ref="B5:B6"/>
    <mergeCell ref="D5:D6"/>
    <mergeCell ref="B2:U2"/>
    <mergeCell ref="F5:L5"/>
    <mergeCell ref="N5:T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42"/>
  <sheetViews>
    <sheetView showGridLines="0" showRuler="0" workbookViewId="0"/>
  </sheetViews>
  <sheetFormatPr defaultColWidth="13.08984375" defaultRowHeight="12.5" x14ac:dyDescent="0.25"/>
  <cols>
    <col min="1" max="1" width="2.6328125" customWidth="1"/>
    <col min="2" max="2" width="41.08984375" customWidth="1"/>
    <col min="3" max="3" width="0.90625" customWidth="1"/>
    <col min="4" max="4" width="58.90625" customWidth="1"/>
    <col min="5" max="5" width="0.90625" customWidth="1"/>
    <col min="6" max="9" width="18.08984375" customWidth="1"/>
    <col min="10" max="10" width="0.90625" customWidth="1"/>
    <col min="11" max="14" width="18.08984375" customWidth="1"/>
  </cols>
  <sheetData>
    <row r="1" spans="1:15" ht="31.65" customHeight="1" x14ac:dyDescent="0.25">
      <c r="A1" s="332"/>
      <c r="B1" s="332"/>
      <c r="C1" s="333"/>
      <c r="D1" s="332"/>
      <c r="E1" s="332"/>
      <c r="F1" s="332"/>
      <c r="G1" s="332"/>
      <c r="H1" s="332"/>
      <c r="I1" s="332"/>
      <c r="J1" s="332"/>
      <c r="K1" s="332"/>
      <c r="L1" s="332"/>
      <c r="M1" s="332"/>
      <c r="N1" s="332"/>
    </row>
    <row r="2" spans="1:15" ht="34.15" customHeight="1" x14ac:dyDescent="0.25">
      <c r="A2" s="332"/>
      <c r="B2" s="606" t="s">
        <v>550</v>
      </c>
      <c r="C2" s="607"/>
      <c r="D2" s="607"/>
      <c r="E2" s="607"/>
      <c r="F2" s="607"/>
      <c r="G2" s="607"/>
      <c r="H2" s="607"/>
      <c r="I2" s="607"/>
      <c r="J2" s="607"/>
      <c r="K2" s="607"/>
      <c r="L2" s="607"/>
      <c r="M2" s="607"/>
      <c r="N2" s="607"/>
    </row>
    <row r="3" spans="1:15" ht="31.65" customHeight="1" x14ac:dyDescent="0.25">
      <c r="A3" s="332"/>
      <c r="B3" s="334"/>
      <c r="C3" s="335"/>
      <c r="D3" s="334"/>
      <c r="E3" s="334"/>
      <c r="F3" s="334"/>
      <c r="G3" s="334"/>
      <c r="H3" s="334"/>
      <c r="I3" s="334"/>
      <c r="J3" s="334"/>
      <c r="K3" s="334"/>
      <c r="L3" s="334"/>
      <c r="M3" s="334"/>
      <c r="N3" s="334"/>
    </row>
    <row r="4" spans="1:15" ht="12.5" customHeight="1" x14ac:dyDescent="0.25">
      <c r="B4" s="659" t="s">
        <v>551</v>
      </c>
      <c r="C4" s="660"/>
      <c r="D4" s="660"/>
      <c r="E4" s="660"/>
      <c r="F4" s="660"/>
      <c r="G4" s="660"/>
      <c r="H4" s="660"/>
      <c r="I4" s="660"/>
      <c r="J4" s="660"/>
      <c r="K4" s="660"/>
      <c r="L4" s="660"/>
      <c r="M4" s="660"/>
      <c r="N4" s="661"/>
      <c r="O4" s="336"/>
    </row>
    <row r="5" spans="1:15" ht="22.5" customHeight="1" x14ac:dyDescent="0.25">
      <c r="B5" s="656" t="s">
        <v>552</v>
      </c>
      <c r="C5" s="311"/>
      <c r="D5" s="656" t="s">
        <v>553</v>
      </c>
      <c r="E5" s="311"/>
      <c r="F5" s="658" t="s">
        <v>554</v>
      </c>
      <c r="G5" s="658"/>
      <c r="H5" s="658"/>
      <c r="I5" s="658"/>
      <c r="J5" s="311"/>
      <c r="K5" s="658" t="s">
        <v>555</v>
      </c>
      <c r="L5" s="658"/>
      <c r="M5" s="658"/>
      <c r="N5" s="658"/>
    </row>
    <row r="6" spans="1:15" ht="45" customHeight="1" x14ac:dyDescent="0.25">
      <c r="B6" s="657"/>
      <c r="C6" s="311"/>
      <c r="D6" s="657"/>
      <c r="E6" s="311"/>
      <c r="F6" s="312" t="s">
        <v>556</v>
      </c>
      <c r="G6" s="313" t="s">
        <v>557</v>
      </c>
      <c r="H6" s="313" t="s">
        <v>558</v>
      </c>
      <c r="I6" s="314" t="s">
        <v>559</v>
      </c>
      <c r="J6" s="311"/>
      <c r="K6" s="312" t="s">
        <v>560</v>
      </c>
      <c r="L6" s="313" t="s">
        <v>561</v>
      </c>
      <c r="M6" s="313" t="s">
        <v>562</v>
      </c>
      <c r="N6" s="314" t="s">
        <v>559</v>
      </c>
    </row>
    <row r="7" spans="1:15" ht="15.75" customHeight="1" x14ac:dyDescent="0.25">
      <c r="B7" s="315" t="s">
        <v>506</v>
      </c>
      <c r="C7" s="316"/>
      <c r="D7" s="317" t="s">
        <v>563</v>
      </c>
      <c r="E7" s="316"/>
      <c r="F7" s="318">
        <v>4530</v>
      </c>
      <c r="G7" s="318">
        <v>1226</v>
      </c>
      <c r="H7" s="318">
        <v>247</v>
      </c>
      <c r="I7" s="319">
        <v>6003</v>
      </c>
      <c r="J7" s="316"/>
      <c r="K7" s="318">
        <v>1984</v>
      </c>
      <c r="L7" s="318">
        <v>1568</v>
      </c>
      <c r="M7" s="318">
        <v>2451</v>
      </c>
      <c r="N7" s="319">
        <v>6003</v>
      </c>
    </row>
    <row r="8" spans="1:15" ht="15.75" customHeight="1" x14ac:dyDescent="0.25">
      <c r="B8" s="320"/>
      <c r="C8" s="316"/>
      <c r="D8" s="321" t="s">
        <v>508</v>
      </c>
      <c r="E8" s="316"/>
      <c r="F8" s="318">
        <v>11</v>
      </c>
      <c r="G8" s="318">
        <v>2</v>
      </c>
      <c r="H8" s="318">
        <v>0</v>
      </c>
      <c r="I8" s="319">
        <v>13</v>
      </c>
      <c r="J8" s="316"/>
      <c r="K8" s="318">
        <v>5</v>
      </c>
      <c r="L8" s="318">
        <v>3</v>
      </c>
      <c r="M8" s="318">
        <v>5</v>
      </c>
      <c r="N8" s="319">
        <v>13</v>
      </c>
    </row>
    <row r="9" spans="1:15" ht="15.75" customHeight="1" x14ac:dyDescent="0.25">
      <c r="B9" s="320"/>
      <c r="C9" s="316"/>
      <c r="D9" s="321" t="s">
        <v>509</v>
      </c>
      <c r="E9" s="316"/>
      <c r="F9" s="318">
        <v>50</v>
      </c>
      <c r="G9" s="318">
        <v>5</v>
      </c>
      <c r="H9" s="318">
        <v>0</v>
      </c>
      <c r="I9" s="319">
        <v>55</v>
      </c>
      <c r="J9" s="316"/>
      <c r="K9" s="318">
        <v>18</v>
      </c>
      <c r="L9" s="318">
        <v>14</v>
      </c>
      <c r="M9" s="318">
        <v>23</v>
      </c>
      <c r="N9" s="319">
        <v>55</v>
      </c>
    </row>
    <row r="10" spans="1:15" ht="15.75" customHeight="1" x14ac:dyDescent="0.25">
      <c r="B10" s="322"/>
      <c r="C10" s="316"/>
      <c r="D10" s="323" t="s">
        <v>510</v>
      </c>
      <c r="E10" s="316"/>
      <c r="F10" s="324">
        <v>4591</v>
      </c>
      <c r="G10" s="324">
        <v>1233</v>
      </c>
      <c r="H10" s="324">
        <v>247</v>
      </c>
      <c r="I10" s="324">
        <v>6071</v>
      </c>
      <c r="J10" s="316"/>
      <c r="K10" s="324">
        <v>2007</v>
      </c>
      <c r="L10" s="324">
        <v>1585</v>
      </c>
      <c r="M10" s="324">
        <v>2479</v>
      </c>
      <c r="N10" s="324">
        <v>6071</v>
      </c>
    </row>
    <row r="11" spans="1:15" ht="15.75" customHeight="1" x14ac:dyDescent="0.25">
      <c r="B11" s="325" t="s">
        <v>511</v>
      </c>
      <c r="C11" s="316"/>
      <c r="D11" s="321" t="s">
        <v>512</v>
      </c>
      <c r="E11" s="316"/>
      <c r="F11" s="318">
        <v>573</v>
      </c>
      <c r="G11" s="318">
        <v>224</v>
      </c>
      <c r="H11" s="318">
        <v>75</v>
      </c>
      <c r="I11" s="319">
        <v>872</v>
      </c>
      <c r="J11" s="316"/>
      <c r="K11" s="318">
        <v>555</v>
      </c>
      <c r="L11" s="318">
        <v>275</v>
      </c>
      <c r="M11" s="318">
        <v>42</v>
      </c>
      <c r="N11" s="319">
        <v>872</v>
      </c>
    </row>
    <row r="12" spans="1:15" ht="15.75" customHeight="1" x14ac:dyDescent="0.25">
      <c r="B12" s="320"/>
      <c r="C12" s="316"/>
      <c r="D12" s="321" t="s">
        <v>513</v>
      </c>
      <c r="E12" s="316"/>
      <c r="F12" s="318">
        <v>2045</v>
      </c>
      <c r="G12" s="318">
        <v>191</v>
      </c>
      <c r="H12" s="318">
        <v>67</v>
      </c>
      <c r="I12" s="319">
        <v>2303</v>
      </c>
      <c r="J12" s="316"/>
      <c r="K12" s="318">
        <v>1464</v>
      </c>
      <c r="L12" s="318">
        <v>727</v>
      </c>
      <c r="M12" s="318">
        <v>112</v>
      </c>
      <c r="N12" s="319">
        <v>2303</v>
      </c>
    </row>
    <row r="13" spans="1:15" ht="15.75" customHeight="1" x14ac:dyDescent="0.25">
      <c r="B13" s="322"/>
      <c r="C13" s="316"/>
      <c r="D13" s="323" t="s">
        <v>510</v>
      </c>
      <c r="E13" s="316"/>
      <c r="F13" s="324">
        <v>2618</v>
      </c>
      <c r="G13" s="324">
        <v>415</v>
      </c>
      <c r="H13" s="324">
        <v>142</v>
      </c>
      <c r="I13" s="324">
        <v>3175</v>
      </c>
      <c r="J13" s="316"/>
      <c r="K13" s="324">
        <v>2019</v>
      </c>
      <c r="L13" s="324">
        <v>1002</v>
      </c>
      <c r="M13" s="324">
        <v>154</v>
      </c>
      <c r="N13" s="324">
        <v>3175</v>
      </c>
    </row>
    <row r="14" spans="1:15" ht="15.75" customHeight="1" x14ac:dyDescent="0.25">
      <c r="B14" s="325" t="s">
        <v>564</v>
      </c>
      <c r="C14" s="316"/>
      <c r="D14" s="321" t="s">
        <v>515</v>
      </c>
      <c r="E14" s="316"/>
      <c r="F14" s="318">
        <v>4744</v>
      </c>
      <c r="G14" s="318">
        <v>139</v>
      </c>
      <c r="H14" s="318">
        <v>27</v>
      </c>
      <c r="I14" s="319">
        <v>4910</v>
      </c>
      <c r="J14" s="316"/>
      <c r="K14" s="318">
        <v>2422</v>
      </c>
      <c r="L14" s="318">
        <v>2041</v>
      </c>
      <c r="M14" s="318">
        <v>447</v>
      </c>
      <c r="N14" s="319">
        <v>4910</v>
      </c>
    </row>
    <row r="15" spans="1:15" ht="15.75" customHeight="1" x14ac:dyDescent="0.25">
      <c r="B15" s="322"/>
      <c r="C15" s="316"/>
      <c r="D15" s="323" t="s">
        <v>510</v>
      </c>
      <c r="E15" s="316"/>
      <c r="F15" s="324">
        <v>4744</v>
      </c>
      <c r="G15" s="324">
        <v>139</v>
      </c>
      <c r="H15" s="324">
        <v>27</v>
      </c>
      <c r="I15" s="324">
        <v>4910</v>
      </c>
      <c r="J15" s="316"/>
      <c r="K15" s="324">
        <v>2422</v>
      </c>
      <c r="L15" s="324">
        <v>2041</v>
      </c>
      <c r="M15" s="324">
        <v>447</v>
      </c>
      <c r="N15" s="324">
        <v>4910</v>
      </c>
    </row>
    <row r="16" spans="1:15" ht="15.75" customHeight="1" x14ac:dyDescent="0.25">
      <c r="B16" s="325" t="s">
        <v>517</v>
      </c>
      <c r="C16" s="316"/>
      <c r="D16" s="321" t="s">
        <v>518</v>
      </c>
      <c r="E16" s="316"/>
      <c r="F16" s="318">
        <v>848</v>
      </c>
      <c r="G16" s="318">
        <v>11</v>
      </c>
      <c r="H16" s="318">
        <v>1</v>
      </c>
      <c r="I16" s="319">
        <v>860</v>
      </c>
      <c r="J16" s="316"/>
      <c r="K16" s="318">
        <v>476</v>
      </c>
      <c r="L16" s="318">
        <v>333</v>
      </c>
      <c r="M16" s="318">
        <v>51</v>
      </c>
      <c r="N16" s="319">
        <v>860</v>
      </c>
    </row>
    <row r="17" spans="2:14" ht="15.75" customHeight="1" x14ac:dyDescent="0.25">
      <c r="B17" s="322"/>
      <c r="C17" s="316"/>
      <c r="D17" s="323" t="s">
        <v>510</v>
      </c>
      <c r="E17" s="316"/>
      <c r="F17" s="324">
        <v>848</v>
      </c>
      <c r="G17" s="324">
        <v>11</v>
      </c>
      <c r="H17" s="324">
        <v>1</v>
      </c>
      <c r="I17" s="324">
        <v>860</v>
      </c>
      <c r="J17" s="316"/>
      <c r="K17" s="324">
        <v>476</v>
      </c>
      <c r="L17" s="324">
        <v>333</v>
      </c>
      <c r="M17" s="324">
        <v>51</v>
      </c>
      <c r="N17" s="324">
        <v>860</v>
      </c>
    </row>
    <row r="18" spans="2:14" ht="15.75" customHeight="1" x14ac:dyDescent="0.25">
      <c r="B18" s="325" t="s">
        <v>565</v>
      </c>
      <c r="C18" s="316"/>
      <c r="D18" s="321" t="s">
        <v>518</v>
      </c>
      <c r="E18" s="316"/>
      <c r="F18" s="318">
        <v>1032</v>
      </c>
      <c r="G18" s="318">
        <v>22</v>
      </c>
      <c r="H18" s="318">
        <v>2</v>
      </c>
      <c r="I18" s="319">
        <v>1056</v>
      </c>
      <c r="J18" s="316"/>
      <c r="K18" s="318">
        <v>617</v>
      </c>
      <c r="L18" s="318">
        <v>381</v>
      </c>
      <c r="M18" s="318">
        <v>58</v>
      </c>
      <c r="N18" s="319">
        <v>1056</v>
      </c>
    </row>
    <row r="19" spans="2:14" ht="15.75" customHeight="1" x14ac:dyDescent="0.25">
      <c r="B19" s="320"/>
      <c r="C19" s="316"/>
      <c r="D19" s="321" t="s">
        <v>521</v>
      </c>
      <c r="E19" s="316"/>
      <c r="F19" s="318">
        <v>336</v>
      </c>
      <c r="G19" s="318">
        <v>40</v>
      </c>
      <c r="H19" s="318">
        <v>3</v>
      </c>
      <c r="I19" s="319">
        <v>379</v>
      </c>
      <c r="J19" s="316"/>
      <c r="K19" s="318">
        <v>221</v>
      </c>
      <c r="L19" s="318">
        <v>137</v>
      </c>
      <c r="M19" s="318">
        <v>21</v>
      </c>
      <c r="N19" s="319">
        <v>379</v>
      </c>
    </row>
    <row r="20" spans="2:14" ht="15.75" customHeight="1" x14ac:dyDescent="0.25">
      <c r="B20" s="320"/>
      <c r="C20" s="316"/>
      <c r="D20" s="321" t="s">
        <v>522</v>
      </c>
      <c r="E20" s="316"/>
      <c r="F20" s="318">
        <v>1463</v>
      </c>
      <c r="G20" s="318">
        <v>66</v>
      </c>
      <c r="H20" s="318">
        <v>1</v>
      </c>
      <c r="I20" s="319">
        <v>1530</v>
      </c>
      <c r="J20" s="316"/>
      <c r="K20" s="318">
        <v>894</v>
      </c>
      <c r="L20" s="318">
        <v>552</v>
      </c>
      <c r="M20" s="318">
        <v>84</v>
      </c>
      <c r="N20" s="319">
        <v>1530</v>
      </c>
    </row>
    <row r="21" spans="2:14" ht="15.75" customHeight="1" x14ac:dyDescent="0.25">
      <c r="B21" s="320"/>
      <c r="C21" s="316"/>
      <c r="D21" s="321" t="s">
        <v>523</v>
      </c>
      <c r="E21" s="316"/>
      <c r="F21" s="318">
        <v>1578</v>
      </c>
      <c r="G21" s="318">
        <v>165</v>
      </c>
      <c r="H21" s="318">
        <v>54</v>
      </c>
      <c r="I21" s="319">
        <v>1797</v>
      </c>
      <c r="J21" s="316"/>
      <c r="K21" s="318">
        <v>1049</v>
      </c>
      <c r="L21" s="318">
        <v>649</v>
      </c>
      <c r="M21" s="318">
        <v>99</v>
      </c>
      <c r="N21" s="319">
        <v>1797</v>
      </c>
    </row>
    <row r="22" spans="2:14" ht="15.75" customHeight="1" x14ac:dyDescent="0.25">
      <c r="B22" s="320"/>
      <c r="C22" s="316"/>
      <c r="D22" s="321" t="s">
        <v>80</v>
      </c>
      <c r="E22" s="316"/>
      <c r="F22" s="318">
        <v>44</v>
      </c>
      <c r="G22" s="318">
        <v>1</v>
      </c>
      <c r="H22" s="318">
        <v>0</v>
      </c>
      <c r="I22" s="319">
        <v>45</v>
      </c>
      <c r="J22" s="316"/>
      <c r="K22" s="318">
        <v>27</v>
      </c>
      <c r="L22" s="318">
        <v>16</v>
      </c>
      <c r="M22" s="318">
        <v>2</v>
      </c>
      <c r="N22" s="319">
        <v>45</v>
      </c>
    </row>
    <row r="23" spans="2:14" ht="15.75" customHeight="1" x14ac:dyDescent="0.25">
      <c r="B23" s="322"/>
      <c r="C23" s="316"/>
      <c r="D23" s="323" t="s">
        <v>510</v>
      </c>
      <c r="E23" s="316"/>
      <c r="F23" s="324">
        <v>4453</v>
      </c>
      <c r="G23" s="324">
        <v>294</v>
      </c>
      <c r="H23" s="324">
        <v>60</v>
      </c>
      <c r="I23" s="324">
        <v>4807</v>
      </c>
      <c r="J23" s="316"/>
      <c r="K23" s="324">
        <v>2808</v>
      </c>
      <c r="L23" s="324">
        <v>1735</v>
      </c>
      <c r="M23" s="324">
        <v>264</v>
      </c>
      <c r="N23" s="324">
        <v>4807</v>
      </c>
    </row>
    <row r="24" spans="2:14" ht="15.75" customHeight="1" x14ac:dyDescent="0.25">
      <c r="B24" s="325" t="s">
        <v>524</v>
      </c>
      <c r="C24" s="316"/>
      <c r="D24" s="321" t="s">
        <v>80</v>
      </c>
      <c r="E24" s="316"/>
      <c r="F24" s="318">
        <v>44</v>
      </c>
      <c r="G24" s="318">
        <v>94</v>
      </c>
      <c r="H24" s="318">
        <v>9</v>
      </c>
      <c r="I24" s="319">
        <v>147</v>
      </c>
      <c r="J24" s="316"/>
      <c r="K24" s="318">
        <v>103</v>
      </c>
      <c r="L24" s="318">
        <v>38</v>
      </c>
      <c r="M24" s="318">
        <v>6</v>
      </c>
      <c r="N24" s="319">
        <v>147</v>
      </c>
    </row>
    <row r="25" spans="2:14" ht="15.75" customHeight="1" x14ac:dyDescent="0.25">
      <c r="B25" s="322"/>
      <c r="C25" s="316"/>
      <c r="D25" s="323" t="s">
        <v>510</v>
      </c>
      <c r="E25" s="316"/>
      <c r="F25" s="324">
        <v>44</v>
      </c>
      <c r="G25" s="324">
        <v>94</v>
      </c>
      <c r="H25" s="324">
        <v>9</v>
      </c>
      <c r="I25" s="324">
        <v>147</v>
      </c>
      <c r="J25" s="316"/>
      <c r="K25" s="324">
        <v>103</v>
      </c>
      <c r="L25" s="324">
        <v>38</v>
      </c>
      <c r="M25" s="324">
        <v>6</v>
      </c>
      <c r="N25" s="324">
        <v>147</v>
      </c>
    </row>
    <row r="26" spans="2:14" ht="15.75" customHeight="1" x14ac:dyDescent="0.25">
      <c r="B26" s="325" t="s">
        <v>566</v>
      </c>
      <c r="C26" s="316"/>
      <c r="D26" s="321" t="s">
        <v>519</v>
      </c>
      <c r="E26" s="316"/>
      <c r="F26" s="318">
        <v>17464</v>
      </c>
      <c r="G26" s="318">
        <v>1286</v>
      </c>
      <c r="H26" s="318">
        <v>389</v>
      </c>
      <c r="I26" s="319">
        <v>19139</v>
      </c>
      <c r="J26" s="316"/>
      <c r="K26" s="318">
        <v>9310</v>
      </c>
      <c r="L26" s="318">
        <v>7974</v>
      </c>
      <c r="M26" s="318">
        <v>1855</v>
      </c>
      <c r="N26" s="319">
        <v>19139</v>
      </c>
    </row>
    <row r="27" spans="2:14" ht="15.75" customHeight="1" x14ac:dyDescent="0.25">
      <c r="B27" s="322"/>
      <c r="C27" s="316"/>
      <c r="D27" s="323" t="s">
        <v>510</v>
      </c>
      <c r="E27" s="316"/>
      <c r="F27" s="324">
        <v>17464</v>
      </c>
      <c r="G27" s="324">
        <v>1286</v>
      </c>
      <c r="H27" s="324">
        <v>389</v>
      </c>
      <c r="I27" s="324">
        <v>19139</v>
      </c>
      <c r="J27" s="316"/>
      <c r="K27" s="324">
        <v>9310</v>
      </c>
      <c r="L27" s="324">
        <v>7974</v>
      </c>
      <c r="M27" s="324">
        <v>1855</v>
      </c>
      <c r="N27" s="324">
        <v>19139</v>
      </c>
    </row>
    <row r="28" spans="2:14" ht="15.75" customHeight="1" x14ac:dyDescent="0.25">
      <c r="B28" s="325" t="s">
        <v>567</v>
      </c>
      <c r="C28" s="316"/>
      <c r="D28" s="321" t="s">
        <v>518</v>
      </c>
      <c r="E28" s="316"/>
      <c r="F28" s="318">
        <v>1781</v>
      </c>
      <c r="G28" s="318">
        <v>49</v>
      </c>
      <c r="H28" s="318">
        <v>36</v>
      </c>
      <c r="I28" s="319">
        <v>1866</v>
      </c>
      <c r="J28" s="316"/>
      <c r="K28" s="318">
        <v>1133</v>
      </c>
      <c r="L28" s="318">
        <v>601</v>
      </c>
      <c r="M28" s="318">
        <v>132</v>
      </c>
      <c r="N28" s="319">
        <v>1866</v>
      </c>
    </row>
    <row r="29" spans="2:14" ht="15.75" customHeight="1" x14ac:dyDescent="0.25">
      <c r="B29" s="320"/>
      <c r="C29" s="316"/>
      <c r="D29" s="321" t="s">
        <v>529</v>
      </c>
      <c r="E29" s="316"/>
      <c r="F29" s="318">
        <v>994</v>
      </c>
      <c r="G29" s="318">
        <v>81</v>
      </c>
      <c r="H29" s="318">
        <v>9</v>
      </c>
      <c r="I29" s="319">
        <v>1084</v>
      </c>
      <c r="J29" s="316"/>
      <c r="K29" s="318">
        <v>658</v>
      </c>
      <c r="L29" s="318">
        <v>349</v>
      </c>
      <c r="M29" s="318">
        <v>77</v>
      </c>
      <c r="N29" s="319">
        <v>1084</v>
      </c>
    </row>
    <row r="30" spans="2:14" ht="15.75" customHeight="1" x14ac:dyDescent="0.25">
      <c r="B30" s="320"/>
      <c r="C30" s="316"/>
      <c r="D30" s="321" t="s">
        <v>568</v>
      </c>
      <c r="E30" s="316"/>
      <c r="F30" s="318">
        <v>104</v>
      </c>
      <c r="G30" s="318">
        <v>0</v>
      </c>
      <c r="H30" s="318">
        <v>0</v>
      </c>
      <c r="I30" s="319">
        <v>104</v>
      </c>
      <c r="J30" s="316"/>
      <c r="K30" s="318">
        <v>64</v>
      </c>
      <c r="L30" s="318">
        <v>33</v>
      </c>
      <c r="M30" s="318">
        <v>7</v>
      </c>
      <c r="N30" s="319">
        <v>104</v>
      </c>
    </row>
    <row r="31" spans="2:14" ht="15.75" customHeight="1" x14ac:dyDescent="0.25">
      <c r="B31" s="320"/>
      <c r="C31" s="316"/>
      <c r="D31" s="321" t="s">
        <v>530</v>
      </c>
      <c r="E31" s="316"/>
      <c r="F31" s="318">
        <v>958</v>
      </c>
      <c r="G31" s="318">
        <v>45</v>
      </c>
      <c r="H31" s="318">
        <v>7</v>
      </c>
      <c r="I31" s="319">
        <v>1010</v>
      </c>
      <c r="J31" s="316"/>
      <c r="K31" s="318">
        <v>613</v>
      </c>
      <c r="L31" s="318">
        <v>326</v>
      </c>
      <c r="M31" s="318">
        <v>71</v>
      </c>
      <c r="N31" s="319">
        <v>1010</v>
      </c>
    </row>
    <row r="32" spans="2:14" ht="15.75" customHeight="1" x14ac:dyDescent="0.25">
      <c r="B32" s="322"/>
      <c r="C32" s="316"/>
      <c r="D32" s="323" t="s">
        <v>510</v>
      </c>
      <c r="E32" s="316"/>
      <c r="F32" s="324">
        <v>3837</v>
      </c>
      <c r="G32" s="324">
        <v>175</v>
      </c>
      <c r="H32" s="324">
        <v>52</v>
      </c>
      <c r="I32" s="324">
        <v>4064</v>
      </c>
      <c r="J32" s="316"/>
      <c r="K32" s="324">
        <v>2468</v>
      </c>
      <c r="L32" s="324">
        <v>1309</v>
      </c>
      <c r="M32" s="324">
        <v>287</v>
      </c>
      <c r="N32" s="324">
        <v>4064</v>
      </c>
    </row>
    <row r="33" spans="1:26" ht="15.75" customHeight="1" x14ac:dyDescent="0.25">
      <c r="B33" s="325" t="s">
        <v>531</v>
      </c>
      <c r="C33" s="316"/>
      <c r="D33" s="321" t="s">
        <v>532</v>
      </c>
      <c r="E33" s="316"/>
      <c r="F33" s="318">
        <v>306711</v>
      </c>
      <c r="G33" s="318">
        <v>33468</v>
      </c>
      <c r="H33" s="318">
        <v>5854</v>
      </c>
      <c r="I33" s="319">
        <v>346033</v>
      </c>
      <c r="J33" s="316"/>
      <c r="K33" s="318">
        <v>14924</v>
      </c>
      <c r="L33" s="318">
        <v>55995</v>
      </c>
      <c r="M33" s="318">
        <v>275114</v>
      </c>
      <c r="N33" s="319">
        <v>346033</v>
      </c>
    </row>
    <row r="34" spans="1:26" ht="15.75" customHeight="1" x14ac:dyDescent="0.25">
      <c r="B34" s="322"/>
      <c r="C34" s="316"/>
      <c r="D34" s="323" t="s">
        <v>510</v>
      </c>
      <c r="E34" s="316"/>
      <c r="F34" s="324">
        <v>306711</v>
      </c>
      <c r="G34" s="324">
        <v>33468</v>
      </c>
      <c r="H34" s="324">
        <v>5854</v>
      </c>
      <c r="I34" s="324">
        <v>346033</v>
      </c>
      <c r="J34" s="316"/>
      <c r="K34" s="324">
        <v>14924</v>
      </c>
      <c r="L34" s="324">
        <v>55995</v>
      </c>
      <c r="M34" s="324">
        <v>275114</v>
      </c>
      <c r="N34" s="324">
        <v>346033</v>
      </c>
    </row>
    <row r="35" spans="1:26" ht="15.75" customHeight="1" x14ac:dyDescent="0.25">
      <c r="B35" s="325" t="s">
        <v>533</v>
      </c>
      <c r="C35" s="316"/>
      <c r="D35" s="321" t="s">
        <v>532</v>
      </c>
      <c r="E35" s="316"/>
      <c r="F35" s="318">
        <v>11076</v>
      </c>
      <c r="G35" s="318">
        <v>2758</v>
      </c>
      <c r="H35" s="318">
        <v>138</v>
      </c>
      <c r="I35" s="319">
        <v>13972</v>
      </c>
      <c r="J35" s="316"/>
      <c r="K35" s="318">
        <v>4488</v>
      </c>
      <c r="L35" s="318">
        <v>9380</v>
      </c>
      <c r="M35" s="318">
        <v>104</v>
      </c>
      <c r="N35" s="319">
        <v>13972</v>
      </c>
    </row>
    <row r="36" spans="1:26" ht="15.75" customHeight="1" x14ac:dyDescent="0.25">
      <c r="B36" s="322"/>
      <c r="C36" s="316"/>
      <c r="D36" s="323" t="s">
        <v>510</v>
      </c>
      <c r="E36" s="316"/>
      <c r="F36" s="324">
        <v>11076</v>
      </c>
      <c r="G36" s="324">
        <v>2758</v>
      </c>
      <c r="H36" s="324">
        <v>138</v>
      </c>
      <c r="I36" s="324">
        <v>13972</v>
      </c>
      <c r="J36" s="316"/>
      <c r="K36" s="324">
        <v>4488</v>
      </c>
      <c r="L36" s="324">
        <v>9380</v>
      </c>
      <c r="M36" s="324">
        <v>104</v>
      </c>
      <c r="N36" s="324">
        <v>13972</v>
      </c>
    </row>
    <row r="37" spans="1:26" ht="15.75" customHeight="1" x14ac:dyDescent="0.25">
      <c r="A37" s="316"/>
      <c r="B37" s="325" t="s">
        <v>534</v>
      </c>
      <c r="C37" s="316"/>
      <c r="D37" s="321" t="s">
        <v>532</v>
      </c>
      <c r="E37" s="316"/>
      <c r="F37" s="318">
        <v>150</v>
      </c>
      <c r="G37" s="318">
        <v>6</v>
      </c>
      <c r="H37" s="318">
        <v>4</v>
      </c>
      <c r="I37" s="319">
        <v>160</v>
      </c>
      <c r="J37" s="316"/>
      <c r="K37" s="318">
        <v>45</v>
      </c>
      <c r="L37" s="318">
        <v>106</v>
      </c>
      <c r="M37" s="318">
        <v>9</v>
      </c>
      <c r="N37" s="319">
        <v>160</v>
      </c>
      <c r="O37" s="139"/>
      <c r="P37" s="139"/>
      <c r="Q37" s="139"/>
      <c r="R37" s="139"/>
      <c r="S37" s="139"/>
      <c r="T37" s="139"/>
      <c r="U37" s="139"/>
      <c r="V37" s="139"/>
      <c r="W37" s="139"/>
      <c r="X37" s="139"/>
      <c r="Y37" s="139"/>
      <c r="Z37" s="139"/>
    </row>
    <row r="38" spans="1:26" ht="15.75" customHeight="1" x14ac:dyDescent="0.25">
      <c r="A38" s="316"/>
      <c r="B38" s="320"/>
      <c r="C38" s="316"/>
      <c r="D38" s="323" t="s">
        <v>510</v>
      </c>
      <c r="E38" s="316"/>
      <c r="F38" s="324">
        <v>150</v>
      </c>
      <c r="G38" s="324">
        <v>6</v>
      </c>
      <c r="H38" s="324">
        <v>4</v>
      </c>
      <c r="I38" s="324">
        <v>160</v>
      </c>
      <c r="J38" s="316"/>
      <c r="K38" s="324">
        <v>45</v>
      </c>
      <c r="L38" s="324">
        <v>106</v>
      </c>
      <c r="M38" s="324">
        <v>9</v>
      </c>
      <c r="N38" s="324">
        <v>160</v>
      </c>
      <c r="O38" s="139"/>
      <c r="P38" s="139"/>
      <c r="Q38" s="139"/>
      <c r="R38" s="139"/>
      <c r="S38" s="139"/>
      <c r="T38" s="139"/>
      <c r="U38" s="139"/>
      <c r="V38" s="139"/>
      <c r="W38" s="139"/>
      <c r="X38" s="139"/>
      <c r="Y38" s="139"/>
      <c r="Z38" s="139"/>
    </row>
    <row r="39" spans="1:26" ht="15" customHeight="1" x14ac:dyDescent="0.25">
      <c r="B39" s="322"/>
      <c r="C39" s="326"/>
      <c r="D39" s="327"/>
      <c r="E39" s="316"/>
      <c r="F39" s="327"/>
      <c r="G39" s="327"/>
      <c r="H39" s="327"/>
      <c r="I39" s="328"/>
      <c r="J39" s="316"/>
      <c r="K39" s="327"/>
      <c r="L39" s="327"/>
      <c r="M39" s="327"/>
      <c r="N39" s="328"/>
    </row>
    <row r="40" spans="1:26" ht="15.75" customHeight="1" x14ac:dyDescent="0.25">
      <c r="B40" s="329" t="s">
        <v>510</v>
      </c>
      <c r="C40" s="330"/>
      <c r="D40" s="330"/>
      <c r="E40" s="316"/>
      <c r="F40" s="331">
        <v>356536</v>
      </c>
      <c r="G40" s="331">
        <v>39879</v>
      </c>
      <c r="H40" s="331">
        <v>6923</v>
      </c>
      <c r="I40" s="331">
        <v>403338</v>
      </c>
      <c r="J40" s="316"/>
      <c r="K40" s="331">
        <v>41070</v>
      </c>
      <c r="L40" s="331">
        <v>81498</v>
      </c>
      <c r="M40" s="331">
        <v>280770</v>
      </c>
      <c r="N40" s="331">
        <v>403338</v>
      </c>
    </row>
    <row r="41" spans="1:26" ht="12.5" customHeight="1" x14ac:dyDescent="0.25">
      <c r="B41" s="337"/>
      <c r="C41" s="337"/>
      <c r="D41" s="337"/>
      <c r="F41" s="337"/>
      <c r="G41" s="337"/>
      <c r="H41" s="337"/>
      <c r="I41" s="338"/>
      <c r="K41" s="337"/>
      <c r="L41" s="337"/>
      <c r="M41" s="337"/>
      <c r="N41" s="338"/>
    </row>
    <row r="42" spans="1:26" ht="12.5" customHeight="1" x14ac:dyDescent="0.25"/>
  </sheetData>
  <mergeCells count="6">
    <mergeCell ref="B5:B6"/>
    <mergeCell ref="D5:D6"/>
    <mergeCell ref="F5:I5"/>
    <mergeCell ref="B4:N4"/>
    <mergeCell ref="B2:N2"/>
    <mergeCell ref="K5:N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34"/>
  <sheetViews>
    <sheetView showGridLines="0" showRuler="0" workbookViewId="0"/>
  </sheetViews>
  <sheetFormatPr defaultColWidth="13.08984375" defaultRowHeight="12.5" x14ac:dyDescent="0.25"/>
  <cols>
    <col min="1" max="1" width="0.453125" customWidth="1"/>
    <col min="2" max="2" width="132" customWidth="1"/>
    <col min="3" max="3" width="11.81640625" customWidth="1"/>
    <col min="4" max="4" width="14.6328125" customWidth="1"/>
    <col min="5" max="6" width="13.54296875" customWidth="1"/>
    <col min="7" max="7" width="16.81640625" customWidth="1"/>
    <col min="8" max="8" width="3" customWidth="1"/>
    <col min="9" max="11" width="17.26953125" customWidth="1"/>
    <col min="12" max="12" width="3" customWidth="1"/>
    <col min="13" max="14" width="12.6328125" customWidth="1"/>
    <col min="15" max="15" width="3" customWidth="1"/>
    <col min="16" max="16" width="15.453125" customWidth="1"/>
    <col min="17" max="17" width="12.90625" customWidth="1"/>
  </cols>
  <sheetData>
    <row r="1" spans="1:18" ht="31.65" customHeight="1" x14ac:dyDescent="0.25">
      <c r="A1" s="6"/>
      <c r="B1" s="6"/>
      <c r="C1" s="6"/>
      <c r="D1" s="6"/>
      <c r="E1" s="6"/>
      <c r="F1" s="6"/>
      <c r="G1" s="6"/>
      <c r="H1" s="98"/>
      <c r="I1" s="6"/>
      <c r="J1" s="6"/>
      <c r="K1" s="6"/>
      <c r="L1" s="98"/>
      <c r="M1" s="6"/>
      <c r="N1" s="6"/>
      <c r="O1" s="98"/>
      <c r="P1" s="6"/>
      <c r="Q1" s="6"/>
    </row>
    <row r="2" spans="1:18" ht="34.15" customHeight="1" x14ac:dyDescent="0.25">
      <c r="A2" s="6"/>
      <c r="B2" s="606" t="s">
        <v>569</v>
      </c>
      <c r="C2" s="607"/>
      <c r="D2" s="607"/>
      <c r="E2" s="607"/>
      <c r="F2" s="607"/>
      <c r="G2" s="607"/>
      <c r="H2" s="607"/>
      <c r="I2" s="607"/>
      <c r="J2" s="607"/>
      <c r="K2" s="607"/>
      <c r="L2" s="607"/>
      <c r="M2" s="606"/>
      <c r="N2" s="607"/>
      <c r="O2" s="607"/>
      <c r="P2" s="606"/>
      <c r="Q2" s="606"/>
    </row>
    <row r="3" spans="1:18" ht="31.65" customHeight="1" x14ac:dyDescent="0.25">
      <c r="A3" s="6"/>
      <c r="B3" s="6"/>
      <c r="C3" s="6"/>
      <c r="D3" s="6"/>
      <c r="E3" s="6"/>
      <c r="F3" s="6"/>
      <c r="G3" s="6"/>
      <c r="H3" s="98"/>
      <c r="I3" s="6"/>
      <c r="J3" s="6"/>
      <c r="K3" s="6"/>
      <c r="L3" s="98"/>
      <c r="M3" s="6"/>
      <c r="N3" s="6"/>
      <c r="O3" s="98"/>
      <c r="P3" s="6"/>
      <c r="Q3" s="6"/>
    </row>
    <row r="4" spans="1:18" ht="62.5" customHeight="1" x14ac:dyDescent="0.25">
      <c r="B4" s="339" t="s">
        <v>570</v>
      </c>
      <c r="C4" s="340" t="s">
        <v>571</v>
      </c>
      <c r="D4" s="340" t="s">
        <v>572</v>
      </c>
      <c r="E4" s="340" t="s">
        <v>573</v>
      </c>
      <c r="F4" s="340" t="s">
        <v>574</v>
      </c>
      <c r="G4" s="340" t="s">
        <v>575</v>
      </c>
      <c r="H4" s="341">
        <v>2</v>
      </c>
      <c r="I4" s="340" t="s">
        <v>576</v>
      </c>
      <c r="J4" s="340" t="s">
        <v>577</v>
      </c>
      <c r="K4" s="662" t="s">
        <v>578</v>
      </c>
      <c r="L4" s="607"/>
      <c r="M4" s="340" t="s">
        <v>579</v>
      </c>
      <c r="N4" s="340" t="s">
        <v>580</v>
      </c>
      <c r="O4" s="341">
        <v>3</v>
      </c>
      <c r="P4" s="1"/>
      <c r="Q4" s="1"/>
    </row>
    <row r="5" spans="1:18" ht="27.5" customHeight="1" x14ac:dyDescent="0.25">
      <c r="B5" s="342" t="s">
        <v>361</v>
      </c>
      <c r="C5" s="343"/>
      <c r="D5" s="343"/>
      <c r="E5" s="343"/>
      <c r="F5" s="343"/>
      <c r="G5" s="343"/>
      <c r="H5" s="384"/>
      <c r="I5" s="343"/>
      <c r="J5" s="343"/>
      <c r="K5" s="343"/>
      <c r="L5" s="384"/>
      <c r="M5" s="343"/>
      <c r="N5" s="343"/>
      <c r="O5" s="384"/>
      <c r="P5" s="1"/>
      <c r="Q5" s="1"/>
    </row>
    <row r="6" spans="1:18" ht="20.75" customHeight="1" x14ac:dyDescent="0.25">
      <c r="B6" s="344" t="s">
        <v>581</v>
      </c>
      <c r="C6" s="345">
        <v>2020</v>
      </c>
      <c r="D6" s="346">
        <v>313</v>
      </c>
      <c r="E6" s="346">
        <v>313</v>
      </c>
      <c r="F6" s="347">
        <v>1</v>
      </c>
      <c r="G6" s="348" t="s">
        <v>582</v>
      </c>
      <c r="H6" s="349"/>
      <c r="I6" s="348" t="s">
        <v>583</v>
      </c>
      <c r="J6" s="347">
        <v>0.35</v>
      </c>
      <c r="K6" s="348" t="s">
        <v>584</v>
      </c>
      <c r="L6" s="350"/>
      <c r="M6" s="347">
        <v>0.11</v>
      </c>
      <c r="N6" s="351">
        <v>0.02</v>
      </c>
      <c r="O6" s="349" t="s">
        <v>585</v>
      </c>
      <c r="P6" s="1"/>
      <c r="Q6" s="1"/>
    </row>
    <row r="7" spans="1:18" ht="19.149999999999999" customHeight="1" x14ac:dyDescent="0.25">
      <c r="B7" s="352" t="s">
        <v>586</v>
      </c>
      <c r="C7" s="353">
        <v>2021</v>
      </c>
      <c r="D7" s="354">
        <v>21.9</v>
      </c>
      <c r="E7" s="355">
        <v>18.899999999999999</v>
      </c>
      <c r="F7" s="356">
        <v>0.86</v>
      </c>
      <c r="G7" s="357" t="s">
        <v>587</v>
      </c>
      <c r="H7" s="358"/>
      <c r="I7" s="357" t="s">
        <v>588</v>
      </c>
      <c r="J7" s="359">
        <v>0.43</v>
      </c>
      <c r="K7" s="357" t="s">
        <v>589</v>
      </c>
      <c r="L7" s="358"/>
      <c r="M7" s="359">
        <v>0.12</v>
      </c>
      <c r="N7" s="360">
        <v>5.6000000000000001E-2</v>
      </c>
      <c r="O7" s="358" t="s">
        <v>585</v>
      </c>
      <c r="P7" s="1"/>
      <c r="Q7" s="1"/>
    </row>
    <row r="8" spans="1:18" ht="27.5" customHeight="1" x14ac:dyDescent="0.25">
      <c r="B8" s="342" t="s">
        <v>365</v>
      </c>
      <c r="C8" s="343"/>
      <c r="D8" s="343"/>
      <c r="E8" s="343"/>
      <c r="F8" s="343"/>
      <c r="G8" s="343"/>
      <c r="H8" s="384"/>
      <c r="I8" s="343"/>
      <c r="J8" s="343"/>
      <c r="K8" s="343"/>
      <c r="L8" s="384"/>
      <c r="M8" s="343"/>
      <c r="N8" s="343"/>
      <c r="O8" s="384"/>
      <c r="P8" s="1"/>
      <c r="Q8" s="1"/>
    </row>
    <row r="9" spans="1:18" ht="19.149999999999999" customHeight="1" x14ac:dyDescent="0.25">
      <c r="B9" s="344" t="s">
        <v>590</v>
      </c>
      <c r="C9" s="345">
        <v>2018</v>
      </c>
      <c r="D9" s="346">
        <v>22.1</v>
      </c>
      <c r="E9" s="361">
        <v>21</v>
      </c>
      <c r="F9" s="362">
        <v>0.95</v>
      </c>
      <c r="G9" s="348" t="s">
        <v>591</v>
      </c>
      <c r="H9" s="349"/>
      <c r="I9" s="348" t="s">
        <v>592</v>
      </c>
      <c r="J9" s="347">
        <v>0.48</v>
      </c>
      <c r="K9" s="348" t="s">
        <v>593</v>
      </c>
      <c r="L9" s="349"/>
      <c r="M9" s="347">
        <v>0.16</v>
      </c>
      <c r="N9" s="351">
        <v>-1.7999999999999999E-2</v>
      </c>
      <c r="O9" s="349" t="s">
        <v>594</v>
      </c>
      <c r="P9" s="1"/>
      <c r="Q9" s="1"/>
    </row>
    <row r="10" spans="1:18" ht="19.149999999999999" customHeight="1" x14ac:dyDescent="0.25">
      <c r="B10" s="321" t="s">
        <v>595</v>
      </c>
      <c r="C10" s="363">
        <v>2019</v>
      </c>
      <c r="D10" s="364">
        <v>1.1000000000000001</v>
      </c>
      <c r="E10" s="365">
        <v>0.6</v>
      </c>
      <c r="F10" s="366">
        <v>0.53</v>
      </c>
      <c r="G10" s="367" t="s">
        <v>596</v>
      </c>
      <c r="H10" s="368"/>
      <c r="I10" s="367" t="s">
        <v>597</v>
      </c>
      <c r="J10" s="369">
        <v>0.47</v>
      </c>
      <c r="K10" s="367" t="s">
        <v>598</v>
      </c>
      <c r="L10" s="368"/>
      <c r="M10" s="369">
        <v>0.13</v>
      </c>
      <c r="N10" s="370">
        <v>6.0000000000000001E-3</v>
      </c>
      <c r="O10" s="368" t="s">
        <v>585</v>
      </c>
      <c r="P10" s="1"/>
      <c r="Q10" s="1"/>
    </row>
    <row r="11" spans="1:18" ht="19.149999999999999" customHeight="1" x14ac:dyDescent="0.25">
      <c r="B11" s="321" t="s">
        <v>599</v>
      </c>
      <c r="C11" s="363">
        <v>2020</v>
      </c>
      <c r="D11" s="364">
        <v>8.6</v>
      </c>
      <c r="E11" s="365">
        <v>8.5</v>
      </c>
      <c r="F11" s="366">
        <v>0.99</v>
      </c>
      <c r="G11" s="367" t="s">
        <v>600</v>
      </c>
      <c r="H11" s="368"/>
      <c r="I11" s="367" t="s">
        <v>601</v>
      </c>
      <c r="J11" s="369">
        <v>0.47</v>
      </c>
      <c r="K11" s="367" t="s">
        <v>602</v>
      </c>
      <c r="L11" s="368"/>
      <c r="M11" s="369">
        <v>0.05</v>
      </c>
      <c r="N11" s="370">
        <v>0.187</v>
      </c>
      <c r="O11" s="368" t="s">
        <v>585</v>
      </c>
      <c r="P11" s="1"/>
      <c r="Q11" s="1"/>
    </row>
    <row r="12" spans="1:18" ht="19.149999999999999" customHeight="1" x14ac:dyDescent="0.25">
      <c r="B12" s="352" t="s">
        <v>603</v>
      </c>
      <c r="C12" s="353">
        <v>2019</v>
      </c>
      <c r="D12" s="354">
        <v>0</v>
      </c>
      <c r="E12" s="355">
        <v>0</v>
      </c>
      <c r="F12" s="356">
        <v>0.84</v>
      </c>
      <c r="G12" s="357" t="s">
        <v>604</v>
      </c>
      <c r="H12" s="358"/>
      <c r="I12" s="357" t="s">
        <v>605</v>
      </c>
      <c r="J12" s="359">
        <v>0.31</v>
      </c>
      <c r="K12" s="357" t="s">
        <v>606</v>
      </c>
      <c r="L12" s="358"/>
      <c r="M12" s="359">
        <v>0.35</v>
      </c>
      <c r="N12" s="360">
        <v>-0.24399999999999999</v>
      </c>
      <c r="O12" s="358" t="s">
        <v>594</v>
      </c>
      <c r="P12" s="1"/>
      <c r="Q12" s="1"/>
    </row>
    <row r="13" spans="1:18" ht="27.5" customHeight="1" x14ac:dyDescent="0.25">
      <c r="B13" s="342" t="s">
        <v>374</v>
      </c>
      <c r="C13" s="343"/>
      <c r="D13" s="343"/>
      <c r="E13" s="343"/>
      <c r="F13" s="343"/>
      <c r="G13" s="343"/>
      <c r="H13" s="384"/>
      <c r="I13" s="343"/>
      <c r="J13" s="343"/>
      <c r="K13" s="343"/>
      <c r="L13" s="384"/>
      <c r="M13" s="343"/>
      <c r="N13" s="343"/>
      <c r="O13" s="384"/>
      <c r="P13" s="1"/>
      <c r="Q13" s="1"/>
    </row>
    <row r="14" spans="1:18" ht="19.149999999999999" customHeight="1" x14ac:dyDescent="0.25">
      <c r="B14" s="339" t="s">
        <v>607</v>
      </c>
      <c r="C14" s="341">
        <v>2021</v>
      </c>
      <c r="D14" s="371">
        <v>6.2</v>
      </c>
      <c r="E14" s="372">
        <v>5.8</v>
      </c>
      <c r="F14" s="373">
        <v>0.93</v>
      </c>
      <c r="G14" s="340" t="s">
        <v>608</v>
      </c>
      <c r="H14" s="374"/>
      <c r="I14" s="340" t="s">
        <v>609</v>
      </c>
      <c r="J14" s="375">
        <v>0.23</v>
      </c>
      <c r="K14" s="340" t="s">
        <v>610</v>
      </c>
      <c r="L14" s="374"/>
      <c r="M14" s="375">
        <v>0.19</v>
      </c>
      <c r="N14" s="376">
        <v>-0.13300000000000001</v>
      </c>
      <c r="O14" s="374" t="s">
        <v>594</v>
      </c>
      <c r="P14" s="1"/>
      <c r="Q14" s="1"/>
    </row>
    <row r="15" spans="1:18" ht="27.5" customHeight="1" x14ac:dyDescent="0.25">
      <c r="B15" s="342" t="s">
        <v>376</v>
      </c>
      <c r="C15" s="343"/>
      <c r="D15" s="343"/>
      <c r="E15" s="343"/>
      <c r="F15" s="343"/>
      <c r="G15" s="343"/>
      <c r="H15" s="384"/>
      <c r="I15" s="343"/>
      <c r="J15" s="343"/>
      <c r="K15" s="343"/>
      <c r="L15" s="384"/>
      <c r="M15" s="343"/>
      <c r="N15" s="343"/>
      <c r="O15" s="384"/>
      <c r="P15" s="1"/>
      <c r="Q15" s="1"/>
    </row>
    <row r="16" spans="1:18" ht="19.149999999999999" customHeight="1" x14ac:dyDescent="0.25">
      <c r="B16" s="344" t="s">
        <v>611</v>
      </c>
      <c r="C16" s="345">
        <v>2019</v>
      </c>
      <c r="D16" s="346">
        <v>1.4</v>
      </c>
      <c r="E16" s="361">
        <v>0.5</v>
      </c>
      <c r="F16" s="362">
        <v>0.37</v>
      </c>
      <c r="G16" s="348" t="s">
        <v>612</v>
      </c>
      <c r="H16" s="349"/>
      <c r="I16" s="348" t="s">
        <v>613</v>
      </c>
      <c r="J16" s="347">
        <v>0.5</v>
      </c>
      <c r="K16" s="348" t="s">
        <v>614</v>
      </c>
      <c r="L16" s="349"/>
      <c r="M16" s="347">
        <v>0.78</v>
      </c>
      <c r="N16" s="351">
        <v>-0.59299999999999997</v>
      </c>
      <c r="O16" s="349" t="s">
        <v>594</v>
      </c>
      <c r="P16" s="1"/>
      <c r="Q16" s="1"/>
      <c r="R16" s="139"/>
    </row>
    <row r="17" spans="1:32" ht="19.149999999999999" customHeight="1" x14ac:dyDescent="0.25">
      <c r="B17" s="321" t="s">
        <v>615</v>
      </c>
      <c r="C17" s="363">
        <v>2020</v>
      </c>
      <c r="D17" s="364">
        <v>4</v>
      </c>
      <c r="E17" s="365">
        <v>2.9</v>
      </c>
      <c r="F17" s="366">
        <v>0.73</v>
      </c>
      <c r="G17" s="367" t="s">
        <v>616</v>
      </c>
      <c r="H17" s="368"/>
      <c r="I17" s="367" t="s">
        <v>617</v>
      </c>
      <c r="J17" s="369">
        <v>0.81</v>
      </c>
      <c r="K17" s="367" t="s">
        <v>618</v>
      </c>
      <c r="L17" s="368"/>
      <c r="M17" s="369">
        <v>0.98</v>
      </c>
      <c r="N17" s="370">
        <v>-0.96399999999999997</v>
      </c>
      <c r="O17" s="368" t="s">
        <v>594</v>
      </c>
      <c r="P17" s="1"/>
      <c r="Q17" s="1"/>
    </row>
    <row r="18" spans="1:32" ht="15.75" customHeight="1" x14ac:dyDescent="0.25">
      <c r="B18" s="321" t="s">
        <v>380</v>
      </c>
      <c r="C18" s="367"/>
      <c r="D18" s="367"/>
      <c r="E18" s="367"/>
      <c r="F18" s="367"/>
      <c r="G18" s="367"/>
      <c r="H18" s="321"/>
      <c r="I18" s="367"/>
      <c r="J18" s="367"/>
      <c r="K18" s="367"/>
      <c r="L18" s="321"/>
      <c r="M18" s="367"/>
      <c r="N18" s="367"/>
      <c r="O18" s="321"/>
      <c r="P18" s="1"/>
      <c r="Q18" s="1"/>
    </row>
    <row r="19" spans="1:32" ht="15.75" customHeight="1" x14ac:dyDescent="0.25">
      <c r="B19" s="377" t="s">
        <v>619</v>
      </c>
      <c r="C19" s="380"/>
      <c r="D19" s="378">
        <v>378.3</v>
      </c>
      <c r="E19" s="378">
        <v>371.2</v>
      </c>
      <c r="F19" s="379">
        <v>0.98</v>
      </c>
      <c r="G19" s="380"/>
      <c r="H19" s="377"/>
      <c r="I19" s="380"/>
      <c r="J19" s="380"/>
      <c r="K19" s="380"/>
      <c r="L19" s="377"/>
      <c r="M19" s="380"/>
      <c r="N19" s="380"/>
      <c r="O19" s="377"/>
      <c r="P19" s="1"/>
      <c r="Q19" s="1"/>
    </row>
    <row r="20" spans="1:32" ht="15.75" customHeight="1" x14ac:dyDescent="0.25">
      <c r="A20" s="316"/>
      <c r="B20" s="321" t="s">
        <v>620</v>
      </c>
      <c r="C20" s="367"/>
      <c r="D20" s="364">
        <v>15.6</v>
      </c>
      <c r="E20" s="367"/>
      <c r="F20" s="367"/>
      <c r="G20" s="367"/>
      <c r="H20" s="321"/>
      <c r="I20" s="367"/>
      <c r="J20" s="367"/>
      <c r="K20" s="367"/>
      <c r="L20" s="321"/>
      <c r="M20" s="367"/>
      <c r="N20" s="367"/>
      <c r="O20" s="321"/>
      <c r="P20" s="1"/>
      <c r="Q20" s="1"/>
      <c r="R20" s="139"/>
      <c r="S20" s="139"/>
      <c r="T20" s="139"/>
      <c r="U20" s="139"/>
      <c r="V20" s="139"/>
      <c r="W20" s="139"/>
      <c r="X20" s="139"/>
      <c r="Y20" s="139"/>
      <c r="Z20" s="139"/>
      <c r="AA20" s="139"/>
      <c r="AB20" s="139"/>
      <c r="AC20" s="139"/>
      <c r="AD20" s="139"/>
      <c r="AE20" s="139"/>
      <c r="AF20" s="139"/>
    </row>
    <row r="21" spans="1:32" ht="15.75" customHeight="1" x14ac:dyDescent="0.25">
      <c r="B21" s="352" t="s">
        <v>621</v>
      </c>
      <c r="C21" s="357"/>
      <c r="D21" s="354">
        <v>58.6</v>
      </c>
      <c r="E21" s="357"/>
      <c r="F21" s="357"/>
      <c r="G21" s="357"/>
      <c r="H21" s="352"/>
      <c r="I21" s="357"/>
      <c r="J21" s="357"/>
      <c r="K21" s="357"/>
      <c r="L21" s="352"/>
      <c r="M21" s="357"/>
      <c r="N21" s="357"/>
      <c r="O21" s="352"/>
      <c r="P21" s="1"/>
      <c r="Q21" s="1"/>
    </row>
    <row r="22" spans="1:32" ht="15.75" customHeight="1" x14ac:dyDescent="0.25">
      <c r="B22" s="381" t="s">
        <v>622</v>
      </c>
      <c r="D22" s="382">
        <v>452.5</v>
      </c>
      <c r="E22" s="383"/>
      <c r="F22" s="383"/>
      <c r="I22" s="383"/>
      <c r="J22" s="383"/>
      <c r="M22" s="383"/>
      <c r="P22" s="1"/>
      <c r="Q22" s="1"/>
    </row>
    <row r="23" spans="1:32" ht="12.5" customHeight="1" x14ac:dyDescent="0.25">
      <c r="B23" s="337"/>
      <c r="C23" s="357"/>
      <c r="D23" s="357"/>
      <c r="E23" s="357"/>
      <c r="F23" s="357"/>
      <c r="G23" s="357"/>
      <c r="H23" s="352"/>
      <c r="I23" s="357"/>
      <c r="J23" s="357"/>
      <c r="K23" s="357"/>
      <c r="L23" s="352"/>
      <c r="M23" s="357"/>
      <c r="N23" s="357"/>
      <c r="O23" s="352"/>
      <c r="P23" s="1"/>
      <c r="Q23" s="1"/>
    </row>
    <row r="24" spans="1:32" ht="25.75" customHeight="1" x14ac:dyDescent="0.25">
      <c r="B24" s="663" t="s">
        <v>623</v>
      </c>
      <c r="C24" s="607"/>
      <c r="D24" s="607"/>
      <c r="E24" s="607"/>
      <c r="F24" s="607"/>
      <c r="G24" s="607"/>
      <c r="H24" s="607"/>
      <c r="I24" s="607"/>
      <c r="J24" s="607"/>
      <c r="K24" s="607"/>
      <c r="L24" s="607"/>
      <c r="M24" s="663"/>
      <c r="N24" s="607"/>
      <c r="O24" s="607"/>
      <c r="P24" s="1"/>
      <c r="Q24" s="1"/>
    </row>
    <row r="25" spans="1:32" ht="25.75" customHeight="1" x14ac:dyDescent="0.25">
      <c r="B25" s="663" t="s">
        <v>624</v>
      </c>
      <c r="C25" s="607"/>
      <c r="D25" s="607"/>
      <c r="E25" s="607"/>
      <c r="F25" s="607"/>
      <c r="G25" s="607"/>
      <c r="H25" s="607"/>
      <c r="I25" s="607"/>
      <c r="J25" s="607"/>
      <c r="K25" s="607"/>
      <c r="L25" s="607"/>
      <c r="M25" s="663"/>
      <c r="N25" s="607"/>
      <c r="O25" s="607"/>
      <c r="P25" s="1"/>
      <c r="Q25" s="1"/>
    </row>
    <row r="26" spans="1:32" ht="25.75" customHeight="1" x14ac:dyDescent="0.25">
      <c r="B26" s="663" t="s">
        <v>625</v>
      </c>
      <c r="C26" s="607"/>
      <c r="D26" s="607"/>
      <c r="E26" s="607"/>
      <c r="F26" s="607"/>
      <c r="G26" s="607"/>
      <c r="H26" s="607"/>
      <c r="I26" s="607"/>
      <c r="J26" s="607"/>
      <c r="K26" s="607"/>
      <c r="L26" s="607"/>
      <c r="M26" s="663"/>
      <c r="N26" s="607"/>
      <c r="O26" s="607"/>
      <c r="P26" s="1"/>
      <c r="Q26" s="1"/>
    </row>
    <row r="27" spans="1:32" ht="25.75" customHeight="1" x14ac:dyDescent="0.25">
      <c r="B27" s="664" t="s">
        <v>626</v>
      </c>
      <c r="C27" s="607"/>
      <c r="D27" s="607"/>
      <c r="E27" s="607"/>
      <c r="F27" s="607"/>
      <c r="G27" s="607"/>
      <c r="H27" s="607"/>
      <c r="I27" s="607"/>
      <c r="J27" s="607"/>
      <c r="K27" s="607"/>
      <c r="L27" s="607"/>
      <c r="M27" s="664"/>
      <c r="N27" s="607"/>
      <c r="O27" s="607"/>
      <c r="P27" s="1"/>
      <c r="Q27" s="1"/>
    </row>
    <row r="28" spans="1:32" ht="12.5" customHeight="1" x14ac:dyDescent="0.25">
      <c r="M28" s="340"/>
      <c r="P28" s="340"/>
      <c r="Q28" s="340"/>
    </row>
    <row r="29" spans="1:32" ht="12.5" customHeight="1" x14ac:dyDescent="0.25">
      <c r="M29" s="340"/>
      <c r="P29" s="340"/>
      <c r="Q29" s="340"/>
    </row>
    <row r="30" spans="1:32" ht="12.5" customHeight="1" x14ac:dyDescent="0.25">
      <c r="M30" s="340"/>
      <c r="P30" s="340"/>
      <c r="Q30" s="340"/>
    </row>
    <row r="31" spans="1:32" ht="15" customHeight="1" x14ac:dyDescent="0.25">
      <c r="M31" s="139"/>
      <c r="P31" s="139"/>
      <c r="Q31" s="139"/>
    </row>
    <row r="32" spans="1:32" ht="15" customHeight="1" x14ac:dyDescent="0.25">
      <c r="M32" s="139"/>
      <c r="P32" s="139"/>
      <c r="Q32" s="139"/>
    </row>
    <row r="33" spans="13:17" ht="15" customHeight="1" x14ac:dyDescent="0.25">
      <c r="M33" s="139"/>
      <c r="P33" s="139"/>
      <c r="Q33" s="139"/>
    </row>
    <row r="34" spans="13:17" ht="15" customHeight="1" x14ac:dyDescent="0.25">
      <c r="M34" s="139"/>
      <c r="P34" s="139"/>
      <c r="Q34" s="139"/>
    </row>
  </sheetData>
  <mergeCells count="6">
    <mergeCell ref="K4:L4"/>
    <mergeCell ref="B2:Q2"/>
    <mergeCell ref="B24:O24"/>
    <mergeCell ref="B27:O27"/>
    <mergeCell ref="B26:O26"/>
    <mergeCell ref="B25:O25"/>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E42"/>
  <sheetViews>
    <sheetView showGridLines="0" workbookViewId="0">
      <pane xSplit="2" topLeftCell="C1" activePane="topRight" state="frozen"/>
      <selection pane="topRight" activeCell="C1" sqref="C1"/>
    </sheetView>
  </sheetViews>
  <sheetFormatPr defaultColWidth="13.08984375" defaultRowHeight="12.5" x14ac:dyDescent="0.25"/>
  <cols>
    <col min="1" max="1" width="0.453125" customWidth="1"/>
    <col min="2" max="2" width="49.453125" customWidth="1"/>
    <col min="3" max="5" width="12.6328125" customWidth="1"/>
    <col min="6" max="6" width="1.90625" customWidth="1"/>
    <col min="7" max="7" width="12.6328125" customWidth="1"/>
    <col min="8" max="8" width="1.90625" customWidth="1"/>
    <col min="9" max="9" width="0.90625" customWidth="1"/>
    <col min="10" max="10" width="15.7265625" customWidth="1"/>
    <col min="11" max="11" width="1.90625" customWidth="1"/>
    <col min="12" max="12" width="0.90625" customWidth="1"/>
    <col min="13" max="13" width="13.81640625" customWidth="1"/>
    <col min="14" max="14" width="12.6328125" customWidth="1"/>
    <col min="15" max="15" width="0.90625" customWidth="1"/>
    <col min="16" max="17" width="12.90625" customWidth="1"/>
    <col min="18" max="18" width="12.6328125" customWidth="1"/>
    <col min="19" max="19" width="2.36328125" customWidth="1"/>
    <col min="20" max="20" width="12.6328125" customWidth="1"/>
    <col min="21" max="21" width="2.36328125" customWidth="1"/>
    <col min="22" max="22" width="0.6328125" customWidth="1"/>
    <col min="23" max="26" width="12.6328125" customWidth="1"/>
    <col min="27" max="27" width="0.90625" customWidth="1"/>
    <col min="28" max="28" width="15.7265625" customWidth="1"/>
    <col min="29" max="29" width="0.90625" customWidth="1"/>
    <col min="30" max="30" width="13.81640625" customWidth="1"/>
    <col min="31" max="31" width="12.6328125" customWidth="1"/>
    <col min="32" max="32" width="0.90625" customWidth="1"/>
    <col min="33" max="36" width="12.90625" customWidth="1"/>
    <col min="37" max="37" width="0.6328125" customWidth="1"/>
    <col min="38" max="39" width="12.6328125" customWidth="1"/>
    <col min="40" max="40" width="0.90625" customWidth="1"/>
    <col min="41" max="41" width="16.36328125" customWidth="1"/>
    <col min="42" max="42" width="0.90625" customWidth="1"/>
    <col min="43" max="44" width="12.6328125" customWidth="1"/>
    <col min="45" max="45" width="0.90625" customWidth="1"/>
    <col min="46" max="47" width="12.6328125" customWidth="1"/>
    <col min="48" max="48" width="0.90625" customWidth="1"/>
    <col min="49" max="49" width="12.6328125" customWidth="1"/>
    <col min="50" max="50" width="1.90625" customWidth="1"/>
    <col min="51" max="51" width="12.6328125" customWidth="1"/>
    <col min="52" max="52" width="0.90625" customWidth="1"/>
    <col min="53" max="53" width="16.08984375" customWidth="1"/>
    <col min="54" max="54" width="1.90625" customWidth="1"/>
    <col min="55" max="55" width="0.90625" customWidth="1"/>
    <col min="56" max="57" width="12.6328125" customWidth="1"/>
    <col min="58" max="58" width="0.90625" customWidth="1"/>
    <col min="59" max="59" width="12.6328125" customWidth="1"/>
    <col min="60" max="60" width="1.90625" customWidth="1"/>
    <col min="61" max="61" width="12.6328125" customWidth="1"/>
    <col min="62" max="62" width="0.90625" customWidth="1"/>
    <col min="63" max="63" width="12.6328125" customWidth="1"/>
    <col min="64" max="64" width="1.90625" customWidth="1"/>
    <col min="65" max="65" width="12.6328125" customWidth="1"/>
    <col min="66" max="66" width="1.90625" customWidth="1"/>
    <col min="67" max="67" width="0.90625" customWidth="1"/>
    <col min="68" max="68" width="16.08984375" customWidth="1"/>
    <col min="69" max="69" width="1.7265625" customWidth="1"/>
    <col min="70" max="70" width="0.90625" customWidth="1"/>
    <col min="71" max="72" width="12.6328125" customWidth="1"/>
    <col min="73" max="73" width="0.90625" customWidth="1"/>
    <col min="74" max="74" width="12.6328125" customWidth="1"/>
    <col min="75" max="75" width="1.90625" customWidth="1"/>
    <col min="76" max="76" width="12.6328125" customWidth="1"/>
    <col min="77" max="77" width="1.90625" customWidth="1"/>
    <col min="78" max="78" width="0.90625" customWidth="1"/>
    <col min="79" max="79" width="12.6328125" customWidth="1"/>
    <col min="80" max="80" width="1.7265625" customWidth="1"/>
    <col min="81" max="81" width="12.6328125" customWidth="1"/>
    <col min="82" max="82" width="1.90625" customWidth="1"/>
    <col min="83" max="83" width="0.90625" customWidth="1"/>
    <col min="84" max="84" width="16.08984375" customWidth="1"/>
    <col min="85" max="85" width="1.90625" customWidth="1"/>
    <col min="86" max="86" width="0.90625" customWidth="1"/>
    <col min="87" max="88" width="12.6328125" customWidth="1"/>
    <col min="89" max="89" width="0.90625" customWidth="1"/>
    <col min="90" max="90" width="12.6328125" customWidth="1"/>
    <col min="91" max="91" width="2.1796875" customWidth="1"/>
    <col min="92" max="92" width="12.6328125" customWidth="1"/>
    <col min="93" max="93" width="2.1796875" customWidth="1"/>
    <col min="94" max="94" width="0.90625" customWidth="1"/>
    <col min="95" max="95" width="12.6328125" customWidth="1"/>
    <col min="96" max="96" width="1.90625" customWidth="1"/>
    <col min="97" max="97" width="12.6328125" customWidth="1"/>
    <col min="98" max="98" width="0.90625" customWidth="1"/>
    <col min="99" max="99" width="15.7265625" customWidth="1"/>
    <col min="100" max="100" width="2.36328125" customWidth="1"/>
    <col min="101" max="101" width="0.90625" customWidth="1"/>
    <col min="102" max="102" width="13.81640625" customWidth="1"/>
    <col min="103" max="103" width="12.6328125" customWidth="1"/>
    <col min="104" max="104" width="0.90625" customWidth="1"/>
    <col min="105" max="105" width="12.6328125" customWidth="1"/>
    <col min="106" max="106" width="2.36328125" customWidth="1"/>
    <col min="107" max="109" width="12.6328125" customWidth="1"/>
  </cols>
  <sheetData>
    <row r="1" spans="1:109" ht="31.65" customHeight="1" x14ac:dyDescent="0.25">
      <c r="A1" s="6"/>
      <c r="B1" s="6"/>
      <c r="C1" s="7"/>
      <c r="D1" s="6"/>
      <c r="E1" s="6"/>
      <c r="F1" s="98"/>
      <c r="G1" s="6"/>
      <c r="H1" s="98"/>
      <c r="I1" s="6"/>
      <c r="J1" s="6"/>
      <c r="K1" s="98"/>
      <c r="L1" s="6"/>
      <c r="M1" s="6"/>
      <c r="N1" s="6"/>
      <c r="O1" s="6"/>
      <c r="P1" s="6"/>
      <c r="Q1" s="6"/>
      <c r="R1" s="6"/>
      <c r="S1" s="6"/>
      <c r="T1" s="6"/>
      <c r="U1" s="6"/>
      <c r="V1" s="6"/>
      <c r="W1" s="7"/>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row>
    <row r="2" spans="1:109" ht="35.75" customHeight="1" x14ac:dyDescent="0.25">
      <c r="A2" s="6"/>
      <c r="B2" s="606" t="s">
        <v>627</v>
      </c>
      <c r="C2" s="607"/>
      <c r="D2" s="607"/>
      <c r="E2" s="607"/>
      <c r="F2" s="607"/>
      <c r="G2" s="607"/>
      <c r="H2" s="607"/>
      <c r="I2" s="606"/>
      <c r="J2" s="607"/>
      <c r="K2" s="607"/>
      <c r="L2" s="606"/>
      <c r="M2" s="607"/>
      <c r="N2" s="607"/>
      <c r="O2" s="606"/>
      <c r="P2" s="606"/>
      <c r="Q2" s="606"/>
      <c r="R2" s="607"/>
      <c r="S2" s="607"/>
      <c r="T2" s="607"/>
      <c r="U2" s="607"/>
      <c r="V2" s="607"/>
      <c r="W2" s="607"/>
      <c r="X2" s="607"/>
      <c r="Y2" s="607"/>
      <c r="Z2" s="607"/>
      <c r="AA2" s="606"/>
      <c r="AB2" s="607"/>
      <c r="AC2" s="606"/>
      <c r="AD2" s="607"/>
      <c r="AE2" s="607"/>
      <c r="AF2" s="606"/>
      <c r="AG2" s="607"/>
      <c r="AH2" s="607"/>
      <c r="AI2" s="607"/>
      <c r="AJ2" s="607"/>
      <c r="AK2" s="607"/>
      <c r="AL2" s="607"/>
      <c r="AM2" s="607"/>
      <c r="AN2" s="607"/>
      <c r="AO2" s="607"/>
      <c r="AP2" s="607"/>
      <c r="AQ2" s="607"/>
      <c r="AR2" s="607"/>
      <c r="AS2" s="607"/>
      <c r="AT2" s="607"/>
      <c r="AU2" s="607"/>
      <c r="AV2" s="607"/>
      <c r="AW2" s="606"/>
      <c r="AX2" s="607"/>
      <c r="AY2" s="606"/>
      <c r="AZ2" s="606"/>
      <c r="BA2" s="606"/>
      <c r="BB2" s="607"/>
      <c r="BC2" s="606"/>
      <c r="BD2" s="606"/>
      <c r="BE2" s="606"/>
      <c r="BF2" s="606"/>
      <c r="BG2" s="606"/>
      <c r="BH2" s="607"/>
      <c r="BI2" s="606"/>
      <c r="BJ2" s="607"/>
      <c r="BK2" s="606"/>
      <c r="BL2" s="607"/>
      <c r="BM2" s="606"/>
      <c r="BN2" s="607"/>
      <c r="BO2" s="606"/>
      <c r="BP2" s="606"/>
      <c r="BQ2" s="607"/>
      <c r="BR2" s="606"/>
      <c r="BS2" s="606"/>
      <c r="BT2" s="606"/>
      <c r="BU2" s="606"/>
      <c r="BV2" s="606"/>
      <c r="BW2" s="607"/>
      <c r="BX2" s="606"/>
      <c r="BY2" s="607"/>
      <c r="BZ2" s="607"/>
      <c r="CA2" s="606"/>
      <c r="CB2" s="607"/>
      <c r="CC2" s="606"/>
      <c r="CD2" s="607"/>
      <c r="CE2" s="606"/>
      <c r="CF2" s="606"/>
      <c r="CG2" s="607"/>
      <c r="CH2" s="606"/>
      <c r="CI2" s="606"/>
      <c r="CJ2" s="606"/>
      <c r="CK2" s="606"/>
      <c r="CL2" s="606"/>
      <c r="CM2" s="607"/>
      <c r="CN2" s="606"/>
      <c r="CO2" s="606"/>
      <c r="CP2" s="607"/>
      <c r="CQ2" s="607"/>
      <c r="CR2" s="607"/>
      <c r="CS2" s="607"/>
      <c r="CT2" s="606"/>
      <c r="CU2" s="607"/>
      <c r="CV2" s="607"/>
      <c r="CW2" s="606"/>
      <c r="CX2" s="607"/>
      <c r="CY2" s="607"/>
      <c r="CZ2" s="1"/>
      <c r="DA2" s="1"/>
    </row>
    <row r="3" spans="1:109" ht="15" customHeight="1" x14ac:dyDescent="0.25">
      <c r="A3" s="6"/>
      <c r="B3" s="6"/>
      <c r="C3" s="7"/>
      <c r="D3" s="6"/>
      <c r="E3" s="6"/>
      <c r="F3" s="98"/>
      <c r="G3" s="6"/>
      <c r="H3" s="98"/>
      <c r="I3" s="6"/>
      <c r="J3" s="6"/>
      <c r="K3" s="98"/>
      <c r="L3" s="6"/>
      <c r="M3" s="6"/>
      <c r="N3" s="6"/>
      <c r="O3" s="6"/>
      <c r="P3" s="6"/>
      <c r="Q3" s="6"/>
      <c r="R3" s="6"/>
      <c r="S3" s="6"/>
      <c r="T3" s="6"/>
      <c r="U3" s="6"/>
      <c r="V3" s="6"/>
      <c r="W3" s="7"/>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row>
    <row r="4" spans="1:109" ht="15.75" customHeight="1" x14ac:dyDescent="0.25">
      <c r="C4" s="665">
        <v>2024</v>
      </c>
      <c r="D4" s="607"/>
      <c r="E4" s="607"/>
      <c r="F4" s="607"/>
      <c r="G4" s="607"/>
      <c r="H4" s="607"/>
      <c r="I4" s="666"/>
      <c r="J4" s="607"/>
      <c r="K4" s="607"/>
      <c r="L4" s="666"/>
      <c r="M4" s="607"/>
      <c r="N4" s="607"/>
      <c r="O4" s="666"/>
      <c r="P4" s="666"/>
      <c r="Q4" s="666"/>
      <c r="R4" s="607"/>
      <c r="S4" s="607"/>
      <c r="T4" s="607"/>
      <c r="U4" s="607"/>
      <c r="W4" s="665">
        <v>2023</v>
      </c>
      <c r="X4" s="607"/>
      <c r="Y4" s="607"/>
      <c r="Z4" s="607"/>
      <c r="AA4" s="666"/>
      <c r="AB4" s="607"/>
      <c r="AC4" s="666"/>
      <c r="AD4" s="607"/>
      <c r="AE4" s="607"/>
      <c r="AF4" s="666"/>
      <c r="AG4" s="607"/>
      <c r="AH4" s="607"/>
      <c r="AI4" s="607"/>
      <c r="AJ4" s="607"/>
      <c r="AL4" s="665">
        <v>2022</v>
      </c>
      <c r="AM4" s="666"/>
      <c r="AN4" s="666"/>
      <c r="AO4" s="666"/>
      <c r="AP4" s="666"/>
      <c r="AQ4" s="666"/>
      <c r="AR4" s="666"/>
      <c r="AS4" s="666"/>
      <c r="AT4" s="666"/>
      <c r="AU4" s="666"/>
      <c r="AW4" s="665">
        <v>2021</v>
      </c>
      <c r="AX4" s="607"/>
      <c r="AY4" s="666"/>
      <c r="AZ4" s="666"/>
      <c r="BA4" s="666"/>
      <c r="BB4" s="607"/>
      <c r="BC4" s="666"/>
      <c r="BD4" s="666"/>
      <c r="BE4" s="666"/>
      <c r="BF4" s="666"/>
      <c r="BG4" s="666"/>
      <c r="BH4" s="607"/>
      <c r="BI4" s="666"/>
      <c r="BK4" s="665">
        <v>2020</v>
      </c>
      <c r="BL4" s="607"/>
      <c r="BM4" s="666"/>
      <c r="BN4" s="607"/>
      <c r="BO4" s="666"/>
      <c r="BP4" s="666"/>
      <c r="BQ4" s="607"/>
      <c r="BR4" s="666"/>
      <c r="BS4" s="666"/>
      <c r="BT4" s="666"/>
      <c r="BU4" s="666"/>
      <c r="BV4" s="666"/>
      <c r="BW4" s="607"/>
      <c r="BX4" s="666"/>
      <c r="CA4" s="665">
        <v>2019</v>
      </c>
      <c r="CB4" s="607"/>
      <c r="CC4" s="666"/>
      <c r="CD4" s="607"/>
      <c r="CE4" s="666"/>
      <c r="CF4" s="666"/>
      <c r="CG4" s="607"/>
      <c r="CH4" s="666"/>
      <c r="CI4" s="666"/>
      <c r="CJ4" s="666"/>
      <c r="CK4" s="666"/>
      <c r="CL4" s="666"/>
      <c r="CM4" s="607"/>
      <c r="CN4" s="666"/>
      <c r="CO4" s="385"/>
      <c r="CQ4" s="665">
        <v>2018</v>
      </c>
      <c r="CR4" s="607"/>
      <c r="CS4" s="607"/>
      <c r="CT4" s="666"/>
      <c r="CU4" s="607"/>
      <c r="CV4" s="607"/>
      <c r="CW4" s="666"/>
      <c r="CX4" s="607"/>
      <c r="CY4" s="607"/>
      <c r="CZ4" s="666"/>
      <c r="DA4" s="666"/>
      <c r="DB4" s="607"/>
      <c r="DC4" s="607"/>
    </row>
    <row r="5" spans="1:109" ht="15.75" customHeight="1" x14ac:dyDescent="0.25">
      <c r="C5" s="649" t="s">
        <v>628</v>
      </c>
      <c r="D5" s="649"/>
      <c r="E5" s="649"/>
      <c r="F5" s="649"/>
      <c r="G5" s="649"/>
      <c r="H5" s="649"/>
      <c r="I5" s="649"/>
      <c r="J5" s="649"/>
      <c r="K5" s="649"/>
      <c r="L5" s="649"/>
      <c r="M5" s="649"/>
      <c r="N5" s="649"/>
      <c r="O5" s="297"/>
      <c r="P5" s="667" t="s">
        <v>629</v>
      </c>
      <c r="Q5" s="667"/>
      <c r="R5" s="667"/>
      <c r="S5" s="667"/>
      <c r="T5" s="667"/>
      <c r="U5" s="667"/>
      <c r="W5" s="649" t="s">
        <v>628</v>
      </c>
      <c r="X5" s="649"/>
      <c r="Y5" s="649"/>
      <c r="Z5" s="649"/>
      <c r="AA5" s="649"/>
      <c r="AB5" s="649"/>
      <c r="AC5" s="649"/>
      <c r="AD5" s="649"/>
      <c r="AE5" s="649"/>
      <c r="AF5" s="386"/>
      <c r="AG5" s="670" t="s">
        <v>629</v>
      </c>
      <c r="AH5" s="670"/>
      <c r="AI5" s="670"/>
      <c r="AJ5" s="670"/>
      <c r="AL5" s="649" t="s">
        <v>628</v>
      </c>
      <c r="AM5" s="649"/>
      <c r="AN5" s="649"/>
      <c r="AO5" s="649"/>
      <c r="AP5" s="649"/>
      <c r="AQ5" s="649"/>
      <c r="AR5" s="649"/>
      <c r="AS5" s="387"/>
      <c r="AT5" s="670" t="s">
        <v>629</v>
      </c>
      <c r="AU5" s="670"/>
      <c r="AW5" s="649" t="s">
        <v>628</v>
      </c>
      <c r="AX5" s="649"/>
      <c r="AY5" s="649"/>
      <c r="AZ5" s="649"/>
      <c r="BA5" s="649"/>
      <c r="BB5" s="649"/>
      <c r="BC5" s="649"/>
      <c r="BD5" s="649"/>
      <c r="BE5" s="649"/>
      <c r="BF5" s="387"/>
      <c r="BG5" s="670" t="s">
        <v>629</v>
      </c>
      <c r="BH5" s="670"/>
      <c r="BI5" s="670"/>
      <c r="BK5" s="649" t="s">
        <v>628</v>
      </c>
      <c r="BL5" s="649"/>
      <c r="BM5" s="649"/>
      <c r="BN5" s="649"/>
      <c r="BO5" s="649"/>
      <c r="BP5" s="649"/>
      <c r="BQ5" s="649"/>
      <c r="BR5" s="649"/>
      <c r="BS5" s="649"/>
      <c r="BT5" s="649"/>
      <c r="BU5" s="387"/>
      <c r="BV5" s="670" t="s">
        <v>629</v>
      </c>
      <c r="BW5" s="670"/>
      <c r="BX5" s="670"/>
      <c r="BY5" s="670"/>
      <c r="CA5" s="649" t="s">
        <v>628</v>
      </c>
      <c r="CB5" s="649"/>
      <c r="CC5" s="649"/>
      <c r="CD5" s="649"/>
      <c r="CE5" s="649"/>
      <c r="CF5" s="649"/>
      <c r="CG5" s="649"/>
      <c r="CH5" s="649"/>
      <c r="CI5" s="649"/>
      <c r="CJ5" s="649"/>
      <c r="CK5" s="387"/>
      <c r="CL5" s="670" t="s">
        <v>629</v>
      </c>
      <c r="CM5" s="670"/>
      <c r="CN5" s="670"/>
      <c r="CO5" s="670"/>
      <c r="CQ5" s="649" t="s">
        <v>628</v>
      </c>
      <c r="CR5" s="649"/>
      <c r="CS5" s="649"/>
      <c r="CT5" s="649"/>
      <c r="CU5" s="649"/>
      <c r="CV5" s="649"/>
      <c r="CW5" s="649"/>
      <c r="CX5" s="649"/>
      <c r="CY5" s="649"/>
      <c r="CZ5" s="387"/>
      <c r="DA5" s="670" t="s">
        <v>629</v>
      </c>
      <c r="DB5" s="670"/>
      <c r="DC5" s="670"/>
    </row>
    <row r="6" spans="1:109" ht="15.75" customHeight="1" x14ac:dyDescent="0.25">
      <c r="C6" s="649" t="s">
        <v>630</v>
      </c>
      <c r="D6" s="649"/>
      <c r="E6" s="649"/>
      <c r="F6" s="649"/>
      <c r="G6" s="649"/>
      <c r="H6" s="649"/>
      <c r="I6" s="297"/>
      <c r="J6" s="649" t="s">
        <v>631</v>
      </c>
      <c r="K6" s="649"/>
      <c r="L6" s="297"/>
      <c r="M6" s="649" t="s">
        <v>632</v>
      </c>
      <c r="N6" s="649"/>
      <c r="O6" s="33"/>
      <c r="P6" s="670" t="s">
        <v>633</v>
      </c>
      <c r="Q6" s="670"/>
      <c r="R6" s="670"/>
      <c r="S6" s="670"/>
      <c r="T6" s="670"/>
      <c r="U6" s="670"/>
      <c r="W6" s="649" t="s">
        <v>630</v>
      </c>
      <c r="X6" s="649"/>
      <c r="Y6" s="649"/>
      <c r="Z6" s="649"/>
      <c r="AA6" s="387"/>
      <c r="AB6" s="261" t="s">
        <v>631</v>
      </c>
      <c r="AC6" s="297"/>
      <c r="AD6" s="649" t="s">
        <v>632</v>
      </c>
      <c r="AE6" s="649"/>
      <c r="AF6" s="33"/>
      <c r="AG6" s="670" t="s">
        <v>634</v>
      </c>
      <c r="AH6" s="670"/>
      <c r="AI6" s="670"/>
      <c r="AJ6" s="670"/>
      <c r="AL6" s="649" t="s">
        <v>630</v>
      </c>
      <c r="AM6" s="649"/>
      <c r="AN6" s="297"/>
      <c r="AO6" s="261" t="s">
        <v>631</v>
      </c>
      <c r="AP6" s="297"/>
      <c r="AQ6" s="649" t="s">
        <v>632</v>
      </c>
      <c r="AR6" s="649"/>
      <c r="AS6" s="33"/>
      <c r="AT6" s="670" t="s">
        <v>634</v>
      </c>
      <c r="AU6" s="670"/>
      <c r="AW6" s="649" t="s">
        <v>630</v>
      </c>
      <c r="AX6" s="649"/>
      <c r="AY6" s="649"/>
      <c r="AZ6" s="387"/>
      <c r="BA6" s="649" t="s">
        <v>631</v>
      </c>
      <c r="BB6" s="649"/>
      <c r="BC6" s="297"/>
      <c r="BD6" s="649" t="s">
        <v>632</v>
      </c>
      <c r="BE6" s="649"/>
      <c r="BF6" s="33"/>
      <c r="BG6" s="670" t="s">
        <v>634</v>
      </c>
      <c r="BH6" s="670"/>
      <c r="BI6" s="670"/>
      <c r="BK6" s="649" t="s">
        <v>630</v>
      </c>
      <c r="BL6" s="649"/>
      <c r="BM6" s="649"/>
      <c r="BN6" s="649"/>
      <c r="BO6" s="387"/>
      <c r="BP6" s="649" t="s">
        <v>631</v>
      </c>
      <c r="BQ6" s="649"/>
      <c r="BR6" s="387"/>
      <c r="BS6" s="649" t="s">
        <v>632</v>
      </c>
      <c r="BT6" s="649"/>
      <c r="BU6" s="33"/>
      <c r="BV6" s="670" t="s">
        <v>634</v>
      </c>
      <c r="BW6" s="670"/>
      <c r="BX6" s="670"/>
      <c r="BY6" s="670"/>
      <c r="CA6" s="649" t="s">
        <v>630</v>
      </c>
      <c r="CB6" s="649"/>
      <c r="CC6" s="649"/>
      <c r="CD6" s="649"/>
      <c r="CE6" s="387"/>
      <c r="CF6" s="649" t="s">
        <v>631</v>
      </c>
      <c r="CG6" s="649"/>
      <c r="CH6" s="387"/>
      <c r="CI6" s="649" t="s">
        <v>632</v>
      </c>
      <c r="CJ6" s="649"/>
      <c r="CK6" s="33"/>
      <c r="CL6" s="670" t="s">
        <v>634</v>
      </c>
      <c r="CM6" s="670"/>
      <c r="CN6" s="670"/>
      <c r="CO6" s="670"/>
      <c r="CQ6" s="649" t="s">
        <v>630</v>
      </c>
      <c r="CR6" s="649"/>
      <c r="CS6" s="649"/>
      <c r="CT6" s="387"/>
      <c r="CU6" s="649" t="s">
        <v>631</v>
      </c>
      <c r="CV6" s="649"/>
      <c r="CW6" s="387"/>
      <c r="CX6" s="649" t="s">
        <v>632</v>
      </c>
      <c r="CY6" s="649"/>
      <c r="CZ6" s="282"/>
      <c r="DA6" s="670" t="s">
        <v>634</v>
      </c>
      <c r="DB6" s="670"/>
      <c r="DC6" s="670"/>
    </row>
    <row r="7" spans="1:109" ht="65.75" customHeight="1" x14ac:dyDescent="0.25">
      <c r="B7" s="97" t="s">
        <v>635</v>
      </c>
      <c r="C7" s="388" t="s">
        <v>636</v>
      </c>
      <c r="D7" s="388" t="s">
        <v>637</v>
      </c>
      <c r="E7" s="668" t="s">
        <v>638</v>
      </c>
      <c r="F7" s="668"/>
      <c r="G7" s="668" t="s">
        <v>639</v>
      </c>
      <c r="H7" s="668"/>
      <c r="I7" s="33"/>
      <c r="J7" s="668" t="s">
        <v>640</v>
      </c>
      <c r="K7" s="668"/>
      <c r="L7" s="33"/>
      <c r="M7" s="388" t="s">
        <v>641</v>
      </c>
      <c r="N7" s="388" t="s">
        <v>642</v>
      </c>
      <c r="O7" s="33"/>
      <c r="P7" s="389" t="s">
        <v>636</v>
      </c>
      <c r="Q7" s="389" t="s">
        <v>637</v>
      </c>
      <c r="R7" s="669" t="s">
        <v>643</v>
      </c>
      <c r="S7" s="669"/>
      <c r="T7" s="669" t="s">
        <v>639</v>
      </c>
      <c r="U7" s="669"/>
      <c r="W7" s="388" t="s">
        <v>636</v>
      </c>
      <c r="X7" s="388" t="s">
        <v>637</v>
      </c>
      <c r="Y7" s="388" t="s">
        <v>638</v>
      </c>
      <c r="Z7" s="388" t="s">
        <v>639</v>
      </c>
      <c r="AA7" s="33"/>
      <c r="AB7" s="388" t="s">
        <v>640</v>
      </c>
      <c r="AC7" s="33"/>
      <c r="AD7" s="388" t="s">
        <v>641</v>
      </c>
      <c r="AE7" s="388" t="s">
        <v>644</v>
      </c>
      <c r="AF7" s="33"/>
      <c r="AG7" s="389" t="s">
        <v>636</v>
      </c>
      <c r="AH7" s="389" t="s">
        <v>637</v>
      </c>
      <c r="AI7" s="389" t="s">
        <v>643</v>
      </c>
      <c r="AJ7" s="389" t="s">
        <v>639</v>
      </c>
      <c r="AL7" s="388" t="s">
        <v>638</v>
      </c>
      <c r="AM7" s="388" t="s">
        <v>639</v>
      </c>
      <c r="AN7" s="33"/>
      <c r="AO7" s="388" t="s">
        <v>640</v>
      </c>
      <c r="AP7" s="33"/>
      <c r="AQ7" s="388" t="s">
        <v>641</v>
      </c>
      <c r="AR7" s="388" t="s">
        <v>642</v>
      </c>
      <c r="AS7" s="33"/>
      <c r="AT7" s="389" t="s">
        <v>638</v>
      </c>
      <c r="AU7" s="389" t="s">
        <v>639</v>
      </c>
      <c r="AW7" s="388" t="s">
        <v>638</v>
      </c>
      <c r="AX7" s="388"/>
      <c r="AY7" s="388" t="s">
        <v>639</v>
      </c>
      <c r="AZ7" s="390"/>
      <c r="BA7" s="388" t="s">
        <v>640</v>
      </c>
      <c r="BB7" s="388"/>
      <c r="BC7" s="33"/>
      <c r="BD7" s="388" t="s">
        <v>641</v>
      </c>
      <c r="BE7" s="388" t="s">
        <v>642</v>
      </c>
      <c r="BF7" s="33"/>
      <c r="BG7" s="669" t="s">
        <v>638</v>
      </c>
      <c r="BH7" s="669"/>
      <c r="BI7" s="389" t="s">
        <v>639</v>
      </c>
      <c r="BK7" s="668" t="s">
        <v>638</v>
      </c>
      <c r="BL7" s="668"/>
      <c r="BM7" s="668" t="s">
        <v>639</v>
      </c>
      <c r="BN7" s="668"/>
      <c r="BO7" s="390"/>
      <c r="BP7" s="668" t="s">
        <v>640</v>
      </c>
      <c r="BQ7" s="668"/>
      <c r="BR7" s="390"/>
      <c r="BS7" s="388" t="s">
        <v>641</v>
      </c>
      <c r="BT7" s="388" t="s">
        <v>642</v>
      </c>
      <c r="BU7" s="33"/>
      <c r="BV7" s="669" t="s">
        <v>638</v>
      </c>
      <c r="BW7" s="669"/>
      <c r="BX7" s="669" t="s">
        <v>639</v>
      </c>
      <c r="BY7" s="669"/>
      <c r="CA7" s="668" t="s">
        <v>638</v>
      </c>
      <c r="CB7" s="668"/>
      <c r="CC7" s="668" t="s">
        <v>639</v>
      </c>
      <c r="CD7" s="668"/>
      <c r="CE7" s="390"/>
      <c r="CF7" s="668" t="s">
        <v>640</v>
      </c>
      <c r="CG7" s="668"/>
      <c r="CH7" s="390"/>
      <c r="CI7" s="388" t="s">
        <v>641</v>
      </c>
      <c r="CJ7" s="388" t="s">
        <v>642</v>
      </c>
      <c r="CK7" s="33"/>
      <c r="CL7" s="669" t="s">
        <v>638</v>
      </c>
      <c r="CM7" s="669"/>
      <c r="CN7" s="669" t="s">
        <v>639</v>
      </c>
      <c r="CO7" s="669"/>
      <c r="CQ7" s="668" t="s">
        <v>638</v>
      </c>
      <c r="CR7" s="668"/>
      <c r="CS7" s="388" t="s">
        <v>639</v>
      </c>
      <c r="CT7" s="390"/>
      <c r="CU7" s="668" t="s">
        <v>640</v>
      </c>
      <c r="CV7" s="668"/>
      <c r="CW7" s="390"/>
      <c r="CX7" s="388" t="s">
        <v>641</v>
      </c>
      <c r="CY7" s="388" t="s">
        <v>642</v>
      </c>
      <c r="CZ7" s="390"/>
      <c r="DA7" s="669" t="s">
        <v>638</v>
      </c>
      <c r="DB7" s="669"/>
      <c r="DC7" s="389" t="s">
        <v>639</v>
      </c>
    </row>
    <row r="8" spans="1:109" ht="15.75" customHeight="1" x14ac:dyDescent="0.25">
      <c r="B8" s="391" t="s">
        <v>361</v>
      </c>
      <c r="C8" s="392"/>
      <c r="D8" s="392"/>
      <c r="E8" s="392"/>
      <c r="F8" s="408"/>
      <c r="G8" s="392"/>
      <c r="H8" s="408"/>
      <c r="I8" s="392"/>
      <c r="J8" s="392"/>
      <c r="K8" s="408"/>
      <c r="L8" s="392"/>
      <c r="M8" s="392"/>
      <c r="N8" s="392"/>
      <c r="O8" s="392"/>
      <c r="P8" s="392"/>
      <c r="Q8" s="392"/>
      <c r="R8" s="392"/>
      <c r="S8" s="408"/>
      <c r="T8" s="392"/>
      <c r="U8" s="408"/>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row>
    <row r="9" spans="1:109" ht="15.75" customHeight="1" x14ac:dyDescent="0.25">
      <c r="B9" s="283" t="s">
        <v>645</v>
      </c>
      <c r="C9" s="393">
        <v>3.9</v>
      </c>
      <c r="D9" s="393">
        <v>0.5</v>
      </c>
      <c r="E9" s="393">
        <v>4.4000000000000004</v>
      </c>
      <c r="F9" s="163" t="s">
        <v>167</v>
      </c>
      <c r="G9" s="393">
        <v>0</v>
      </c>
      <c r="H9" s="163"/>
      <c r="I9" s="394"/>
      <c r="J9" s="394" t="s">
        <v>646</v>
      </c>
      <c r="K9" s="163" t="s">
        <v>167</v>
      </c>
      <c r="L9" s="394"/>
      <c r="M9" s="395">
        <v>0.01</v>
      </c>
      <c r="N9" s="395">
        <v>0</v>
      </c>
      <c r="O9" s="394"/>
      <c r="P9" s="396">
        <v>3.3</v>
      </c>
      <c r="Q9" s="396">
        <v>3.3</v>
      </c>
      <c r="R9" s="396">
        <v>3.3</v>
      </c>
      <c r="S9" s="397" t="s">
        <v>167</v>
      </c>
      <c r="T9" s="396">
        <v>0</v>
      </c>
      <c r="U9" s="397"/>
      <c r="W9" s="398">
        <v>4.0999999999999996</v>
      </c>
      <c r="X9" s="393">
        <v>0.6</v>
      </c>
      <c r="Y9" s="393">
        <v>4.7</v>
      </c>
      <c r="Z9" s="393">
        <v>0</v>
      </c>
      <c r="AA9" s="394"/>
      <c r="AB9" s="394" t="s">
        <v>647</v>
      </c>
      <c r="AC9" s="394"/>
      <c r="AD9" s="395">
        <v>0.02</v>
      </c>
      <c r="AE9" s="395">
        <v>0</v>
      </c>
      <c r="AF9" s="394"/>
      <c r="AG9" s="396">
        <v>3.4</v>
      </c>
      <c r="AH9" s="396">
        <v>3.4</v>
      </c>
      <c r="AI9" s="396">
        <v>3.4</v>
      </c>
      <c r="AJ9" s="396">
        <v>0</v>
      </c>
      <c r="AL9" s="399">
        <v>5.0999999999999996</v>
      </c>
      <c r="AM9" s="399">
        <v>0</v>
      </c>
      <c r="AN9" s="394"/>
      <c r="AO9" s="394" t="s">
        <v>648</v>
      </c>
      <c r="AP9" s="394"/>
      <c r="AQ9" s="395">
        <v>0.02</v>
      </c>
      <c r="AR9" s="395">
        <v>0</v>
      </c>
      <c r="AS9" s="394"/>
      <c r="AT9" s="400">
        <v>3.4</v>
      </c>
      <c r="AU9" s="400">
        <v>0</v>
      </c>
      <c r="AW9" s="399">
        <v>5.7</v>
      </c>
      <c r="AY9" s="399">
        <v>0</v>
      </c>
      <c r="AZ9" s="390"/>
      <c r="BA9" s="394" t="s">
        <v>649</v>
      </c>
      <c r="BB9" s="394"/>
      <c r="BC9" s="394"/>
      <c r="BD9" s="395">
        <v>0.02</v>
      </c>
      <c r="BE9" s="395">
        <v>0</v>
      </c>
      <c r="BF9" s="394"/>
      <c r="BG9" s="400">
        <v>3.6</v>
      </c>
      <c r="BH9" s="401"/>
      <c r="BI9" s="400">
        <v>0</v>
      </c>
      <c r="BJ9" s="390"/>
      <c r="BK9" s="399">
        <v>5.6</v>
      </c>
      <c r="BL9" s="394" t="s">
        <v>167</v>
      </c>
      <c r="BM9" s="399">
        <v>0</v>
      </c>
      <c r="BO9" s="390"/>
      <c r="BP9" s="394" t="s">
        <v>650</v>
      </c>
      <c r="BQ9" s="163" t="s">
        <v>167</v>
      </c>
      <c r="BR9" s="390"/>
      <c r="BS9" s="395">
        <v>0.02</v>
      </c>
      <c r="BT9" s="395">
        <v>0</v>
      </c>
      <c r="BU9" s="394"/>
      <c r="BV9" s="400">
        <v>3.7</v>
      </c>
      <c r="BW9" s="401" t="s">
        <v>167</v>
      </c>
      <c r="BX9" s="400">
        <v>0</v>
      </c>
      <c r="BY9" s="401"/>
      <c r="CA9" s="399">
        <v>0</v>
      </c>
      <c r="CC9" s="399">
        <v>0</v>
      </c>
      <c r="CD9" s="394"/>
      <c r="CE9" s="390"/>
      <c r="CF9" s="394"/>
      <c r="CG9" s="394"/>
      <c r="CH9" s="390"/>
      <c r="CI9" s="395">
        <v>0</v>
      </c>
      <c r="CJ9" s="395">
        <v>0</v>
      </c>
      <c r="CK9" s="394"/>
      <c r="CL9" s="400">
        <v>0</v>
      </c>
      <c r="CM9" s="401"/>
      <c r="CN9" s="400">
        <v>0</v>
      </c>
      <c r="CO9" s="401"/>
      <c r="CQ9" s="399">
        <v>0</v>
      </c>
      <c r="CR9" s="394"/>
      <c r="CS9" s="399">
        <v>0</v>
      </c>
      <c r="CT9" s="390"/>
      <c r="CU9" s="399">
        <v>0</v>
      </c>
      <c r="CV9" s="394"/>
      <c r="CW9" s="390"/>
      <c r="CX9" s="395">
        <v>0</v>
      </c>
      <c r="CY9" s="395">
        <v>0</v>
      </c>
      <c r="CZ9" s="390"/>
      <c r="DA9" s="400">
        <v>0</v>
      </c>
      <c r="DB9" s="401"/>
      <c r="DC9" s="400">
        <v>0</v>
      </c>
    </row>
    <row r="10" spans="1:109" ht="15.75" customHeight="1" x14ac:dyDescent="0.25">
      <c r="B10" s="288" t="s">
        <v>651</v>
      </c>
      <c r="C10" s="402">
        <v>0.3</v>
      </c>
      <c r="D10" s="402">
        <v>0.2</v>
      </c>
      <c r="E10" s="402">
        <v>0.5</v>
      </c>
      <c r="F10" s="158" t="s">
        <v>167</v>
      </c>
      <c r="G10" s="402">
        <v>0</v>
      </c>
      <c r="H10" s="158"/>
      <c r="I10" s="388"/>
      <c r="J10" s="388" t="s">
        <v>652</v>
      </c>
      <c r="K10" s="158" t="s">
        <v>167</v>
      </c>
      <c r="L10" s="388"/>
      <c r="M10" s="403">
        <v>0.03</v>
      </c>
      <c r="N10" s="403">
        <v>0</v>
      </c>
      <c r="O10" s="388"/>
      <c r="P10" s="404">
        <v>4.5</v>
      </c>
      <c r="Q10" s="404">
        <v>4.5</v>
      </c>
      <c r="R10" s="404">
        <v>4.5</v>
      </c>
      <c r="S10" s="405" t="s">
        <v>167</v>
      </c>
      <c r="T10" s="404">
        <v>0</v>
      </c>
      <c r="U10" s="405"/>
      <c r="V10" s="388"/>
      <c r="W10" s="402">
        <v>0.4</v>
      </c>
      <c r="X10" s="402">
        <v>0.2</v>
      </c>
      <c r="Y10" s="402">
        <v>0.6</v>
      </c>
      <c r="Z10" s="402">
        <v>0</v>
      </c>
      <c r="AA10" s="388"/>
      <c r="AB10" s="388" t="s">
        <v>652</v>
      </c>
      <c r="AC10" s="388"/>
      <c r="AD10" s="403">
        <v>0.03</v>
      </c>
      <c r="AE10" s="403">
        <v>0</v>
      </c>
      <c r="AF10" s="388"/>
      <c r="AG10" s="404">
        <v>4.4000000000000004</v>
      </c>
      <c r="AH10" s="404">
        <v>4.4000000000000004</v>
      </c>
      <c r="AI10" s="404">
        <v>4.4000000000000004</v>
      </c>
      <c r="AJ10" s="404">
        <v>0</v>
      </c>
      <c r="AL10" s="406">
        <v>0.7</v>
      </c>
      <c r="AM10" s="406">
        <v>0</v>
      </c>
      <c r="AN10" s="388"/>
      <c r="AO10" s="388" t="s">
        <v>653</v>
      </c>
      <c r="AP10" s="388"/>
      <c r="AQ10" s="403">
        <v>0.03</v>
      </c>
      <c r="AR10" s="403">
        <v>0</v>
      </c>
      <c r="AS10" s="388"/>
      <c r="AT10" s="407">
        <v>4.4000000000000004</v>
      </c>
      <c r="AU10" s="407">
        <v>0</v>
      </c>
      <c r="AW10" s="406">
        <v>0.6</v>
      </c>
      <c r="AX10" s="158" t="s">
        <v>167</v>
      </c>
      <c r="AY10" s="406">
        <v>0</v>
      </c>
      <c r="AZ10" s="390"/>
      <c r="BA10" s="388" t="s">
        <v>654</v>
      </c>
      <c r="BB10" s="158" t="s">
        <v>167</v>
      </c>
      <c r="BC10" s="158"/>
      <c r="BD10" s="403">
        <v>0.03</v>
      </c>
      <c r="BE10" s="403">
        <v>0</v>
      </c>
      <c r="BF10" s="388"/>
      <c r="BG10" s="407">
        <v>4.7</v>
      </c>
      <c r="BH10" s="405" t="s">
        <v>167</v>
      </c>
      <c r="BI10" s="407">
        <v>0</v>
      </c>
      <c r="BJ10" s="390"/>
      <c r="BK10" s="406">
        <v>0</v>
      </c>
      <c r="BL10" s="388"/>
      <c r="BM10" s="406">
        <v>0</v>
      </c>
      <c r="BN10" s="388"/>
      <c r="BO10" s="390"/>
      <c r="BP10" s="388"/>
      <c r="BQ10" s="388"/>
      <c r="BR10" s="390"/>
      <c r="BS10" s="403">
        <v>0</v>
      </c>
      <c r="BT10" s="403">
        <v>0</v>
      </c>
      <c r="BU10" s="388"/>
      <c r="BV10" s="407">
        <v>0</v>
      </c>
      <c r="BW10" s="389"/>
      <c r="BX10" s="407">
        <v>0</v>
      </c>
      <c r="BY10" s="389"/>
      <c r="CA10" s="406">
        <v>0</v>
      </c>
      <c r="CB10" s="388"/>
      <c r="CC10" s="406">
        <v>0</v>
      </c>
      <c r="CD10" s="388"/>
      <c r="CE10" s="390"/>
      <c r="CF10" s="388"/>
      <c r="CG10" s="388"/>
      <c r="CH10" s="390"/>
      <c r="CI10" s="403">
        <v>0</v>
      </c>
      <c r="CJ10" s="403">
        <v>0</v>
      </c>
      <c r="CK10" s="388"/>
      <c r="CL10" s="407">
        <v>0</v>
      </c>
      <c r="CM10" s="389"/>
      <c r="CN10" s="407">
        <v>0</v>
      </c>
      <c r="CO10" s="389"/>
      <c r="CQ10" s="406">
        <v>0</v>
      </c>
      <c r="CR10" s="388"/>
      <c r="CS10" s="406">
        <v>0</v>
      </c>
      <c r="CT10" s="390"/>
      <c r="CU10" s="406">
        <v>0</v>
      </c>
      <c r="CV10" s="388"/>
      <c r="CW10" s="390"/>
      <c r="CX10" s="403">
        <v>0</v>
      </c>
      <c r="CY10" s="403">
        <v>0</v>
      </c>
      <c r="CZ10" s="390"/>
      <c r="DA10" s="407">
        <v>0</v>
      </c>
      <c r="DB10" s="389"/>
      <c r="DC10" s="407">
        <v>0</v>
      </c>
    </row>
    <row r="11" spans="1:109" ht="15.75" customHeight="1" x14ac:dyDescent="0.25">
      <c r="B11" s="391" t="s">
        <v>365</v>
      </c>
      <c r="C11" s="392"/>
      <c r="D11" s="392"/>
      <c r="E11" s="392"/>
      <c r="F11" s="408"/>
      <c r="G11" s="392"/>
      <c r="H11" s="408"/>
      <c r="I11" s="392"/>
      <c r="J11" s="392"/>
      <c r="K11" s="408"/>
      <c r="L11" s="392"/>
      <c r="M11" s="392"/>
      <c r="N11" s="392"/>
      <c r="O11" s="392"/>
      <c r="P11" s="392"/>
      <c r="Q11" s="392"/>
      <c r="R11" s="392"/>
      <c r="S11" s="408"/>
      <c r="T11" s="392"/>
      <c r="U11" s="408"/>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c r="CB11" s="392"/>
      <c r="CC11" s="392"/>
      <c r="CD11" s="392"/>
      <c r="CE11" s="392"/>
      <c r="CF11" s="392"/>
      <c r="CG11" s="392"/>
      <c r="CH11" s="392"/>
      <c r="CI11" s="392"/>
      <c r="CJ11" s="392"/>
      <c r="CK11" s="392"/>
      <c r="CL11" s="392"/>
      <c r="CM11" s="392"/>
      <c r="CN11" s="392"/>
      <c r="CO11" s="392"/>
      <c r="CP11" s="392"/>
      <c r="CQ11" s="392"/>
      <c r="CR11" s="392"/>
      <c r="CS11" s="392"/>
      <c r="CT11" s="392"/>
      <c r="CU11" s="392"/>
      <c r="CV11" s="392"/>
      <c r="CW11" s="392"/>
      <c r="CX11" s="392"/>
      <c r="CY11" s="392"/>
      <c r="CZ11" s="392"/>
      <c r="DA11" s="392"/>
      <c r="DB11" s="392"/>
      <c r="DC11" s="392"/>
    </row>
    <row r="12" spans="1:109" ht="15.75" customHeight="1" x14ac:dyDescent="0.25">
      <c r="B12" s="283" t="s">
        <v>655</v>
      </c>
      <c r="C12" s="393">
        <v>2.2000000000000002</v>
      </c>
      <c r="D12" s="393">
        <v>0.2</v>
      </c>
      <c r="E12" s="393">
        <v>2.4</v>
      </c>
      <c r="F12" s="163" t="s">
        <v>167</v>
      </c>
      <c r="G12" s="393">
        <v>0</v>
      </c>
      <c r="H12" s="163"/>
      <c r="I12" s="394"/>
      <c r="J12" s="394" t="s">
        <v>656</v>
      </c>
      <c r="K12" s="163" t="s">
        <v>167</v>
      </c>
      <c r="L12" s="394"/>
      <c r="M12" s="395">
        <v>0.12</v>
      </c>
      <c r="N12" s="395">
        <v>0</v>
      </c>
      <c r="O12" s="394"/>
      <c r="P12" s="396">
        <v>2.2999999999999998</v>
      </c>
      <c r="Q12" s="396">
        <v>2.7</v>
      </c>
      <c r="R12" s="396">
        <v>2.2999999999999998</v>
      </c>
      <c r="S12" s="397" t="s">
        <v>167</v>
      </c>
      <c r="T12" s="396">
        <v>0</v>
      </c>
      <c r="U12" s="397"/>
      <c r="W12" s="393">
        <v>2.2999999999999998</v>
      </c>
      <c r="X12" s="393">
        <v>0.1</v>
      </c>
      <c r="Y12" s="393">
        <v>2.4</v>
      </c>
      <c r="Z12" s="393">
        <v>0</v>
      </c>
      <c r="AA12" s="394"/>
      <c r="AB12" s="394" t="s">
        <v>657</v>
      </c>
      <c r="AC12" s="394"/>
      <c r="AD12" s="395">
        <v>0.12</v>
      </c>
      <c r="AE12" s="395">
        <v>0</v>
      </c>
      <c r="AF12" s="394"/>
      <c r="AG12" s="396">
        <v>2.1</v>
      </c>
      <c r="AH12" s="396">
        <v>2.2999999999999998</v>
      </c>
      <c r="AI12" s="396">
        <v>2.2000000000000002</v>
      </c>
      <c r="AJ12" s="396">
        <v>0</v>
      </c>
      <c r="AL12" s="399">
        <v>2.4</v>
      </c>
      <c r="AM12" s="399">
        <v>0</v>
      </c>
      <c r="AN12" s="394"/>
      <c r="AO12" s="394" t="s">
        <v>658</v>
      </c>
      <c r="AP12" s="394"/>
      <c r="AQ12" s="395">
        <v>0.14000000000000001</v>
      </c>
      <c r="AR12" s="395">
        <v>0</v>
      </c>
      <c r="AS12" s="394"/>
      <c r="AT12" s="400">
        <v>2.2000000000000002</v>
      </c>
      <c r="AU12" s="400">
        <v>0</v>
      </c>
      <c r="AW12" s="399">
        <v>2.7</v>
      </c>
      <c r="AY12" s="399">
        <v>0</v>
      </c>
      <c r="AZ12" s="390"/>
      <c r="BA12" s="394" t="s">
        <v>659</v>
      </c>
      <c r="BB12" s="394"/>
      <c r="BC12" s="394"/>
      <c r="BD12" s="395">
        <v>0.17</v>
      </c>
      <c r="BE12" s="395">
        <v>0</v>
      </c>
      <c r="BF12" s="394"/>
      <c r="BG12" s="400">
        <v>2.1</v>
      </c>
      <c r="BH12" s="401"/>
      <c r="BI12" s="400">
        <v>0</v>
      </c>
      <c r="BJ12" s="390"/>
      <c r="BK12" s="399">
        <v>3.2</v>
      </c>
      <c r="BM12" s="399">
        <v>0</v>
      </c>
      <c r="BO12" s="390"/>
      <c r="BP12" s="394" t="s">
        <v>660</v>
      </c>
      <c r="BR12" s="390"/>
      <c r="BS12" s="395">
        <v>0.19</v>
      </c>
      <c r="BT12" s="395">
        <v>0</v>
      </c>
      <c r="BU12" s="394"/>
      <c r="BV12" s="400">
        <v>2.1</v>
      </c>
      <c r="BW12" s="401"/>
      <c r="BX12" s="400">
        <v>0</v>
      </c>
      <c r="BY12" s="401"/>
      <c r="CA12" s="399">
        <v>3.6</v>
      </c>
      <c r="CC12" s="399">
        <v>0</v>
      </c>
      <c r="CD12" s="394"/>
      <c r="CE12" s="390"/>
      <c r="CF12" s="394" t="s">
        <v>661</v>
      </c>
      <c r="CG12" s="394"/>
      <c r="CH12" s="390"/>
      <c r="CI12" s="395">
        <v>0.21</v>
      </c>
      <c r="CJ12" s="395">
        <v>0</v>
      </c>
      <c r="CK12" s="394"/>
      <c r="CL12" s="400">
        <v>2.1</v>
      </c>
      <c r="CM12" s="401"/>
      <c r="CN12" s="400">
        <v>0</v>
      </c>
      <c r="CO12" s="401"/>
      <c r="CP12" s="390"/>
      <c r="CQ12" s="399">
        <v>3.7</v>
      </c>
      <c r="CR12" s="163" t="s">
        <v>167</v>
      </c>
      <c r="CS12" s="399">
        <v>0</v>
      </c>
      <c r="CT12" s="390"/>
      <c r="CU12" s="394" t="s">
        <v>661</v>
      </c>
      <c r="CV12" s="163" t="s">
        <v>167</v>
      </c>
      <c r="CW12" s="390"/>
      <c r="CX12" s="395">
        <v>0.23</v>
      </c>
      <c r="CY12" s="395">
        <v>0</v>
      </c>
      <c r="CZ12" s="390"/>
      <c r="DA12" s="400">
        <v>2.1</v>
      </c>
      <c r="DB12" s="397" t="s">
        <v>167</v>
      </c>
      <c r="DC12" s="400">
        <v>0</v>
      </c>
    </row>
    <row r="13" spans="1:109" ht="15.75" customHeight="1" x14ac:dyDescent="0.25">
      <c r="B13" s="409" t="s">
        <v>662</v>
      </c>
      <c r="C13" s="410">
        <v>0.2</v>
      </c>
      <c r="D13" s="411">
        <v>0</v>
      </c>
      <c r="E13" s="410">
        <v>0.2</v>
      </c>
      <c r="F13" s="151" t="s">
        <v>167</v>
      </c>
      <c r="G13" s="410">
        <v>0.2</v>
      </c>
      <c r="H13" s="151" t="s">
        <v>167</v>
      </c>
      <c r="I13" s="412"/>
      <c r="J13" s="412" t="s">
        <v>663</v>
      </c>
      <c r="K13" s="151" t="s">
        <v>167</v>
      </c>
      <c r="L13" s="412"/>
      <c r="M13" s="413">
        <v>0.33</v>
      </c>
      <c r="N13" s="413">
        <v>0.36</v>
      </c>
      <c r="O13" s="412"/>
      <c r="P13" s="414">
        <v>1.1000000000000001</v>
      </c>
      <c r="Q13" s="414">
        <v>1.1000000000000001</v>
      </c>
      <c r="R13" s="414">
        <v>1.1000000000000001</v>
      </c>
      <c r="S13" s="415" t="s">
        <v>167</v>
      </c>
      <c r="T13" s="414">
        <v>2.5</v>
      </c>
      <c r="U13" s="415" t="s">
        <v>167</v>
      </c>
      <c r="V13" s="412"/>
      <c r="W13" s="410">
        <v>0.1</v>
      </c>
      <c r="X13" s="411">
        <v>0</v>
      </c>
      <c r="Y13" s="410">
        <v>0.1</v>
      </c>
      <c r="Z13" s="410">
        <v>0.2</v>
      </c>
      <c r="AA13" s="412"/>
      <c r="AB13" s="412" t="s">
        <v>664</v>
      </c>
      <c r="AC13" s="412"/>
      <c r="AD13" s="413">
        <v>0.27</v>
      </c>
      <c r="AE13" s="413">
        <v>0.31</v>
      </c>
      <c r="AF13" s="412"/>
      <c r="AG13" s="414">
        <v>1.2</v>
      </c>
      <c r="AH13" s="414">
        <v>1.2</v>
      </c>
      <c r="AI13" s="414">
        <v>1.2</v>
      </c>
      <c r="AJ13" s="414">
        <v>2.9</v>
      </c>
      <c r="AL13" s="416">
        <v>0.2</v>
      </c>
      <c r="AM13" s="416">
        <v>0.1</v>
      </c>
      <c r="AN13" s="412"/>
      <c r="AO13" s="412" t="s">
        <v>665</v>
      </c>
      <c r="AP13" s="412"/>
      <c r="AQ13" s="413">
        <v>0.31</v>
      </c>
      <c r="AR13" s="413">
        <v>0.21</v>
      </c>
      <c r="AS13" s="412"/>
      <c r="AT13" s="417">
        <v>1.4</v>
      </c>
      <c r="AU13" s="417">
        <v>1.5</v>
      </c>
      <c r="AW13" s="416">
        <v>0.1</v>
      </c>
      <c r="AX13" s="412"/>
      <c r="AY13" s="416">
        <v>0.1</v>
      </c>
      <c r="AZ13" s="390"/>
      <c r="BA13" s="412" t="s">
        <v>666</v>
      </c>
      <c r="BB13" s="412"/>
      <c r="BC13" s="412"/>
      <c r="BD13" s="413">
        <v>0.25</v>
      </c>
      <c r="BE13" s="413">
        <v>0.18</v>
      </c>
      <c r="BF13" s="412"/>
      <c r="BG13" s="417">
        <v>1.6</v>
      </c>
      <c r="BH13" s="418"/>
      <c r="BI13" s="417">
        <v>2.1</v>
      </c>
      <c r="BJ13" s="390"/>
      <c r="BK13" s="416">
        <v>0.1</v>
      </c>
      <c r="BL13" s="412"/>
      <c r="BM13" s="416">
        <v>0.2</v>
      </c>
      <c r="BN13" s="412"/>
      <c r="BO13" s="390"/>
      <c r="BP13" s="412" t="s">
        <v>667</v>
      </c>
      <c r="BQ13" s="412"/>
      <c r="BR13" s="390"/>
      <c r="BS13" s="413">
        <v>0.25</v>
      </c>
      <c r="BT13" s="413">
        <v>0.35</v>
      </c>
      <c r="BU13" s="412"/>
      <c r="BV13" s="417">
        <v>2.1</v>
      </c>
      <c r="BW13" s="418"/>
      <c r="BX13" s="417">
        <v>2.2000000000000002</v>
      </c>
      <c r="BY13" s="418"/>
      <c r="CA13" s="416">
        <v>0.2</v>
      </c>
      <c r="CB13" s="151" t="s">
        <v>167</v>
      </c>
      <c r="CC13" s="416">
        <v>0.4</v>
      </c>
      <c r="CD13" s="151" t="s">
        <v>167</v>
      </c>
      <c r="CE13" s="390"/>
      <c r="CF13" s="412" t="s">
        <v>668</v>
      </c>
      <c r="CG13" s="151" t="s">
        <v>167</v>
      </c>
      <c r="CH13" s="390"/>
      <c r="CI13" s="413">
        <v>0.28000000000000003</v>
      </c>
      <c r="CJ13" s="413">
        <v>0.51</v>
      </c>
      <c r="CK13" s="412"/>
      <c r="CL13" s="417">
        <v>1.9</v>
      </c>
      <c r="CM13" s="418" t="s">
        <v>167</v>
      </c>
      <c r="CN13" s="417">
        <v>1.7</v>
      </c>
      <c r="CO13" s="418" t="s">
        <v>167</v>
      </c>
      <c r="CP13" s="390"/>
      <c r="CQ13" s="416">
        <v>0</v>
      </c>
      <c r="CR13" s="412"/>
      <c r="CS13" s="416">
        <v>0</v>
      </c>
      <c r="CT13" s="390"/>
      <c r="CU13" s="416">
        <v>0</v>
      </c>
      <c r="CV13" s="412"/>
      <c r="CW13" s="390"/>
      <c r="CX13" s="413">
        <v>0</v>
      </c>
      <c r="CY13" s="413">
        <v>0</v>
      </c>
      <c r="CZ13" s="390"/>
      <c r="DA13" s="417">
        <v>0</v>
      </c>
      <c r="DB13" s="418"/>
      <c r="DC13" s="417">
        <v>0</v>
      </c>
    </row>
    <row r="14" spans="1:109" ht="15.75" customHeight="1" x14ac:dyDescent="0.25">
      <c r="B14" s="409" t="s">
        <v>669</v>
      </c>
      <c r="C14" s="410">
        <v>0.1</v>
      </c>
      <c r="D14" s="410">
        <v>0.1</v>
      </c>
      <c r="E14" s="410">
        <v>0.2</v>
      </c>
      <c r="F14" s="151" t="s">
        <v>167</v>
      </c>
      <c r="G14" s="410">
        <v>14.5</v>
      </c>
      <c r="H14" s="151" t="s">
        <v>167</v>
      </c>
      <c r="I14" s="412"/>
      <c r="J14" s="412" t="s">
        <v>670</v>
      </c>
      <c r="K14" s="151" t="s">
        <v>167</v>
      </c>
      <c r="L14" s="412"/>
      <c r="M14" s="413">
        <v>0.02</v>
      </c>
      <c r="N14" s="413">
        <v>1.7</v>
      </c>
      <c r="O14" s="412"/>
      <c r="P14" s="414">
        <v>1</v>
      </c>
      <c r="Q14" s="414">
        <v>1.2</v>
      </c>
      <c r="R14" s="414">
        <v>1.1000000000000001</v>
      </c>
      <c r="S14" s="415" t="s">
        <v>167</v>
      </c>
      <c r="T14" s="414">
        <v>1.5</v>
      </c>
      <c r="U14" s="415" t="s">
        <v>167</v>
      </c>
      <c r="V14" s="412"/>
      <c r="W14" s="410">
        <v>0.1</v>
      </c>
      <c r="X14" s="410">
        <v>0.1</v>
      </c>
      <c r="Y14" s="410">
        <v>0.2</v>
      </c>
      <c r="Z14" s="410">
        <v>15</v>
      </c>
      <c r="AA14" s="412"/>
      <c r="AB14" s="412" t="s">
        <v>671</v>
      </c>
      <c r="AC14" s="412"/>
      <c r="AD14" s="413">
        <v>0.02</v>
      </c>
      <c r="AE14" s="413">
        <v>1.76</v>
      </c>
      <c r="AF14" s="412"/>
      <c r="AG14" s="414">
        <v>1</v>
      </c>
      <c r="AH14" s="414">
        <v>1.4</v>
      </c>
      <c r="AI14" s="414">
        <v>1.2</v>
      </c>
      <c r="AJ14" s="414">
        <v>1.9</v>
      </c>
      <c r="AL14" s="416">
        <v>0.2</v>
      </c>
      <c r="AM14" s="416">
        <v>13.5</v>
      </c>
      <c r="AN14" s="412"/>
      <c r="AO14" s="412" t="s">
        <v>672</v>
      </c>
      <c r="AP14" s="412"/>
      <c r="AQ14" s="413">
        <v>0.03</v>
      </c>
      <c r="AR14" s="413">
        <v>1.94</v>
      </c>
      <c r="AS14" s="412"/>
      <c r="AT14" s="417">
        <v>1</v>
      </c>
      <c r="AU14" s="417">
        <v>1.2</v>
      </c>
      <c r="AW14" s="416">
        <v>0.1</v>
      </c>
      <c r="AX14" s="412"/>
      <c r="AY14" s="416">
        <v>6.4</v>
      </c>
      <c r="AZ14" s="390"/>
      <c r="BA14" s="412" t="s">
        <v>673</v>
      </c>
      <c r="BB14" s="412"/>
      <c r="BC14" s="412"/>
      <c r="BD14" s="413">
        <v>0.03</v>
      </c>
      <c r="BE14" s="413">
        <v>1.8</v>
      </c>
      <c r="BF14" s="412"/>
      <c r="BG14" s="417">
        <v>1</v>
      </c>
      <c r="BH14" s="418"/>
      <c r="BI14" s="417">
        <v>1.2</v>
      </c>
      <c r="BJ14" s="390"/>
      <c r="BK14" s="416">
        <v>0.1</v>
      </c>
      <c r="BL14" s="412" t="s">
        <v>167</v>
      </c>
      <c r="BM14" s="416">
        <v>7.3</v>
      </c>
      <c r="BN14" s="151" t="s">
        <v>167</v>
      </c>
      <c r="BO14" s="390"/>
      <c r="BP14" s="412" t="s">
        <v>674</v>
      </c>
      <c r="BQ14" s="151" t="s">
        <v>167</v>
      </c>
      <c r="BR14" s="390"/>
      <c r="BS14" s="413">
        <v>0.03</v>
      </c>
      <c r="BT14" s="413">
        <v>1.53</v>
      </c>
      <c r="BU14" s="412"/>
      <c r="BV14" s="417">
        <v>1.1000000000000001</v>
      </c>
      <c r="BW14" s="418" t="s">
        <v>167</v>
      </c>
      <c r="BX14" s="417">
        <v>1.4</v>
      </c>
      <c r="BY14" s="418" t="s">
        <v>167</v>
      </c>
      <c r="CA14" s="416">
        <v>0</v>
      </c>
      <c r="CB14" s="412"/>
      <c r="CC14" s="416">
        <v>0</v>
      </c>
      <c r="CD14" s="412"/>
      <c r="CE14" s="390"/>
      <c r="CF14" s="412"/>
      <c r="CG14" s="412"/>
      <c r="CH14" s="390"/>
      <c r="CI14" s="413">
        <v>0</v>
      </c>
      <c r="CJ14" s="413">
        <v>0</v>
      </c>
      <c r="CK14" s="412"/>
      <c r="CL14" s="417">
        <v>0</v>
      </c>
      <c r="CM14" s="418"/>
      <c r="CN14" s="417">
        <v>0</v>
      </c>
      <c r="CO14" s="418"/>
      <c r="CP14" s="390"/>
      <c r="CQ14" s="416">
        <v>0</v>
      </c>
      <c r="CR14" s="412"/>
      <c r="CS14" s="416">
        <v>0</v>
      </c>
      <c r="CT14" s="390"/>
      <c r="CU14" s="416">
        <v>0</v>
      </c>
      <c r="CV14" s="412"/>
      <c r="CW14" s="390"/>
      <c r="CX14" s="413">
        <v>0</v>
      </c>
      <c r="CY14" s="413">
        <v>0</v>
      </c>
      <c r="CZ14" s="390"/>
      <c r="DA14" s="417">
        <v>0</v>
      </c>
      <c r="DB14" s="418"/>
      <c r="DC14" s="417">
        <v>0</v>
      </c>
    </row>
    <row r="15" spans="1:109" ht="15.75" customHeight="1" x14ac:dyDescent="0.25">
      <c r="B15" s="288" t="s">
        <v>675</v>
      </c>
      <c r="C15" s="161">
        <v>0</v>
      </c>
      <c r="D15" s="161">
        <v>0</v>
      </c>
      <c r="E15" s="161">
        <v>0</v>
      </c>
      <c r="F15" s="158" t="s">
        <v>167</v>
      </c>
      <c r="G15" s="161">
        <v>0</v>
      </c>
      <c r="H15" s="158" t="s">
        <v>167</v>
      </c>
      <c r="I15" s="388"/>
      <c r="J15" s="388" t="s">
        <v>676</v>
      </c>
      <c r="K15" s="158" t="s">
        <v>167</v>
      </c>
      <c r="L15" s="388"/>
      <c r="M15" s="403">
        <v>0.74</v>
      </c>
      <c r="N15" s="403">
        <v>0.16</v>
      </c>
      <c r="O15" s="388"/>
      <c r="P15" s="404">
        <v>1</v>
      </c>
      <c r="Q15" s="404">
        <v>1</v>
      </c>
      <c r="R15" s="404">
        <v>1</v>
      </c>
      <c r="S15" s="405" t="s">
        <v>167</v>
      </c>
      <c r="T15" s="404">
        <v>2</v>
      </c>
      <c r="U15" s="405" t="s">
        <v>167</v>
      </c>
      <c r="V15" s="388"/>
      <c r="W15" s="402">
        <v>0.1</v>
      </c>
      <c r="X15" s="161">
        <v>0</v>
      </c>
      <c r="Y15" s="402">
        <v>0.1</v>
      </c>
      <c r="Z15" s="161">
        <v>0</v>
      </c>
      <c r="AA15" s="388"/>
      <c r="AB15" s="388" t="s">
        <v>677</v>
      </c>
      <c r="AC15" s="388"/>
      <c r="AD15" s="403">
        <v>2.08</v>
      </c>
      <c r="AE15" s="403">
        <v>0.44</v>
      </c>
      <c r="AF15" s="388"/>
      <c r="AG15" s="404">
        <v>1</v>
      </c>
      <c r="AH15" s="404">
        <v>1</v>
      </c>
      <c r="AI15" s="404">
        <v>1</v>
      </c>
      <c r="AJ15" s="404">
        <v>1.8</v>
      </c>
      <c r="AL15" s="406">
        <v>0.4</v>
      </c>
      <c r="AM15" s="406">
        <v>0.1</v>
      </c>
      <c r="AN15" s="388"/>
      <c r="AO15" s="388" t="s">
        <v>678</v>
      </c>
      <c r="AP15" s="388"/>
      <c r="AQ15" s="403">
        <v>1.07</v>
      </c>
      <c r="AR15" s="403">
        <v>0.26</v>
      </c>
      <c r="AS15" s="388"/>
      <c r="AT15" s="407">
        <v>1</v>
      </c>
      <c r="AU15" s="407">
        <v>1.6</v>
      </c>
      <c r="AW15" s="406">
        <v>0.4</v>
      </c>
      <c r="AX15" s="388"/>
      <c r="AY15" s="406">
        <v>0.1</v>
      </c>
      <c r="AZ15" s="390"/>
      <c r="BA15" s="388" t="s">
        <v>679</v>
      </c>
      <c r="BB15" s="388"/>
      <c r="BC15" s="388"/>
      <c r="BD15" s="403">
        <v>0.7</v>
      </c>
      <c r="BE15" s="403">
        <v>0.2</v>
      </c>
      <c r="BF15" s="388"/>
      <c r="BG15" s="407">
        <v>1.1000000000000001</v>
      </c>
      <c r="BH15" s="389"/>
      <c r="BI15" s="407">
        <v>1.3</v>
      </c>
      <c r="BJ15" s="390"/>
      <c r="BK15" s="406">
        <v>0.2</v>
      </c>
      <c r="BL15" s="388"/>
      <c r="BM15" s="419">
        <v>0</v>
      </c>
      <c r="BN15" s="388"/>
      <c r="BO15" s="390"/>
      <c r="BP15" s="388" t="s">
        <v>680</v>
      </c>
      <c r="BQ15" s="388"/>
      <c r="BR15" s="390"/>
      <c r="BS15" s="403">
        <v>0.5</v>
      </c>
      <c r="BT15" s="403">
        <v>0.11</v>
      </c>
      <c r="BU15" s="388"/>
      <c r="BV15" s="407">
        <v>1.4</v>
      </c>
      <c r="BW15" s="389"/>
      <c r="BX15" s="407">
        <v>1.7</v>
      </c>
      <c r="BY15" s="389"/>
      <c r="CA15" s="406">
        <v>0.2</v>
      </c>
      <c r="CB15" s="158" t="s">
        <v>167</v>
      </c>
      <c r="CC15" s="419">
        <v>0</v>
      </c>
      <c r="CD15" s="158" t="s">
        <v>167</v>
      </c>
      <c r="CE15" s="390"/>
      <c r="CF15" s="388" t="s">
        <v>681</v>
      </c>
      <c r="CG15" s="158" t="s">
        <v>167</v>
      </c>
      <c r="CH15" s="390"/>
      <c r="CI15" s="403">
        <v>1.19</v>
      </c>
      <c r="CJ15" s="403">
        <v>0.28999999999999998</v>
      </c>
      <c r="CK15" s="388"/>
      <c r="CL15" s="407">
        <v>1.5</v>
      </c>
      <c r="CM15" s="389" t="s">
        <v>167</v>
      </c>
      <c r="CN15" s="407">
        <v>1.4</v>
      </c>
      <c r="CO15" s="389" t="s">
        <v>167</v>
      </c>
      <c r="CP15" s="390"/>
      <c r="CQ15" s="406">
        <v>0</v>
      </c>
      <c r="CR15" s="388"/>
      <c r="CS15" s="406">
        <v>0</v>
      </c>
      <c r="CT15" s="390"/>
      <c r="CU15" s="406">
        <v>0</v>
      </c>
      <c r="CV15" s="388"/>
      <c r="CW15" s="390"/>
      <c r="CX15" s="403">
        <v>0</v>
      </c>
      <c r="CY15" s="403">
        <v>0</v>
      </c>
      <c r="CZ15" s="390"/>
      <c r="DA15" s="407">
        <v>0</v>
      </c>
      <c r="DB15" s="389"/>
      <c r="DC15" s="407">
        <v>0</v>
      </c>
    </row>
    <row r="16" spans="1:109" ht="15.75" customHeight="1" x14ac:dyDescent="0.25">
      <c r="B16" s="391" t="s">
        <v>374</v>
      </c>
      <c r="C16" s="392"/>
      <c r="D16" s="392"/>
      <c r="E16" s="392"/>
      <c r="F16" s="408"/>
      <c r="G16" s="392"/>
      <c r="H16" s="408"/>
      <c r="I16" s="392"/>
      <c r="J16" s="392"/>
      <c r="K16" s="408"/>
      <c r="L16" s="392"/>
      <c r="M16" s="392"/>
      <c r="N16" s="392"/>
      <c r="O16" s="392"/>
      <c r="P16" s="392"/>
      <c r="Q16" s="392"/>
      <c r="R16" s="392"/>
      <c r="S16" s="408"/>
      <c r="T16" s="392"/>
      <c r="U16" s="408"/>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2"/>
      <c r="BN16" s="392"/>
      <c r="BO16" s="392"/>
      <c r="BP16" s="392"/>
      <c r="BQ16" s="392"/>
      <c r="BR16" s="392"/>
      <c r="BS16" s="392"/>
      <c r="BT16" s="392"/>
      <c r="BU16" s="392"/>
      <c r="BV16" s="392"/>
      <c r="BW16" s="392"/>
      <c r="BX16" s="392"/>
      <c r="BY16" s="392"/>
      <c r="BZ16" s="392"/>
      <c r="CA16" s="392"/>
      <c r="CB16" s="392"/>
      <c r="CC16" s="392"/>
      <c r="CD16" s="392"/>
      <c r="CE16" s="392"/>
      <c r="CF16" s="392"/>
      <c r="CG16" s="392"/>
      <c r="CH16" s="392"/>
      <c r="CI16" s="392"/>
      <c r="CJ16" s="392"/>
      <c r="CK16" s="392"/>
      <c r="CL16" s="392"/>
      <c r="CM16" s="392"/>
      <c r="CN16" s="392"/>
      <c r="CO16" s="392"/>
      <c r="CP16" s="392"/>
      <c r="CQ16" s="392"/>
      <c r="CR16" s="392"/>
      <c r="CS16" s="392"/>
      <c r="CT16" s="392"/>
      <c r="CU16" s="392"/>
      <c r="CV16" s="392"/>
      <c r="CW16" s="392"/>
      <c r="CX16" s="392"/>
      <c r="CY16" s="392"/>
      <c r="CZ16" s="392"/>
      <c r="DA16" s="392"/>
      <c r="DB16" s="392"/>
      <c r="DC16" s="392"/>
    </row>
    <row r="17" spans="1:107" ht="15.75" customHeight="1" x14ac:dyDescent="0.25">
      <c r="B17" s="39" t="s">
        <v>563</v>
      </c>
      <c r="C17" s="420">
        <v>5.2</v>
      </c>
      <c r="D17" s="420">
        <v>0.2</v>
      </c>
      <c r="E17" s="420">
        <v>5.4</v>
      </c>
      <c r="F17" s="97" t="s">
        <v>167</v>
      </c>
      <c r="G17" s="420">
        <v>0</v>
      </c>
      <c r="H17" s="97"/>
      <c r="I17" s="390"/>
      <c r="J17" s="390"/>
      <c r="K17" s="97"/>
      <c r="L17" s="390"/>
      <c r="M17" s="421">
        <v>0.94</v>
      </c>
      <c r="N17" s="421">
        <v>0</v>
      </c>
      <c r="O17" s="390"/>
      <c r="P17" s="422">
        <v>4.5999999999999996</v>
      </c>
      <c r="Q17" s="422">
        <v>4.7</v>
      </c>
      <c r="R17" s="422">
        <v>4.5999999999999996</v>
      </c>
      <c r="S17" s="423" t="s">
        <v>167</v>
      </c>
      <c r="T17" s="422">
        <v>0</v>
      </c>
      <c r="U17" s="423"/>
      <c r="W17" s="420">
        <v>5.6</v>
      </c>
      <c r="X17" s="420">
        <v>0.2</v>
      </c>
      <c r="Y17" s="420">
        <v>5.8</v>
      </c>
      <c r="Z17" s="420">
        <v>0</v>
      </c>
      <c r="AA17" s="390"/>
      <c r="AB17" s="390"/>
      <c r="AC17" s="390"/>
      <c r="AD17" s="421">
        <v>0.94</v>
      </c>
      <c r="AE17" s="421">
        <v>0</v>
      </c>
      <c r="AF17" s="390"/>
      <c r="AG17" s="422">
        <v>4.5999999999999996</v>
      </c>
      <c r="AH17" s="422">
        <v>4.7</v>
      </c>
      <c r="AI17" s="422">
        <v>4.5999999999999996</v>
      </c>
      <c r="AJ17" s="422">
        <v>0</v>
      </c>
      <c r="AL17" s="424">
        <v>6.2</v>
      </c>
      <c r="AM17" s="424">
        <v>0</v>
      </c>
      <c r="AN17" s="390"/>
      <c r="AO17" s="390"/>
      <c r="AP17" s="390"/>
      <c r="AQ17" s="421">
        <v>0.95</v>
      </c>
      <c r="AR17" s="421">
        <v>0</v>
      </c>
      <c r="AS17" s="390"/>
      <c r="AT17" s="425">
        <v>4.7</v>
      </c>
      <c r="AU17" s="425">
        <v>0</v>
      </c>
      <c r="AW17" s="424">
        <v>6.6</v>
      </c>
      <c r="AX17" s="97" t="s">
        <v>167</v>
      </c>
      <c r="AY17" s="424">
        <v>0</v>
      </c>
      <c r="AZ17" s="390"/>
      <c r="BA17" s="390"/>
      <c r="BB17" s="97"/>
      <c r="BC17" s="390"/>
      <c r="BD17" s="421">
        <v>0.97</v>
      </c>
      <c r="BE17" s="421">
        <v>0</v>
      </c>
      <c r="BF17" s="390"/>
      <c r="BG17" s="425">
        <v>4.7</v>
      </c>
      <c r="BH17" s="423" t="s">
        <v>167</v>
      </c>
      <c r="BI17" s="425">
        <v>0</v>
      </c>
      <c r="BJ17" s="390"/>
      <c r="BK17" s="424">
        <v>0</v>
      </c>
      <c r="BM17" s="424">
        <v>0</v>
      </c>
      <c r="BO17" s="390"/>
      <c r="BP17" s="390"/>
      <c r="BR17" s="390"/>
      <c r="BS17" s="421">
        <v>0</v>
      </c>
      <c r="BT17" s="421">
        <v>0</v>
      </c>
      <c r="BU17" s="390"/>
      <c r="BV17" s="425">
        <v>0</v>
      </c>
      <c r="BW17" s="426"/>
      <c r="BX17" s="425">
        <v>0</v>
      </c>
      <c r="BY17" s="426"/>
      <c r="CA17" s="424">
        <v>0</v>
      </c>
      <c r="CC17" s="424">
        <v>0</v>
      </c>
      <c r="CD17" s="390"/>
      <c r="CE17" s="390"/>
      <c r="CF17" s="390"/>
      <c r="CG17" s="390"/>
      <c r="CH17" s="390"/>
      <c r="CI17" s="421">
        <v>0</v>
      </c>
      <c r="CJ17" s="421">
        <v>0</v>
      </c>
      <c r="CK17" s="390"/>
      <c r="CL17" s="425">
        <v>0</v>
      </c>
      <c r="CM17" s="426"/>
      <c r="CN17" s="425">
        <v>0</v>
      </c>
      <c r="CO17" s="426"/>
      <c r="CP17" s="390"/>
      <c r="CQ17" s="424">
        <v>0</v>
      </c>
      <c r="CR17" s="390"/>
      <c r="CS17" s="424">
        <v>0</v>
      </c>
      <c r="CT17" s="390"/>
      <c r="CU17" s="424">
        <v>0</v>
      </c>
      <c r="CV17" s="390"/>
      <c r="CW17" s="390"/>
      <c r="CX17" s="421">
        <v>0</v>
      </c>
      <c r="CY17" s="421">
        <v>0</v>
      </c>
      <c r="CZ17" s="390"/>
      <c r="DA17" s="425">
        <v>0</v>
      </c>
      <c r="DB17" s="426"/>
      <c r="DC17" s="425">
        <v>0</v>
      </c>
    </row>
    <row r="18" spans="1:107" ht="15.75" customHeight="1" x14ac:dyDescent="0.25">
      <c r="B18" s="427" t="s">
        <v>376</v>
      </c>
      <c r="C18" s="428"/>
      <c r="D18" s="428"/>
      <c r="E18" s="428"/>
      <c r="F18" s="429"/>
      <c r="G18" s="428"/>
      <c r="H18" s="429"/>
      <c r="I18" s="428"/>
      <c r="J18" s="428"/>
      <c r="K18" s="429"/>
      <c r="L18" s="428"/>
      <c r="M18" s="428"/>
      <c r="N18" s="428"/>
      <c r="O18" s="428"/>
      <c r="P18" s="428"/>
      <c r="Q18" s="428"/>
      <c r="R18" s="428"/>
      <c r="S18" s="429"/>
      <c r="T18" s="428"/>
      <c r="U18" s="429"/>
      <c r="V18" s="428"/>
      <c r="W18" s="428"/>
      <c r="X18" s="428"/>
      <c r="Y18" s="428"/>
      <c r="Z18" s="428"/>
      <c r="AA18" s="428"/>
      <c r="AB18" s="428"/>
      <c r="AC18" s="428"/>
      <c r="AD18" s="428"/>
      <c r="AE18" s="428"/>
      <c r="AF18" s="428"/>
      <c r="AG18" s="428"/>
      <c r="AH18" s="428"/>
      <c r="AI18" s="428"/>
      <c r="AJ18" s="428"/>
      <c r="AK18" s="392"/>
      <c r="AL18" s="428"/>
      <c r="AM18" s="428"/>
      <c r="AN18" s="428"/>
      <c r="AO18" s="428"/>
      <c r="AP18" s="428"/>
      <c r="AQ18" s="428"/>
      <c r="AR18" s="428"/>
      <c r="AS18" s="428"/>
      <c r="AT18" s="428"/>
      <c r="AU18" s="428"/>
      <c r="AV18" s="392"/>
      <c r="AW18" s="428"/>
      <c r="AX18" s="428"/>
      <c r="AY18" s="428"/>
      <c r="AZ18" s="392"/>
      <c r="BA18" s="428"/>
      <c r="BB18" s="428"/>
      <c r="BC18" s="428"/>
      <c r="BD18" s="428"/>
      <c r="BE18" s="428"/>
      <c r="BF18" s="428"/>
      <c r="BG18" s="428"/>
      <c r="BH18" s="428"/>
      <c r="BI18" s="428"/>
      <c r="BJ18" s="392"/>
      <c r="BK18" s="428"/>
      <c r="BL18" s="428"/>
      <c r="BM18" s="428"/>
      <c r="BN18" s="428"/>
      <c r="BO18" s="392"/>
      <c r="BP18" s="428"/>
      <c r="BQ18" s="428"/>
      <c r="BR18" s="392"/>
      <c r="BS18" s="428"/>
      <c r="BT18" s="428"/>
      <c r="BU18" s="428"/>
      <c r="BV18" s="428"/>
      <c r="BW18" s="428"/>
      <c r="BX18" s="428"/>
      <c r="BY18" s="428"/>
      <c r="BZ18" s="392"/>
      <c r="CA18" s="428"/>
      <c r="CB18" s="428"/>
      <c r="CC18" s="428"/>
      <c r="CD18" s="428"/>
      <c r="CE18" s="392"/>
      <c r="CF18" s="428"/>
      <c r="CG18" s="428"/>
      <c r="CH18" s="392"/>
      <c r="CI18" s="428"/>
      <c r="CJ18" s="428"/>
      <c r="CK18" s="428"/>
      <c r="CL18" s="428"/>
      <c r="CM18" s="428"/>
      <c r="CN18" s="428"/>
      <c r="CO18" s="428"/>
      <c r="CP18" s="392"/>
      <c r="CQ18" s="428"/>
      <c r="CR18" s="428"/>
      <c r="CS18" s="428"/>
      <c r="CT18" s="392"/>
      <c r="CU18" s="428"/>
      <c r="CV18" s="428"/>
      <c r="CW18" s="392"/>
      <c r="CX18" s="428"/>
      <c r="CY18" s="428"/>
      <c r="CZ18" s="392"/>
      <c r="DA18" s="428"/>
      <c r="DB18" s="428"/>
      <c r="DC18" s="428"/>
    </row>
    <row r="19" spans="1:107" ht="15.75" customHeight="1" x14ac:dyDescent="0.25">
      <c r="B19" s="409" t="s">
        <v>80</v>
      </c>
      <c r="C19" s="410">
        <v>0.2</v>
      </c>
      <c r="D19" s="411">
        <v>0</v>
      </c>
      <c r="E19" s="410">
        <v>0.2</v>
      </c>
      <c r="F19" s="151" t="s">
        <v>167</v>
      </c>
      <c r="G19" s="410">
        <v>1.4</v>
      </c>
      <c r="H19" s="151" t="s">
        <v>167</v>
      </c>
      <c r="I19" s="412"/>
      <c r="J19" s="412"/>
      <c r="K19" s="151"/>
      <c r="L19" s="412"/>
      <c r="M19" s="413">
        <v>0.32</v>
      </c>
      <c r="N19" s="413">
        <v>2.74</v>
      </c>
      <c r="O19" s="412"/>
      <c r="P19" s="414">
        <v>1.1000000000000001</v>
      </c>
      <c r="Q19" s="414">
        <v>1.2</v>
      </c>
      <c r="R19" s="414">
        <v>1.2</v>
      </c>
      <c r="S19" s="415" t="s">
        <v>167</v>
      </c>
      <c r="T19" s="414">
        <v>2.2000000000000002</v>
      </c>
      <c r="U19" s="415" t="s">
        <v>167</v>
      </c>
      <c r="V19" s="412"/>
      <c r="W19" s="410">
        <v>0.2</v>
      </c>
      <c r="X19" s="411">
        <v>0</v>
      </c>
      <c r="Y19" s="410">
        <v>0.2</v>
      </c>
      <c r="Z19" s="410">
        <v>1.5</v>
      </c>
      <c r="AA19" s="412"/>
      <c r="AB19" s="412"/>
      <c r="AC19" s="412"/>
      <c r="AD19" s="413">
        <v>0.27</v>
      </c>
      <c r="AE19" s="413">
        <v>2.15</v>
      </c>
      <c r="AF19" s="412"/>
      <c r="AG19" s="414">
        <v>1.1000000000000001</v>
      </c>
      <c r="AH19" s="414">
        <v>1.1000000000000001</v>
      </c>
      <c r="AI19" s="414">
        <v>1.1000000000000001</v>
      </c>
      <c r="AJ19" s="414">
        <v>2.1</v>
      </c>
      <c r="AL19" s="416">
        <v>0.3</v>
      </c>
      <c r="AM19" s="416">
        <v>2.7</v>
      </c>
      <c r="AN19" s="412"/>
      <c r="AO19" s="412"/>
      <c r="AP19" s="412"/>
      <c r="AQ19" s="413">
        <v>0.26</v>
      </c>
      <c r="AR19" s="413">
        <v>2.7</v>
      </c>
      <c r="AS19" s="412"/>
      <c r="AT19" s="417">
        <v>2.1</v>
      </c>
      <c r="AU19" s="417">
        <v>2.8</v>
      </c>
      <c r="AW19" s="416">
        <v>0.4</v>
      </c>
      <c r="AX19" s="412"/>
      <c r="AY19" s="416">
        <v>3.6</v>
      </c>
      <c r="AZ19" s="390"/>
      <c r="BA19" s="412"/>
      <c r="BB19" s="412"/>
      <c r="BC19" s="412"/>
      <c r="BD19" s="413">
        <v>0.32</v>
      </c>
      <c r="BE19" s="413">
        <v>3.16</v>
      </c>
      <c r="BF19" s="412"/>
      <c r="BG19" s="417">
        <v>1.8</v>
      </c>
      <c r="BH19" s="418"/>
      <c r="BI19" s="417">
        <v>2.6</v>
      </c>
      <c r="BJ19" s="390"/>
      <c r="BK19" s="416">
        <v>0.6</v>
      </c>
      <c r="BL19" s="412"/>
      <c r="BM19" s="416">
        <v>6.8</v>
      </c>
      <c r="BN19" s="412"/>
      <c r="BO19" s="390"/>
      <c r="BP19" s="412"/>
      <c r="BQ19" s="412"/>
      <c r="BR19" s="390"/>
      <c r="BS19" s="413">
        <v>0.48</v>
      </c>
      <c r="BT19" s="413">
        <v>5.07</v>
      </c>
      <c r="BU19" s="412"/>
      <c r="BV19" s="417">
        <v>1.9</v>
      </c>
      <c r="BW19" s="418"/>
      <c r="BX19" s="417">
        <v>3</v>
      </c>
      <c r="BY19" s="418"/>
      <c r="CA19" s="416">
        <v>0.7</v>
      </c>
      <c r="CB19" s="412" t="s">
        <v>167</v>
      </c>
      <c r="CC19" s="416">
        <v>6.6</v>
      </c>
      <c r="CD19" s="412" t="s">
        <v>167</v>
      </c>
      <c r="CE19" s="390"/>
      <c r="CF19" s="412"/>
      <c r="CG19" s="412"/>
      <c r="CH19" s="390"/>
      <c r="CI19" s="413">
        <v>0.37</v>
      </c>
      <c r="CJ19" s="413">
        <v>3.74</v>
      </c>
      <c r="CK19" s="412"/>
      <c r="CL19" s="417">
        <v>1.9</v>
      </c>
      <c r="CM19" s="418" t="s">
        <v>167</v>
      </c>
      <c r="CN19" s="417">
        <v>3</v>
      </c>
      <c r="CO19" s="418" t="s">
        <v>167</v>
      </c>
      <c r="CP19" s="390"/>
      <c r="CQ19" s="416">
        <v>0</v>
      </c>
      <c r="CR19" s="412"/>
      <c r="CS19" s="416">
        <v>0</v>
      </c>
      <c r="CT19" s="390"/>
      <c r="CU19" s="416">
        <v>0</v>
      </c>
      <c r="CV19" s="412"/>
      <c r="CW19" s="390"/>
      <c r="CX19" s="413">
        <v>0</v>
      </c>
      <c r="CY19" s="413">
        <v>0</v>
      </c>
      <c r="CZ19" s="390"/>
      <c r="DA19" s="417">
        <v>0</v>
      </c>
      <c r="DB19" s="418"/>
      <c r="DC19" s="417">
        <v>0</v>
      </c>
    </row>
    <row r="20" spans="1:107" ht="15.75" customHeight="1" x14ac:dyDescent="0.25">
      <c r="B20" s="288" t="s">
        <v>682</v>
      </c>
      <c r="C20" s="402">
        <v>0.1</v>
      </c>
      <c r="D20" s="161">
        <v>0</v>
      </c>
      <c r="E20" s="402">
        <v>0.1</v>
      </c>
      <c r="F20" s="158" t="s">
        <v>167</v>
      </c>
      <c r="G20" s="402">
        <v>0</v>
      </c>
      <c r="H20" s="158"/>
      <c r="I20" s="388"/>
      <c r="J20" s="388" t="s">
        <v>683</v>
      </c>
      <c r="K20" s="158" t="s">
        <v>167</v>
      </c>
      <c r="L20" s="388"/>
      <c r="M20" s="403">
        <v>0.04</v>
      </c>
      <c r="N20" s="403">
        <v>0</v>
      </c>
      <c r="O20" s="388"/>
      <c r="P20" s="404">
        <v>2.9</v>
      </c>
      <c r="Q20" s="404">
        <v>1.7</v>
      </c>
      <c r="R20" s="404">
        <v>2.8</v>
      </c>
      <c r="S20" s="405" t="s">
        <v>167</v>
      </c>
      <c r="T20" s="404">
        <v>0</v>
      </c>
      <c r="U20" s="405"/>
      <c r="V20" s="388"/>
      <c r="W20" s="402">
        <v>0.1</v>
      </c>
      <c r="X20" s="161">
        <v>0</v>
      </c>
      <c r="Y20" s="402">
        <v>0.1</v>
      </c>
      <c r="Z20" s="402">
        <v>0</v>
      </c>
      <c r="AA20" s="388"/>
      <c r="AB20" s="388" t="s">
        <v>684</v>
      </c>
      <c r="AC20" s="388"/>
      <c r="AD20" s="403">
        <v>0.04</v>
      </c>
      <c r="AE20" s="403">
        <v>0</v>
      </c>
      <c r="AF20" s="388"/>
      <c r="AG20" s="404">
        <v>2.9</v>
      </c>
      <c r="AH20" s="404">
        <v>1.8</v>
      </c>
      <c r="AI20" s="404">
        <v>2.8</v>
      </c>
      <c r="AJ20" s="404">
        <v>0</v>
      </c>
      <c r="AL20" s="406">
        <v>0.2</v>
      </c>
      <c r="AM20" s="406">
        <v>0</v>
      </c>
      <c r="AN20" s="388"/>
      <c r="AO20" s="388" t="s">
        <v>685</v>
      </c>
      <c r="AP20" s="388"/>
      <c r="AQ20" s="403">
        <v>0.12</v>
      </c>
      <c r="AR20" s="403">
        <v>0</v>
      </c>
      <c r="AS20" s="388"/>
      <c r="AT20" s="407">
        <v>3</v>
      </c>
      <c r="AU20" s="407">
        <v>0</v>
      </c>
      <c r="AW20" s="406">
        <v>0.2</v>
      </c>
      <c r="AX20" s="388"/>
      <c r="AY20" s="406">
        <v>0</v>
      </c>
      <c r="AZ20" s="390"/>
      <c r="BA20" s="388" t="s">
        <v>686</v>
      </c>
      <c r="BB20" s="388"/>
      <c r="BC20" s="388"/>
      <c r="BD20" s="403">
        <v>0.21</v>
      </c>
      <c r="BE20" s="403">
        <v>0</v>
      </c>
      <c r="BF20" s="388"/>
      <c r="BG20" s="407">
        <v>3</v>
      </c>
      <c r="BH20" s="389"/>
      <c r="BI20" s="407">
        <v>0</v>
      </c>
      <c r="BJ20" s="390"/>
      <c r="BK20" s="406">
        <v>0.4</v>
      </c>
      <c r="BL20" s="158" t="s">
        <v>167</v>
      </c>
      <c r="BM20" s="406">
        <v>0</v>
      </c>
      <c r="BN20" s="158"/>
      <c r="BO20" s="390"/>
      <c r="BP20" s="388" t="s">
        <v>687</v>
      </c>
      <c r="BQ20" s="158" t="s">
        <v>167</v>
      </c>
      <c r="BR20" s="390"/>
      <c r="BS20" s="403">
        <v>0.65</v>
      </c>
      <c r="BT20" s="403">
        <v>0</v>
      </c>
      <c r="BU20" s="388"/>
      <c r="BV20" s="407">
        <v>3</v>
      </c>
      <c r="BW20" s="389" t="s">
        <v>167</v>
      </c>
      <c r="BX20" s="407">
        <v>0</v>
      </c>
      <c r="BY20" s="389"/>
      <c r="CA20" s="406">
        <v>0</v>
      </c>
      <c r="CB20" s="388"/>
      <c r="CC20" s="406">
        <v>0</v>
      </c>
      <c r="CD20" s="388"/>
      <c r="CE20" s="390"/>
      <c r="CF20" s="388"/>
      <c r="CG20" s="388"/>
      <c r="CH20" s="390"/>
      <c r="CI20" s="403">
        <v>0</v>
      </c>
      <c r="CJ20" s="403">
        <v>0</v>
      </c>
      <c r="CK20" s="388"/>
      <c r="CL20" s="407">
        <v>0</v>
      </c>
      <c r="CM20" s="389"/>
      <c r="CN20" s="407">
        <v>0</v>
      </c>
      <c r="CO20" s="389"/>
      <c r="CP20" s="390"/>
      <c r="CQ20" s="406">
        <v>0</v>
      </c>
      <c r="CR20" s="388"/>
      <c r="CS20" s="406">
        <v>0</v>
      </c>
      <c r="CT20" s="390"/>
      <c r="CU20" s="406">
        <v>0</v>
      </c>
      <c r="CV20" s="388"/>
      <c r="CW20" s="390"/>
      <c r="CX20" s="403">
        <v>0</v>
      </c>
      <c r="CY20" s="403">
        <v>0</v>
      </c>
      <c r="CZ20" s="390"/>
      <c r="DA20" s="407">
        <v>0</v>
      </c>
      <c r="DB20" s="389"/>
      <c r="DC20" s="407">
        <v>0</v>
      </c>
    </row>
    <row r="21" spans="1:107" ht="15.75" customHeight="1" x14ac:dyDescent="0.25">
      <c r="A21" s="33"/>
      <c r="B21" s="33"/>
      <c r="C21" s="33"/>
      <c r="D21" s="33"/>
      <c r="E21" s="33"/>
      <c r="F21" s="97"/>
      <c r="G21" s="33"/>
      <c r="H21" s="97"/>
      <c r="I21" s="33"/>
      <c r="J21" s="390"/>
      <c r="K21" s="97"/>
      <c r="L21" s="33"/>
      <c r="M21" s="33"/>
      <c r="N21" s="33"/>
      <c r="O21" s="33"/>
      <c r="P21" s="33"/>
      <c r="Q21" s="33"/>
      <c r="R21" s="33"/>
      <c r="S21" s="33"/>
      <c r="T21" s="33"/>
      <c r="U21" s="33"/>
      <c r="V21" s="33"/>
      <c r="W21" s="33"/>
      <c r="X21" s="33"/>
      <c r="Y21" s="33"/>
      <c r="Z21" s="33"/>
      <c r="AA21" s="33"/>
      <c r="AB21" s="390"/>
      <c r="AC21" s="33"/>
      <c r="AD21" s="33"/>
      <c r="AE21" s="33"/>
      <c r="AF21" s="33"/>
      <c r="AG21" s="33"/>
      <c r="AH21" s="33"/>
      <c r="AI21" s="33"/>
      <c r="AJ21" s="33"/>
      <c r="AK21" s="33"/>
      <c r="AL21" s="33"/>
      <c r="AM21" s="33"/>
      <c r="AN21" s="33"/>
      <c r="AO21" s="390"/>
      <c r="AP21" s="33"/>
      <c r="AQ21" s="33"/>
      <c r="AR21" s="33"/>
      <c r="AS21" s="33"/>
      <c r="AT21" s="430"/>
      <c r="AU21" s="430"/>
      <c r="AW21" s="33"/>
      <c r="AY21" s="33"/>
      <c r="AZ21" s="33"/>
      <c r="BA21" s="390"/>
      <c r="BB21" s="33"/>
      <c r="BC21" s="33"/>
      <c r="BD21" s="33"/>
      <c r="BE21" s="33"/>
      <c r="BF21" s="33"/>
      <c r="BG21" s="430"/>
      <c r="BH21" s="430"/>
      <c r="BI21" s="430"/>
      <c r="BJ21" s="33"/>
      <c r="BK21" s="33"/>
      <c r="BM21" s="33"/>
      <c r="BO21" s="33"/>
      <c r="BP21" s="390"/>
      <c r="BR21" s="33"/>
      <c r="BS21" s="33"/>
      <c r="BT21" s="33"/>
      <c r="BU21" s="33"/>
      <c r="BV21" s="430"/>
      <c r="BW21" s="430"/>
      <c r="BX21" s="430"/>
      <c r="BY21" s="430"/>
      <c r="CA21" s="33"/>
      <c r="CC21" s="33"/>
      <c r="CD21" s="33"/>
      <c r="CE21" s="33"/>
      <c r="CF21" s="390"/>
      <c r="CG21" s="33"/>
      <c r="CH21" s="33"/>
      <c r="CI21" s="33"/>
      <c r="CJ21" s="33"/>
      <c r="CK21" s="33"/>
      <c r="CL21" s="430"/>
      <c r="CM21" s="430"/>
      <c r="CN21" s="430"/>
      <c r="CO21" s="430"/>
      <c r="CP21" s="33"/>
      <c r="CQ21" s="33"/>
      <c r="CR21" s="33"/>
      <c r="CS21" s="33"/>
      <c r="CT21" s="33"/>
      <c r="CU21" s="390"/>
      <c r="CV21" s="390"/>
      <c r="CW21" s="33"/>
      <c r="CX21" s="33"/>
      <c r="CY21" s="33"/>
      <c r="CZ21" s="33"/>
      <c r="DA21" s="430"/>
      <c r="DB21" s="430"/>
      <c r="DC21" s="430"/>
    </row>
    <row r="22" spans="1:107" ht="15.75" customHeight="1" x14ac:dyDescent="0.25">
      <c r="B22" s="283" t="s">
        <v>688</v>
      </c>
      <c r="C22" s="431">
        <v>12.2</v>
      </c>
      <c r="D22" s="431">
        <v>1.2</v>
      </c>
      <c r="E22" s="431">
        <v>13.4</v>
      </c>
      <c r="F22" s="283"/>
      <c r="G22" s="431">
        <v>16.100000000000001</v>
      </c>
      <c r="H22" s="283"/>
      <c r="I22" s="432"/>
      <c r="J22" s="432"/>
      <c r="K22" s="283"/>
      <c r="L22" s="432"/>
      <c r="M22" s="433">
        <v>0.04</v>
      </c>
      <c r="N22" s="433">
        <v>1.67</v>
      </c>
      <c r="O22" s="432"/>
      <c r="P22" s="434">
        <v>3.2</v>
      </c>
      <c r="Q22" s="434">
        <v>3.3</v>
      </c>
      <c r="R22" s="434">
        <v>3.2</v>
      </c>
      <c r="S22" s="435"/>
      <c r="T22" s="434">
        <v>1.6</v>
      </c>
      <c r="U22" s="435"/>
      <c r="W22" s="431">
        <v>13</v>
      </c>
      <c r="X22" s="431">
        <v>1.2</v>
      </c>
      <c r="Y22" s="431">
        <v>14.2</v>
      </c>
      <c r="Z22" s="431">
        <v>16.7</v>
      </c>
      <c r="AA22" s="432"/>
      <c r="AC22" s="432"/>
      <c r="AD22" s="433">
        <v>0.04</v>
      </c>
      <c r="AE22" s="433">
        <v>1.7</v>
      </c>
      <c r="AF22" s="432"/>
      <c r="AG22" s="434">
        <v>3.3</v>
      </c>
      <c r="AH22" s="434">
        <v>3.3</v>
      </c>
      <c r="AI22" s="434">
        <v>3.3</v>
      </c>
      <c r="AJ22" s="434">
        <v>2</v>
      </c>
      <c r="AL22" s="436">
        <v>15.7</v>
      </c>
      <c r="AM22" s="436">
        <v>16.399999999999999</v>
      </c>
      <c r="AN22" s="432"/>
      <c r="AO22" s="432"/>
      <c r="AP22" s="432"/>
      <c r="AQ22" s="433">
        <v>0.04</v>
      </c>
      <c r="AR22" s="433">
        <v>1.82</v>
      </c>
      <c r="AS22" s="432"/>
      <c r="AT22" s="437">
        <v>3.4</v>
      </c>
      <c r="AU22" s="437">
        <v>1.5</v>
      </c>
      <c r="AW22" s="436">
        <v>16.8</v>
      </c>
      <c r="AY22" s="436">
        <v>10.199999999999999</v>
      </c>
      <c r="AZ22" s="438"/>
      <c r="BA22" s="432"/>
      <c r="BB22" s="432"/>
      <c r="BC22" s="432"/>
      <c r="BD22" s="433">
        <v>0.05</v>
      </c>
      <c r="BE22" s="433">
        <v>1.81</v>
      </c>
      <c r="BF22" s="432"/>
      <c r="BG22" s="437">
        <v>3.6</v>
      </c>
      <c r="BH22" s="439"/>
      <c r="BI22" s="437">
        <v>1.5</v>
      </c>
      <c r="BJ22" s="438"/>
      <c r="BK22" s="436">
        <v>10.199999999999999</v>
      </c>
      <c r="BM22" s="436">
        <v>14.3</v>
      </c>
      <c r="BO22" s="438"/>
      <c r="BP22" s="432"/>
      <c r="BR22" s="438"/>
      <c r="BS22" s="433">
        <v>0.03</v>
      </c>
      <c r="BT22" s="433">
        <v>2.06</v>
      </c>
      <c r="BU22" s="432"/>
      <c r="BV22" s="437">
        <v>3.5</v>
      </c>
      <c r="BW22" s="439"/>
      <c r="BX22" s="437">
        <v>1.8</v>
      </c>
      <c r="BY22" s="439"/>
      <c r="CA22" s="436">
        <v>4.7</v>
      </c>
      <c r="CC22" s="436">
        <v>7</v>
      </c>
      <c r="CD22" s="432"/>
      <c r="CE22" s="438"/>
      <c r="CF22" s="432"/>
      <c r="CG22" s="432"/>
      <c r="CH22" s="438"/>
      <c r="CI22" s="433">
        <v>0.24</v>
      </c>
      <c r="CJ22" s="433">
        <v>2.57</v>
      </c>
      <c r="CK22" s="432"/>
      <c r="CL22" s="437">
        <v>2.1</v>
      </c>
      <c r="CM22" s="439"/>
      <c r="CN22" s="437">
        <v>2.6</v>
      </c>
      <c r="CO22" s="439"/>
      <c r="CP22" s="438"/>
      <c r="CQ22" s="436">
        <v>3.7</v>
      </c>
      <c r="CR22" s="432"/>
      <c r="CS22" s="436">
        <v>0</v>
      </c>
      <c r="CT22" s="438"/>
      <c r="CU22" s="436">
        <v>0</v>
      </c>
      <c r="CV22" s="432"/>
      <c r="CW22" s="438"/>
      <c r="CX22" s="433">
        <v>0.23</v>
      </c>
      <c r="CY22" s="433">
        <v>0</v>
      </c>
      <c r="CZ22" s="438"/>
      <c r="DA22" s="437">
        <v>2.1</v>
      </c>
      <c r="DB22" s="439"/>
      <c r="DC22" s="437">
        <v>0</v>
      </c>
    </row>
    <row r="23" spans="1:107" ht="15.75" customHeight="1" x14ac:dyDescent="0.25">
      <c r="B23" s="151" t="s">
        <v>689</v>
      </c>
      <c r="C23" s="410">
        <v>0.2</v>
      </c>
      <c r="D23" s="411">
        <v>0</v>
      </c>
      <c r="E23" s="410">
        <v>0.2</v>
      </c>
      <c r="F23" s="151"/>
      <c r="G23" s="410">
        <v>0</v>
      </c>
      <c r="H23" s="151"/>
      <c r="I23" s="412"/>
      <c r="J23" s="412"/>
      <c r="K23" s="151"/>
      <c r="L23" s="412"/>
      <c r="M23" s="413">
        <v>0.01</v>
      </c>
      <c r="N23" s="413">
        <v>0</v>
      </c>
      <c r="O23" s="412"/>
      <c r="P23" s="414">
        <v>3.1</v>
      </c>
      <c r="Q23" s="414">
        <v>3.1</v>
      </c>
      <c r="R23" s="414">
        <v>3.1</v>
      </c>
      <c r="S23" s="415"/>
      <c r="T23" s="414">
        <v>0</v>
      </c>
      <c r="U23" s="415"/>
      <c r="V23" s="412"/>
      <c r="W23" s="410">
        <v>0.3</v>
      </c>
      <c r="X23" s="410">
        <v>0</v>
      </c>
      <c r="Y23" s="410">
        <v>0.3</v>
      </c>
      <c r="Z23" s="410">
        <v>0</v>
      </c>
      <c r="AA23" s="412"/>
      <c r="AB23" s="412"/>
      <c r="AC23" s="412"/>
      <c r="AD23" s="413">
        <v>0.02</v>
      </c>
      <c r="AE23" s="413">
        <v>0</v>
      </c>
      <c r="AF23" s="412"/>
      <c r="AG23" s="414">
        <v>3.1</v>
      </c>
      <c r="AH23" s="414">
        <v>3.1</v>
      </c>
      <c r="AI23" s="414">
        <v>3.1</v>
      </c>
      <c r="AJ23" s="414">
        <v>0</v>
      </c>
      <c r="AL23" s="416">
        <v>0.4</v>
      </c>
      <c r="AM23" s="416">
        <v>0</v>
      </c>
      <c r="AN23" s="412"/>
      <c r="AO23" s="412"/>
      <c r="AP23" s="412"/>
      <c r="AQ23" s="413">
        <v>0.03</v>
      </c>
      <c r="AR23" s="413">
        <v>0</v>
      </c>
      <c r="AS23" s="412"/>
      <c r="AT23" s="417">
        <v>3.1</v>
      </c>
      <c r="AU23" s="417">
        <v>0</v>
      </c>
      <c r="AW23" s="416">
        <v>0.5</v>
      </c>
      <c r="AX23" s="412"/>
      <c r="AY23" s="416">
        <v>0</v>
      </c>
      <c r="AZ23" s="390"/>
      <c r="BA23" s="412"/>
      <c r="BB23" s="412"/>
      <c r="BC23" s="412"/>
      <c r="BD23" s="413">
        <v>0.04</v>
      </c>
      <c r="BE23" s="413">
        <v>0</v>
      </c>
      <c r="BF23" s="412"/>
      <c r="BG23" s="417">
        <v>3.1</v>
      </c>
      <c r="BH23" s="418"/>
      <c r="BI23" s="417">
        <v>0</v>
      </c>
      <c r="BJ23" s="390"/>
      <c r="BK23" s="416">
        <v>0.5</v>
      </c>
      <c r="BL23" s="412"/>
      <c r="BM23" s="416">
        <v>0</v>
      </c>
      <c r="BN23" s="412"/>
      <c r="BO23" s="390"/>
      <c r="BP23" s="412"/>
      <c r="BQ23" s="412"/>
      <c r="BR23" s="390"/>
      <c r="BS23" s="413">
        <v>0.33</v>
      </c>
      <c r="BT23" s="413">
        <v>0</v>
      </c>
      <c r="BU23" s="412"/>
      <c r="BV23" s="417">
        <v>3.9</v>
      </c>
      <c r="BW23" s="418"/>
      <c r="BX23" s="417">
        <v>0</v>
      </c>
      <c r="BY23" s="418"/>
      <c r="CA23" s="416">
        <v>6.5</v>
      </c>
      <c r="CB23" s="412"/>
      <c r="CC23" s="416">
        <v>0</v>
      </c>
      <c r="CD23" s="412"/>
      <c r="CE23" s="390"/>
      <c r="CF23" s="412"/>
      <c r="CG23" s="412"/>
      <c r="CH23" s="390"/>
      <c r="CI23" s="413">
        <v>0.02</v>
      </c>
      <c r="CJ23" s="413">
        <v>0</v>
      </c>
      <c r="CK23" s="412"/>
      <c r="CL23" s="417">
        <v>3.7</v>
      </c>
      <c r="CM23" s="418"/>
      <c r="CN23" s="417">
        <v>0</v>
      </c>
      <c r="CO23" s="418"/>
      <c r="CP23" s="390"/>
      <c r="CQ23" s="416">
        <v>7</v>
      </c>
      <c r="CR23" s="412"/>
      <c r="CS23" s="416">
        <v>0</v>
      </c>
      <c r="CT23" s="390"/>
      <c r="CU23" s="416">
        <v>0</v>
      </c>
      <c r="CV23" s="412"/>
      <c r="CW23" s="390"/>
      <c r="CX23" s="413">
        <v>0.02</v>
      </c>
      <c r="CY23" s="413">
        <v>0</v>
      </c>
      <c r="CZ23" s="390"/>
      <c r="DA23" s="417">
        <v>3.9</v>
      </c>
      <c r="DB23" s="418"/>
      <c r="DC23" s="417">
        <v>0</v>
      </c>
    </row>
    <row r="24" spans="1:107" ht="15.75" customHeight="1" x14ac:dyDescent="0.25">
      <c r="B24" s="151" t="s">
        <v>690</v>
      </c>
      <c r="C24" s="410">
        <v>3.8</v>
      </c>
      <c r="D24" s="410">
        <v>1.2</v>
      </c>
      <c r="E24" s="410">
        <v>5</v>
      </c>
      <c r="F24" s="151"/>
      <c r="G24" s="410">
        <v>42.9</v>
      </c>
      <c r="H24" s="151"/>
      <c r="I24" s="412"/>
      <c r="J24" s="412"/>
      <c r="K24" s="151"/>
      <c r="L24" s="412"/>
      <c r="M24" s="413">
        <v>0.08</v>
      </c>
      <c r="N24" s="413">
        <v>0.71</v>
      </c>
      <c r="O24" s="412"/>
      <c r="P24" s="414">
        <v>3.8</v>
      </c>
      <c r="Q24" s="414">
        <v>3.8</v>
      </c>
      <c r="R24" s="414">
        <v>3.8</v>
      </c>
      <c r="S24" s="415"/>
      <c r="T24" s="414">
        <v>5</v>
      </c>
      <c r="U24" s="415"/>
      <c r="V24" s="412"/>
      <c r="W24" s="410">
        <v>3.6</v>
      </c>
      <c r="X24" s="410">
        <v>1.2</v>
      </c>
      <c r="Y24" s="410">
        <v>4.8</v>
      </c>
      <c r="Z24" s="410">
        <v>42.3</v>
      </c>
      <c r="AA24" s="412"/>
      <c r="AB24" s="412"/>
      <c r="AC24" s="412"/>
      <c r="AD24" s="413">
        <v>7.0000000000000007E-2</v>
      </c>
      <c r="AE24" s="413">
        <v>0.68</v>
      </c>
      <c r="AF24" s="412"/>
      <c r="AG24" s="414">
        <v>3.7</v>
      </c>
      <c r="AH24" s="414">
        <v>3.7</v>
      </c>
      <c r="AI24" s="414">
        <v>3.7</v>
      </c>
      <c r="AJ24" s="414">
        <v>5</v>
      </c>
      <c r="AL24" s="416">
        <v>5.3</v>
      </c>
      <c r="AM24" s="416">
        <v>45</v>
      </c>
      <c r="AN24" s="412"/>
      <c r="AO24" s="412"/>
      <c r="AP24" s="412"/>
      <c r="AQ24" s="413">
        <v>0.08</v>
      </c>
      <c r="AR24" s="413">
        <v>0.69</v>
      </c>
      <c r="AS24" s="412"/>
      <c r="AT24" s="417">
        <v>3.8</v>
      </c>
      <c r="AU24" s="417">
        <v>5</v>
      </c>
      <c r="AW24" s="416">
        <v>6.3</v>
      </c>
      <c r="AX24" s="412"/>
      <c r="AY24" s="416">
        <v>0</v>
      </c>
      <c r="AZ24" s="390"/>
      <c r="BA24" s="412"/>
      <c r="BB24" s="412"/>
      <c r="BC24" s="412"/>
      <c r="BD24" s="413">
        <v>0.09</v>
      </c>
      <c r="BE24" s="413">
        <v>0</v>
      </c>
      <c r="BF24" s="412"/>
      <c r="BG24" s="417">
        <v>4</v>
      </c>
      <c r="BH24" s="418"/>
      <c r="BI24" s="417">
        <v>0</v>
      </c>
      <c r="BJ24" s="390"/>
      <c r="BK24" s="416">
        <v>14.3</v>
      </c>
      <c r="BL24" s="412"/>
      <c r="BM24" s="416">
        <v>0</v>
      </c>
      <c r="BN24" s="412"/>
      <c r="BO24" s="390"/>
      <c r="BP24" s="412"/>
      <c r="BQ24" s="412"/>
      <c r="BR24" s="390"/>
      <c r="BS24" s="413">
        <v>0.14000000000000001</v>
      </c>
      <c r="BT24" s="413">
        <v>0</v>
      </c>
      <c r="BU24" s="412"/>
      <c r="BV24" s="417">
        <v>4.3</v>
      </c>
      <c r="BW24" s="418"/>
      <c r="BX24" s="417">
        <v>0</v>
      </c>
      <c r="BY24" s="418"/>
      <c r="CA24" s="416">
        <v>15</v>
      </c>
      <c r="CB24" s="412"/>
      <c r="CC24" s="416">
        <v>0.1</v>
      </c>
      <c r="CD24" s="412"/>
      <c r="CE24" s="390"/>
      <c r="CF24" s="412"/>
      <c r="CG24" s="412"/>
      <c r="CH24" s="390"/>
      <c r="CI24" s="413">
        <v>0.14000000000000001</v>
      </c>
      <c r="CJ24" s="413">
        <v>0</v>
      </c>
      <c r="CK24" s="412"/>
      <c r="CL24" s="417">
        <v>4.0999999999999996</v>
      </c>
      <c r="CM24" s="418"/>
      <c r="CN24" s="417">
        <v>0</v>
      </c>
      <c r="CO24" s="418"/>
      <c r="CP24" s="390"/>
      <c r="CQ24" s="416">
        <v>18.5</v>
      </c>
      <c r="CR24" s="412"/>
      <c r="CS24" s="416">
        <v>0</v>
      </c>
      <c r="CT24" s="390"/>
      <c r="CU24" s="416">
        <v>0</v>
      </c>
      <c r="CV24" s="412"/>
      <c r="CW24" s="390"/>
      <c r="CX24" s="413">
        <v>0.16</v>
      </c>
      <c r="CY24" s="413">
        <v>0</v>
      </c>
      <c r="CZ24" s="390"/>
      <c r="DA24" s="417">
        <v>4</v>
      </c>
      <c r="DB24" s="418"/>
      <c r="DC24" s="417">
        <v>0</v>
      </c>
    </row>
    <row r="25" spans="1:107" ht="15.75" customHeight="1" x14ac:dyDescent="0.25">
      <c r="B25" s="409" t="s">
        <v>691</v>
      </c>
      <c r="C25" s="440">
        <v>16.2</v>
      </c>
      <c r="D25" s="440">
        <v>2.4</v>
      </c>
      <c r="E25" s="440">
        <v>18.600000000000001</v>
      </c>
      <c r="F25" s="409"/>
      <c r="G25" s="440">
        <v>59</v>
      </c>
      <c r="H25" s="409"/>
      <c r="I25" s="441"/>
      <c r="J25" s="441"/>
      <c r="K25" s="409"/>
      <c r="L25" s="441"/>
      <c r="M25" s="442">
        <v>0.04</v>
      </c>
      <c r="N25" s="442">
        <v>0.84</v>
      </c>
      <c r="O25" s="441"/>
      <c r="P25" s="443">
        <v>3.2</v>
      </c>
      <c r="Q25" s="443">
        <v>3.3</v>
      </c>
      <c r="R25" s="443">
        <v>3.2</v>
      </c>
      <c r="S25" s="293"/>
      <c r="T25" s="443">
        <v>4.5</v>
      </c>
      <c r="U25" s="293"/>
      <c r="V25" s="441"/>
      <c r="W25" s="440">
        <v>16.899999999999999</v>
      </c>
      <c r="X25" s="440">
        <v>2.4</v>
      </c>
      <c r="Y25" s="440">
        <v>19.3</v>
      </c>
      <c r="Z25" s="440">
        <v>59</v>
      </c>
      <c r="AA25" s="441"/>
      <c r="AB25" s="441"/>
      <c r="AC25" s="441"/>
      <c r="AD25" s="442">
        <v>0.04</v>
      </c>
      <c r="AE25" s="442">
        <v>0.82</v>
      </c>
      <c r="AF25" s="441"/>
      <c r="AG25" s="443">
        <v>3.3</v>
      </c>
      <c r="AH25" s="443">
        <v>3.3</v>
      </c>
      <c r="AI25" s="443">
        <v>3.3</v>
      </c>
      <c r="AJ25" s="443">
        <v>4.5999999999999996</v>
      </c>
      <c r="AL25" s="444">
        <v>21.4</v>
      </c>
      <c r="AM25" s="444">
        <v>61.4</v>
      </c>
      <c r="AN25" s="441"/>
      <c r="AO25" s="441"/>
      <c r="AP25" s="441"/>
      <c r="AQ25" s="442">
        <v>0.05</v>
      </c>
      <c r="AR25" s="442">
        <v>0.82</v>
      </c>
      <c r="AS25" s="441"/>
      <c r="AT25" s="445">
        <v>3.4</v>
      </c>
      <c r="AU25" s="445">
        <v>4.5999999999999996</v>
      </c>
      <c r="AW25" s="444">
        <v>23.6</v>
      </c>
      <c r="AX25" s="441"/>
      <c r="AY25" s="444">
        <v>10.199999999999999</v>
      </c>
      <c r="AZ25" s="438"/>
      <c r="BA25" s="441"/>
      <c r="BB25" s="441"/>
      <c r="BC25" s="441"/>
      <c r="BD25" s="442">
        <v>0.05</v>
      </c>
      <c r="BE25" s="442">
        <v>1.81</v>
      </c>
      <c r="BF25" s="441"/>
      <c r="BG25" s="445">
        <v>3.5</v>
      </c>
      <c r="BH25" s="446"/>
      <c r="BI25" s="445">
        <v>1.5</v>
      </c>
      <c r="BJ25" s="438"/>
      <c r="BK25" s="444">
        <v>25</v>
      </c>
      <c r="BL25" s="441"/>
      <c r="BM25" s="444">
        <v>14.3</v>
      </c>
      <c r="BN25" s="441"/>
      <c r="BO25" s="438"/>
      <c r="BP25" s="441"/>
      <c r="BQ25" s="441"/>
      <c r="BR25" s="438"/>
      <c r="BS25" s="442">
        <v>0.06</v>
      </c>
      <c r="BT25" s="442">
        <v>2.06</v>
      </c>
      <c r="BU25" s="441"/>
      <c r="BV25" s="445">
        <v>3.5</v>
      </c>
      <c r="BW25" s="446"/>
      <c r="BX25" s="445">
        <v>1.8</v>
      </c>
      <c r="BY25" s="446"/>
      <c r="CA25" s="444">
        <v>26.2</v>
      </c>
      <c r="CB25" s="441"/>
      <c r="CC25" s="444">
        <v>7.1</v>
      </c>
      <c r="CD25" s="441"/>
      <c r="CE25" s="438"/>
      <c r="CF25" s="441"/>
      <c r="CG25" s="441"/>
      <c r="CH25" s="438"/>
      <c r="CI25" s="442">
        <v>0.06</v>
      </c>
      <c r="CJ25" s="442">
        <v>2.57</v>
      </c>
      <c r="CK25" s="441"/>
      <c r="CL25" s="445">
        <v>3.6</v>
      </c>
      <c r="CM25" s="446"/>
      <c r="CN25" s="445">
        <v>2.6</v>
      </c>
      <c r="CO25" s="446"/>
      <c r="CP25" s="438"/>
      <c r="CQ25" s="444">
        <v>29.2</v>
      </c>
      <c r="CR25" s="441"/>
      <c r="CS25" s="444">
        <v>0</v>
      </c>
      <c r="CT25" s="438"/>
      <c r="CU25" s="444">
        <v>0</v>
      </c>
      <c r="CV25" s="441"/>
      <c r="CW25" s="438"/>
      <c r="CX25" s="442">
        <v>7.0000000000000007E-2</v>
      </c>
      <c r="CY25" s="442">
        <v>0</v>
      </c>
      <c r="CZ25" s="438"/>
      <c r="DA25" s="445">
        <v>3.8</v>
      </c>
      <c r="DB25" s="446"/>
      <c r="DC25" s="445">
        <v>0</v>
      </c>
    </row>
    <row r="26" spans="1:107" ht="15" customHeight="1" x14ac:dyDescent="0.25">
      <c r="B26" s="297"/>
      <c r="C26" s="297"/>
      <c r="D26" s="297"/>
      <c r="E26" s="297"/>
      <c r="F26" s="158"/>
      <c r="G26" s="297"/>
      <c r="H26" s="158"/>
      <c r="I26" s="297"/>
      <c r="J26" s="388"/>
      <c r="K26" s="158"/>
      <c r="L26" s="297"/>
      <c r="M26" s="297"/>
      <c r="N26" s="297"/>
      <c r="O26" s="297"/>
      <c r="P26" s="297"/>
      <c r="Q26" s="297"/>
      <c r="R26" s="297"/>
      <c r="S26" s="297"/>
      <c r="T26" s="297"/>
      <c r="U26" s="297"/>
      <c r="V26" s="297"/>
      <c r="W26" s="297"/>
      <c r="X26" s="297"/>
      <c r="Y26" s="297"/>
      <c r="Z26" s="297"/>
      <c r="AA26" s="297"/>
      <c r="AB26" s="388"/>
      <c r="AC26" s="297"/>
      <c r="AD26" s="297"/>
      <c r="AE26" s="297"/>
      <c r="AF26" s="297"/>
      <c r="AG26" s="297"/>
      <c r="AH26" s="297"/>
      <c r="AI26" s="297"/>
      <c r="AJ26" s="297"/>
      <c r="AL26" s="297"/>
      <c r="AM26" s="297"/>
      <c r="AN26" s="297"/>
      <c r="AO26" s="297"/>
      <c r="AP26" s="297"/>
      <c r="AQ26" s="297"/>
      <c r="AR26" s="297"/>
      <c r="AS26" s="297"/>
      <c r="AT26" s="297"/>
      <c r="AU26" s="297"/>
      <c r="AW26" s="297"/>
      <c r="AX26" s="297"/>
      <c r="AY26" s="297"/>
      <c r="AZ26" s="33"/>
      <c r="BA26" s="297"/>
      <c r="BB26" s="297"/>
      <c r="BC26" s="297"/>
      <c r="BD26" s="297"/>
      <c r="BE26" s="297"/>
      <c r="BF26" s="297"/>
      <c r="BG26" s="297"/>
      <c r="BH26" s="297"/>
      <c r="BI26" s="297"/>
      <c r="BK26" s="297"/>
      <c r="BL26" s="297"/>
      <c r="BM26" s="297"/>
      <c r="BN26" s="297"/>
      <c r="BO26" s="33"/>
      <c r="BP26" s="297"/>
      <c r="BQ26" s="297"/>
      <c r="BR26" s="33"/>
      <c r="BS26" s="297"/>
      <c r="BT26" s="297"/>
      <c r="BU26" s="297"/>
      <c r="BV26" s="297"/>
      <c r="BW26" s="297"/>
      <c r="BX26" s="297"/>
      <c r="BY26" s="297"/>
      <c r="CA26" s="297"/>
      <c r="CB26" s="297"/>
      <c r="CC26" s="297"/>
      <c r="CD26" s="297"/>
      <c r="CE26" s="33"/>
      <c r="CF26" s="297"/>
      <c r="CG26" s="297"/>
      <c r="CH26" s="33"/>
      <c r="CI26" s="297"/>
      <c r="CJ26" s="297"/>
      <c r="CK26" s="297"/>
      <c r="CL26" s="297"/>
      <c r="CM26" s="297"/>
      <c r="CN26" s="297"/>
      <c r="CO26" s="297"/>
      <c r="CQ26" s="297"/>
      <c r="CR26" s="297"/>
      <c r="CS26" s="297"/>
      <c r="CT26" s="33"/>
      <c r="CU26" s="388"/>
      <c r="CV26" s="297"/>
      <c r="CW26" s="33"/>
      <c r="CX26" s="297"/>
      <c r="CY26" s="297"/>
      <c r="CZ26" s="33"/>
      <c r="DA26" s="297"/>
      <c r="DB26" s="297"/>
      <c r="DC26" s="297"/>
    </row>
    <row r="27" spans="1:107" ht="15" customHeight="1" x14ac:dyDescent="0.25">
      <c r="A27" s="33"/>
      <c r="B27" s="33"/>
      <c r="C27" s="33"/>
      <c r="D27" s="33"/>
      <c r="E27" s="33"/>
      <c r="F27" s="97"/>
      <c r="G27" s="33"/>
      <c r="H27" s="97"/>
      <c r="I27" s="33"/>
      <c r="J27" s="390"/>
      <c r="K27" s="97"/>
      <c r="L27" s="33"/>
      <c r="M27" s="33"/>
      <c r="N27" s="33"/>
      <c r="O27" s="33"/>
      <c r="P27" s="33"/>
      <c r="Q27" s="33"/>
      <c r="R27" s="33"/>
      <c r="S27" s="33"/>
      <c r="T27" s="33"/>
      <c r="U27" s="33"/>
      <c r="V27" s="33"/>
      <c r="W27" s="33"/>
      <c r="X27" s="33"/>
      <c r="Y27" s="33"/>
      <c r="Z27" s="33"/>
      <c r="AA27" s="33"/>
      <c r="AB27" s="390"/>
      <c r="AC27" s="33"/>
      <c r="AD27" s="33"/>
      <c r="AE27" s="33"/>
      <c r="AF27" s="33"/>
      <c r="AK27" s="33"/>
      <c r="AW27" s="33"/>
      <c r="AY27" s="33"/>
      <c r="AZ27" s="33"/>
      <c r="BA27" s="33"/>
      <c r="BC27" s="33"/>
      <c r="BD27" s="33"/>
      <c r="BE27" s="33"/>
      <c r="BF27" s="33"/>
      <c r="BG27" s="33"/>
      <c r="BI27" s="33"/>
      <c r="BK27" s="33"/>
      <c r="BM27" s="33"/>
      <c r="BO27" s="33"/>
      <c r="BP27" s="33"/>
      <c r="BR27" s="33"/>
      <c r="BS27" s="33"/>
      <c r="BT27" s="33"/>
      <c r="BU27" s="33"/>
      <c r="BV27" s="33"/>
      <c r="BX27" s="33"/>
      <c r="CA27" s="33"/>
      <c r="CC27" s="33"/>
      <c r="CE27" s="33"/>
      <c r="CF27" s="33"/>
      <c r="CH27" s="33"/>
      <c r="CI27" s="33"/>
      <c r="CJ27" s="33"/>
      <c r="CK27" s="33"/>
      <c r="CL27" s="33"/>
      <c r="CN27" s="33"/>
      <c r="CO27" s="33"/>
      <c r="CQ27" s="33"/>
      <c r="CS27" s="33"/>
      <c r="CT27" s="33"/>
      <c r="CU27" s="390"/>
      <c r="CW27" s="33"/>
      <c r="CX27" s="33"/>
      <c r="CY27" s="33"/>
      <c r="CZ27" s="33"/>
      <c r="DA27" s="33"/>
    </row>
    <row r="28" spans="1:107" ht="25.75" customHeight="1" x14ac:dyDescent="0.25">
      <c r="B28" s="620" t="s">
        <v>692</v>
      </c>
      <c r="C28" s="607"/>
      <c r="D28" s="607"/>
      <c r="E28" s="607"/>
      <c r="F28" s="607"/>
      <c r="G28" s="607"/>
      <c r="H28" s="607"/>
      <c r="I28" s="620"/>
      <c r="J28" s="607"/>
      <c r="K28" s="607"/>
      <c r="L28" s="620"/>
      <c r="M28" s="607"/>
      <c r="N28" s="607"/>
      <c r="O28" s="620"/>
      <c r="P28" s="620"/>
      <c r="Q28" s="620"/>
      <c r="R28" s="607"/>
      <c r="S28" s="607"/>
      <c r="T28" s="607"/>
      <c r="U28" s="607"/>
      <c r="V28" s="607"/>
      <c r="W28" s="607"/>
      <c r="X28" s="607"/>
      <c r="Y28" s="607"/>
      <c r="Z28" s="607"/>
      <c r="AA28" s="620"/>
      <c r="AB28" s="607"/>
      <c r="AC28" s="620"/>
      <c r="AD28" s="607"/>
      <c r="AE28" s="607"/>
      <c r="AF28" s="620"/>
      <c r="AG28" s="607"/>
      <c r="AH28" s="607"/>
      <c r="AI28" s="607"/>
      <c r="AJ28" s="607"/>
      <c r="AK28" s="607"/>
      <c r="AW28" s="33"/>
      <c r="AY28" s="33"/>
      <c r="AZ28" s="33"/>
      <c r="BA28" s="33"/>
      <c r="BC28" s="33"/>
      <c r="BD28" s="33"/>
      <c r="BE28" s="33"/>
      <c r="BF28" s="33"/>
      <c r="BG28" s="33"/>
      <c r="BI28" s="33"/>
      <c r="BK28" s="33"/>
      <c r="BM28" s="33"/>
      <c r="BO28" s="33"/>
      <c r="BP28" s="33"/>
      <c r="BR28" s="33"/>
      <c r="BS28" s="33"/>
      <c r="BT28" s="33"/>
      <c r="BU28" s="33"/>
      <c r="BV28" s="33"/>
      <c r="BX28" s="33"/>
      <c r="CA28" s="33"/>
      <c r="CC28" s="33"/>
      <c r="CE28" s="33"/>
      <c r="CF28" s="33"/>
      <c r="CH28" s="33"/>
      <c r="CI28" s="33"/>
      <c r="CJ28" s="33"/>
      <c r="CK28" s="33"/>
      <c r="CL28" s="33"/>
      <c r="CN28" s="33"/>
      <c r="CO28" s="33"/>
      <c r="CT28" s="1"/>
      <c r="CW28" s="1"/>
      <c r="CZ28" s="1"/>
      <c r="DA28" s="33"/>
    </row>
    <row r="29" spans="1:107" ht="15.75" customHeight="1" x14ac:dyDescent="0.25">
      <c r="B29" s="620" t="s">
        <v>693</v>
      </c>
      <c r="C29" s="607"/>
      <c r="D29" s="607"/>
      <c r="E29" s="607"/>
      <c r="F29" s="607"/>
      <c r="G29" s="607"/>
      <c r="H29" s="607"/>
      <c r="I29" s="620"/>
      <c r="J29" s="607"/>
      <c r="K29" s="607"/>
      <c r="L29" s="620"/>
      <c r="M29" s="607"/>
      <c r="N29" s="607"/>
      <c r="O29" s="620"/>
      <c r="P29" s="620"/>
      <c r="Q29" s="620"/>
      <c r="R29" s="607"/>
      <c r="S29" s="607"/>
      <c r="T29" s="607"/>
      <c r="U29" s="607"/>
      <c r="V29" s="607"/>
      <c r="W29" s="607"/>
      <c r="X29" s="607"/>
      <c r="Y29" s="607"/>
      <c r="Z29" s="607"/>
      <c r="AA29" s="620"/>
      <c r="AB29" s="607"/>
      <c r="AC29" s="620"/>
      <c r="AD29" s="607"/>
      <c r="AE29" s="607"/>
      <c r="AF29" s="620"/>
      <c r="AG29" s="607"/>
      <c r="AH29" s="607"/>
      <c r="AI29" s="607"/>
      <c r="AJ29" s="607"/>
      <c r="AK29" s="607"/>
      <c r="AW29" s="33"/>
      <c r="AY29" s="33"/>
      <c r="AZ29" s="33"/>
      <c r="BA29" s="33"/>
      <c r="BC29" s="33"/>
      <c r="BD29" s="33"/>
      <c r="BE29" s="33"/>
      <c r="BF29" s="33"/>
      <c r="BG29" s="33"/>
      <c r="BI29" s="33"/>
      <c r="BK29" s="33"/>
      <c r="BM29" s="33"/>
      <c r="BO29" s="33"/>
      <c r="BP29" s="33"/>
      <c r="BR29" s="33"/>
      <c r="BS29" s="33"/>
      <c r="BT29" s="33"/>
      <c r="BU29" s="33"/>
      <c r="BV29" s="33"/>
      <c r="BX29" s="33"/>
      <c r="CA29" s="33"/>
      <c r="CC29" s="33"/>
      <c r="CE29" s="33"/>
      <c r="CF29" s="33"/>
      <c r="CH29" s="33"/>
      <c r="CI29" s="33"/>
      <c r="CJ29" s="33"/>
      <c r="CK29" s="33"/>
      <c r="CL29" s="33"/>
      <c r="CN29" s="33"/>
      <c r="CO29" s="33"/>
      <c r="CT29" s="1"/>
      <c r="CW29" s="1"/>
      <c r="CZ29" s="1"/>
      <c r="DA29" s="33"/>
    </row>
    <row r="30" spans="1:107" ht="15.75" customHeight="1" x14ac:dyDescent="0.25">
      <c r="B30" s="620" t="s">
        <v>694</v>
      </c>
      <c r="C30" s="607"/>
      <c r="D30" s="607"/>
      <c r="E30" s="607"/>
      <c r="F30" s="607"/>
      <c r="G30" s="607"/>
      <c r="H30" s="607"/>
      <c r="I30" s="620"/>
      <c r="J30" s="607"/>
      <c r="K30" s="607"/>
      <c r="L30" s="620"/>
      <c r="M30" s="607"/>
      <c r="N30" s="607"/>
      <c r="O30" s="620"/>
      <c r="P30" s="620"/>
      <c r="Q30" s="620"/>
      <c r="R30" s="607"/>
      <c r="S30" s="607"/>
      <c r="T30" s="607"/>
      <c r="U30" s="607"/>
      <c r="V30" s="607"/>
      <c r="W30" s="607"/>
      <c r="X30" s="607"/>
      <c r="Y30" s="607"/>
      <c r="Z30" s="607"/>
      <c r="AA30" s="620"/>
      <c r="AB30" s="607"/>
      <c r="AC30" s="620"/>
      <c r="AD30" s="607"/>
      <c r="AE30" s="607"/>
      <c r="AF30" s="620"/>
      <c r="AG30" s="607"/>
      <c r="AH30" s="607"/>
      <c r="AI30" s="607"/>
      <c r="AJ30" s="607"/>
      <c r="AK30" s="607"/>
      <c r="AW30" s="33"/>
      <c r="AY30" s="33"/>
      <c r="AZ30" s="33"/>
      <c r="BA30" s="33"/>
      <c r="BC30" s="33"/>
      <c r="BD30" s="33"/>
      <c r="BE30" s="33"/>
      <c r="BF30" s="33"/>
      <c r="BG30" s="33"/>
      <c r="BI30" s="33"/>
      <c r="BK30" s="33"/>
      <c r="BM30" s="33"/>
      <c r="BO30" s="33"/>
      <c r="BP30" s="33"/>
      <c r="BR30" s="33"/>
      <c r="BS30" s="33"/>
      <c r="BT30" s="33"/>
      <c r="BU30" s="33"/>
      <c r="BV30" s="33"/>
      <c r="BX30" s="33"/>
      <c r="CA30" s="33"/>
      <c r="CC30" s="33"/>
      <c r="CE30" s="33"/>
      <c r="CF30" s="33"/>
      <c r="CH30" s="33"/>
      <c r="CI30" s="33"/>
      <c r="CJ30" s="33"/>
      <c r="CK30" s="33"/>
      <c r="CL30" s="33"/>
      <c r="CN30" s="33"/>
      <c r="CO30" s="33"/>
      <c r="CT30" s="1"/>
      <c r="CW30" s="1"/>
      <c r="CZ30" s="1"/>
      <c r="DA30" s="33"/>
    </row>
    <row r="31" spans="1:107" ht="15.75" customHeight="1" x14ac:dyDescent="0.25">
      <c r="B31" s="620" t="s">
        <v>695</v>
      </c>
      <c r="C31" s="607"/>
      <c r="D31" s="607"/>
      <c r="E31" s="607"/>
      <c r="F31" s="607"/>
      <c r="G31" s="607"/>
      <c r="H31" s="607"/>
      <c r="I31" s="620"/>
      <c r="J31" s="607"/>
      <c r="K31" s="607"/>
      <c r="L31" s="620"/>
      <c r="M31" s="607"/>
      <c r="N31" s="607"/>
      <c r="O31" s="620"/>
      <c r="P31" s="620"/>
      <c r="Q31" s="620"/>
      <c r="R31" s="607"/>
      <c r="S31" s="607"/>
      <c r="T31" s="607"/>
      <c r="U31" s="607"/>
      <c r="V31" s="607"/>
      <c r="W31" s="607"/>
      <c r="X31" s="607"/>
      <c r="Y31" s="607"/>
      <c r="Z31" s="607"/>
      <c r="AA31" s="620"/>
      <c r="AB31" s="607"/>
      <c r="AC31" s="620"/>
      <c r="AD31" s="607"/>
      <c r="AE31" s="607"/>
      <c r="AF31" s="620"/>
      <c r="AG31" s="607"/>
      <c r="AH31" s="607"/>
      <c r="AI31" s="607"/>
      <c r="AJ31" s="607"/>
      <c r="AK31" s="607"/>
      <c r="AW31" s="33"/>
      <c r="AY31" s="33"/>
      <c r="AZ31" s="33"/>
      <c r="BA31" s="33"/>
      <c r="BC31" s="33"/>
      <c r="BD31" s="33"/>
      <c r="BE31" s="33"/>
      <c r="BF31" s="33"/>
      <c r="BG31" s="33"/>
      <c r="BI31" s="33"/>
      <c r="BK31" s="33"/>
      <c r="BM31" s="33"/>
      <c r="BO31" s="33"/>
      <c r="BP31" s="33"/>
      <c r="BR31" s="33"/>
      <c r="BS31" s="33"/>
      <c r="BT31" s="33"/>
      <c r="BU31" s="33"/>
      <c r="BV31" s="33"/>
      <c r="BX31" s="33"/>
      <c r="CA31" s="33"/>
      <c r="CC31" s="33"/>
      <c r="CE31" s="33"/>
      <c r="CF31" s="33"/>
      <c r="CH31" s="33"/>
      <c r="CI31" s="33"/>
      <c r="CJ31" s="33"/>
      <c r="CK31" s="33"/>
      <c r="CL31" s="33"/>
      <c r="CN31" s="33"/>
      <c r="CO31" s="33"/>
      <c r="CT31" s="1"/>
      <c r="CW31" s="1"/>
      <c r="CZ31" s="1"/>
      <c r="DA31" s="33"/>
    </row>
    <row r="32" spans="1:107" ht="15.75" customHeight="1" x14ac:dyDescent="0.25">
      <c r="B32" s="620" t="s">
        <v>696</v>
      </c>
      <c r="C32" s="607"/>
      <c r="D32" s="607"/>
      <c r="E32" s="607"/>
      <c r="F32" s="607"/>
      <c r="G32" s="607"/>
      <c r="H32" s="607"/>
      <c r="I32" s="620"/>
      <c r="J32" s="607"/>
      <c r="K32" s="607"/>
      <c r="L32" s="620"/>
      <c r="M32" s="607"/>
      <c r="N32" s="607"/>
      <c r="O32" s="620"/>
      <c r="P32" s="620"/>
      <c r="Q32" s="620"/>
      <c r="R32" s="607"/>
      <c r="S32" s="607"/>
      <c r="T32" s="607"/>
      <c r="U32" s="607"/>
      <c r="V32" s="607"/>
      <c r="W32" s="607"/>
      <c r="X32" s="607"/>
      <c r="Y32" s="607"/>
      <c r="Z32" s="607"/>
      <c r="AA32" s="620"/>
      <c r="AB32" s="607"/>
      <c r="AC32" s="620"/>
      <c r="AD32" s="607"/>
      <c r="AE32" s="607"/>
      <c r="AF32" s="620"/>
      <c r="AG32" s="607"/>
      <c r="AH32" s="607"/>
      <c r="AI32" s="607"/>
      <c r="AJ32" s="607"/>
      <c r="AK32" s="607"/>
      <c r="AW32" s="33"/>
      <c r="AY32" s="33"/>
      <c r="AZ32" s="33"/>
      <c r="BA32" s="33"/>
      <c r="BC32" s="33"/>
      <c r="BD32" s="33"/>
      <c r="BE32" s="33"/>
      <c r="BF32" s="33"/>
      <c r="BG32" s="33"/>
      <c r="BI32" s="33"/>
      <c r="BK32" s="33"/>
      <c r="BM32" s="33"/>
      <c r="BO32" s="33"/>
      <c r="BP32" s="33"/>
      <c r="BR32" s="33"/>
      <c r="BS32" s="33"/>
      <c r="BT32" s="33"/>
      <c r="BU32" s="33"/>
      <c r="BV32" s="33"/>
      <c r="BX32" s="33"/>
      <c r="CA32" s="33"/>
      <c r="CC32" s="33"/>
      <c r="CE32" s="33"/>
      <c r="CF32" s="33"/>
      <c r="CH32" s="33"/>
      <c r="CI32" s="33"/>
      <c r="CJ32" s="33"/>
      <c r="CK32" s="33"/>
      <c r="CL32" s="33"/>
      <c r="CN32" s="33"/>
      <c r="CO32" s="33"/>
      <c r="CT32" s="1"/>
      <c r="CW32" s="1"/>
      <c r="CZ32" s="1"/>
      <c r="DA32" s="33"/>
    </row>
    <row r="33" spans="2:105" ht="15.75" customHeight="1" x14ac:dyDescent="0.25">
      <c r="B33" s="620" t="s">
        <v>697</v>
      </c>
      <c r="C33" s="607"/>
      <c r="D33" s="607"/>
      <c r="E33" s="607"/>
      <c r="F33" s="607"/>
      <c r="G33" s="607"/>
      <c r="H33" s="607"/>
      <c r="I33" s="620"/>
      <c r="J33" s="607"/>
      <c r="K33" s="607"/>
      <c r="L33" s="620"/>
      <c r="M33" s="607"/>
      <c r="N33" s="607"/>
      <c r="O33" s="620"/>
      <c r="P33" s="620"/>
      <c r="Q33" s="620"/>
      <c r="R33" s="607"/>
      <c r="S33" s="607"/>
      <c r="T33" s="607"/>
      <c r="U33" s="607"/>
      <c r="V33" s="607"/>
      <c r="W33" s="607"/>
      <c r="X33" s="607"/>
      <c r="Y33" s="607"/>
      <c r="Z33" s="607"/>
      <c r="AA33" s="620"/>
      <c r="AB33" s="607"/>
      <c r="AC33" s="620"/>
      <c r="AD33" s="607"/>
      <c r="AE33" s="607"/>
      <c r="AF33" s="620"/>
      <c r="AG33" s="607"/>
      <c r="AH33" s="607"/>
      <c r="AI33" s="607"/>
      <c r="AJ33" s="607"/>
      <c r="AK33" s="607"/>
      <c r="AW33" s="33"/>
      <c r="AY33" s="33"/>
      <c r="AZ33" s="33"/>
      <c r="BA33" s="33"/>
      <c r="BC33" s="33"/>
      <c r="BD33" s="33"/>
      <c r="BE33" s="33"/>
      <c r="BF33" s="33"/>
      <c r="BG33" s="33"/>
      <c r="BI33" s="33"/>
      <c r="BK33" s="33"/>
      <c r="BM33" s="33"/>
      <c r="BO33" s="33"/>
      <c r="BP33" s="33"/>
      <c r="BR33" s="33"/>
      <c r="BS33" s="33"/>
      <c r="BT33" s="33"/>
      <c r="BU33" s="33"/>
      <c r="BV33" s="33"/>
      <c r="BX33" s="33"/>
      <c r="CA33" s="33"/>
      <c r="CC33" s="33"/>
      <c r="CE33" s="33"/>
      <c r="CF33" s="33"/>
      <c r="CH33" s="33"/>
      <c r="CI33" s="33"/>
      <c r="CJ33" s="33"/>
      <c r="CK33" s="33"/>
      <c r="CL33" s="33"/>
      <c r="CN33" s="33"/>
      <c r="CO33" s="33"/>
      <c r="CT33" s="1"/>
      <c r="CW33" s="1"/>
      <c r="CZ33" s="1"/>
      <c r="DA33" s="33"/>
    </row>
    <row r="34" spans="2:105" ht="12.5" customHeight="1" x14ac:dyDescent="0.25">
      <c r="I34" s="195"/>
      <c r="L34" s="195"/>
      <c r="O34" s="195"/>
      <c r="P34" s="195"/>
      <c r="Q34" s="195"/>
      <c r="AA34" s="195"/>
      <c r="AC34" s="195"/>
      <c r="AF34" s="195"/>
      <c r="AW34" s="195"/>
      <c r="AY34" s="195"/>
      <c r="AZ34" s="195"/>
      <c r="BA34" s="195"/>
      <c r="BC34" s="195"/>
      <c r="BD34" s="195"/>
      <c r="BE34" s="195"/>
      <c r="BF34" s="195"/>
      <c r="BG34" s="195"/>
      <c r="BI34" s="195"/>
      <c r="BK34" s="195"/>
      <c r="BM34" s="195"/>
      <c r="BO34" s="195"/>
      <c r="BP34" s="195"/>
      <c r="BR34" s="195"/>
      <c r="BS34" s="195"/>
      <c r="BT34" s="195"/>
      <c r="BU34" s="195"/>
      <c r="BV34" s="195"/>
      <c r="BX34" s="195"/>
      <c r="CA34" s="195"/>
      <c r="CC34" s="195"/>
      <c r="CE34" s="195"/>
      <c r="CF34" s="195"/>
      <c r="CH34" s="195"/>
      <c r="CI34" s="195"/>
      <c r="CJ34" s="195"/>
      <c r="CK34" s="195"/>
      <c r="CL34" s="195"/>
      <c r="CN34" s="195"/>
      <c r="CO34" s="195"/>
      <c r="CT34" s="195"/>
      <c r="CW34" s="195"/>
      <c r="CZ34" s="195"/>
      <c r="DA34" s="195"/>
    </row>
    <row r="35" spans="2:105" ht="15" customHeight="1" x14ac:dyDescent="0.25">
      <c r="B35" s="195"/>
      <c r="I35" s="195"/>
      <c r="L35" s="195"/>
      <c r="O35" s="195"/>
      <c r="P35" s="195"/>
      <c r="Q35" s="195"/>
      <c r="AA35" s="195"/>
      <c r="AC35" s="195"/>
      <c r="AF35" s="195"/>
      <c r="AW35" s="195"/>
      <c r="AY35" s="195"/>
      <c r="AZ35" s="195"/>
      <c r="BA35" s="195"/>
      <c r="BC35" s="195"/>
      <c r="BD35" s="195"/>
      <c r="BE35" s="195"/>
      <c r="BF35" s="195"/>
      <c r="BG35" s="195"/>
      <c r="BI35" s="195"/>
      <c r="BK35" s="195"/>
      <c r="BM35" s="195"/>
      <c r="BO35" s="195"/>
      <c r="BP35" s="195"/>
      <c r="BR35" s="195"/>
      <c r="BS35" s="195"/>
      <c r="BT35" s="195"/>
      <c r="BU35" s="195"/>
      <c r="BV35" s="195"/>
      <c r="BX35" s="195"/>
      <c r="CA35" s="195"/>
      <c r="CC35" s="195"/>
      <c r="CE35" s="195"/>
      <c r="CF35" s="195"/>
      <c r="CH35" s="195"/>
      <c r="CI35" s="195"/>
      <c r="CJ35" s="195"/>
      <c r="CK35" s="195"/>
      <c r="CL35" s="195"/>
      <c r="CN35" s="195"/>
      <c r="CO35" s="195"/>
      <c r="CT35" s="195"/>
      <c r="CW35" s="195"/>
      <c r="CZ35" s="195"/>
      <c r="DA35" s="195"/>
    </row>
    <row r="36" spans="2:105" ht="12.5" customHeight="1" x14ac:dyDescent="0.25">
      <c r="I36" s="195"/>
      <c r="L36" s="195"/>
      <c r="O36" s="195"/>
      <c r="P36" s="195"/>
      <c r="Q36" s="195"/>
      <c r="AA36" s="195"/>
      <c r="AC36" s="195"/>
      <c r="AF36" s="195"/>
      <c r="AW36" s="195"/>
      <c r="AY36" s="195"/>
      <c r="AZ36" s="195"/>
      <c r="BA36" s="195"/>
      <c r="BC36" s="195"/>
      <c r="BD36" s="195"/>
      <c r="BE36" s="195"/>
      <c r="BF36" s="195"/>
      <c r="BG36" s="195"/>
      <c r="BI36" s="195"/>
      <c r="BK36" s="195"/>
      <c r="BM36" s="195"/>
      <c r="BO36" s="195"/>
      <c r="BP36" s="195"/>
      <c r="BR36" s="195"/>
      <c r="BS36" s="195"/>
      <c r="BT36" s="195"/>
      <c r="BU36" s="195"/>
      <c r="BV36" s="195"/>
      <c r="BX36" s="195"/>
      <c r="CA36" s="195"/>
      <c r="CC36" s="195"/>
      <c r="CE36" s="195"/>
      <c r="CF36" s="195"/>
      <c r="CH36" s="195"/>
      <c r="CI36" s="195"/>
      <c r="CJ36" s="195"/>
      <c r="CK36" s="195"/>
      <c r="CL36" s="195"/>
      <c r="CN36" s="195"/>
      <c r="CO36" s="195"/>
      <c r="CT36" s="195"/>
      <c r="CW36" s="195"/>
      <c r="CZ36" s="195"/>
      <c r="DA36" s="195"/>
    </row>
    <row r="37" spans="2:105" ht="12.5" customHeight="1" x14ac:dyDescent="0.25">
      <c r="I37" s="195"/>
      <c r="L37" s="195"/>
      <c r="O37" s="195"/>
      <c r="P37" s="195"/>
      <c r="Q37" s="195"/>
      <c r="AA37" s="195"/>
      <c r="AC37" s="195"/>
      <c r="AF37" s="195"/>
      <c r="AW37" s="195"/>
      <c r="AY37" s="195"/>
      <c r="AZ37" s="195"/>
      <c r="BA37" s="195"/>
      <c r="BC37" s="195"/>
      <c r="BD37" s="195"/>
      <c r="BE37" s="195"/>
      <c r="BF37" s="195"/>
      <c r="BG37" s="195"/>
      <c r="BI37" s="195"/>
      <c r="BK37" s="195"/>
      <c r="BM37" s="195"/>
      <c r="BO37" s="195"/>
      <c r="BP37" s="195"/>
      <c r="BR37" s="195"/>
      <c r="BS37" s="195"/>
      <c r="BT37" s="195"/>
      <c r="BU37" s="195"/>
      <c r="BV37" s="195"/>
      <c r="BX37" s="195"/>
      <c r="CA37" s="195"/>
      <c r="CC37" s="195"/>
      <c r="CE37" s="195"/>
      <c r="CF37" s="195"/>
      <c r="CH37" s="195"/>
      <c r="CI37" s="195"/>
      <c r="CJ37" s="195"/>
      <c r="CK37" s="195"/>
      <c r="CL37" s="195"/>
      <c r="CN37" s="195"/>
      <c r="CO37" s="195"/>
      <c r="CT37" s="195"/>
      <c r="CW37" s="195"/>
      <c r="CZ37" s="195"/>
      <c r="DA37" s="195"/>
    </row>
    <row r="38" spans="2:105" ht="12.5" customHeight="1" x14ac:dyDescent="0.25">
      <c r="I38" s="195"/>
      <c r="L38" s="195"/>
      <c r="O38" s="195"/>
      <c r="P38" s="195"/>
      <c r="Q38" s="195"/>
      <c r="AA38" s="195"/>
      <c r="AC38" s="195"/>
      <c r="AF38" s="195"/>
      <c r="AW38" s="195"/>
      <c r="AY38" s="195"/>
      <c r="AZ38" s="195"/>
      <c r="BA38" s="195"/>
      <c r="BC38" s="195"/>
      <c r="BD38" s="195"/>
      <c r="BE38" s="195"/>
      <c r="BF38" s="195"/>
      <c r="BG38" s="195"/>
      <c r="BI38" s="195"/>
      <c r="BK38" s="195"/>
      <c r="BM38" s="195"/>
      <c r="BO38" s="195"/>
      <c r="BP38" s="195"/>
      <c r="BR38" s="195"/>
      <c r="BS38" s="195"/>
      <c r="BT38" s="195"/>
      <c r="BU38" s="195"/>
      <c r="BV38" s="195"/>
      <c r="BX38" s="195"/>
      <c r="CA38" s="195"/>
      <c r="CC38" s="195"/>
      <c r="CE38" s="195"/>
      <c r="CF38" s="195"/>
      <c r="CH38" s="195"/>
      <c r="CI38" s="195"/>
      <c r="CJ38" s="195"/>
      <c r="CK38" s="195"/>
      <c r="CL38" s="195"/>
      <c r="CN38" s="195"/>
      <c r="CO38" s="195"/>
      <c r="CT38" s="195"/>
      <c r="CW38" s="195"/>
      <c r="CZ38" s="195"/>
      <c r="DA38" s="195"/>
    </row>
    <row r="39" spans="2:105" ht="15" customHeight="1" x14ac:dyDescent="0.25">
      <c r="I39" s="139"/>
      <c r="L39" s="139"/>
      <c r="O39" s="139"/>
      <c r="P39" s="139"/>
      <c r="Q39" s="139"/>
      <c r="AA39" s="139"/>
      <c r="AC39" s="139"/>
      <c r="AF39" s="139"/>
      <c r="AW39" s="139"/>
      <c r="AY39" s="139"/>
      <c r="AZ39" s="139"/>
      <c r="BA39" s="139"/>
      <c r="BC39" s="139"/>
      <c r="BD39" s="139"/>
      <c r="BE39" s="139"/>
      <c r="BF39" s="139"/>
      <c r="BG39" s="139"/>
      <c r="BI39" s="139"/>
      <c r="BK39" s="139"/>
      <c r="BM39" s="139"/>
      <c r="BO39" s="139"/>
      <c r="BP39" s="139"/>
      <c r="BR39" s="139"/>
      <c r="BS39" s="139"/>
      <c r="BT39" s="139"/>
      <c r="BU39" s="139"/>
      <c r="BV39" s="139"/>
      <c r="BX39" s="139"/>
      <c r="CA39" s="139"/>
      <c r="CC39" s="139"/>
      <c r="CE39" s="139"/>
      <c r="CF39" s="139"/>
      <c r="CH39" s="139"/>
      <c r="CI39" s="139"/>
      <c r="CJ39" s="139"/>
      <c r="CK39" s="139"/>
      <c r="CL39" s="139"/>
      <c r="CN39" s="139"/>
      <c r="CO39" s="139"/>
      <c r="CT39" s="139"/>
      <c r="CW39" s="139"/>
      <c r="CZ39" s="139"/>
      <c r="DA39" s="139"/>
    </row>
    <row r="40" spans="2:105" ht="15" customHeight="1" x14ac:dyDescent="0.25">
      <c r="I40" s="139"/>
      <c r="L40" s="139"/>
      <c r="O40" s="139"/>
      <c r="P40" s="139"/>
      <c r="Q40" s="139"/>
      <c r="AA40" s="139"/>
      <c r="AC40" s="139"/>
      <c r="AF40" s="139"/>
      <c r="AW40" s="139"/>
      <c r="AY40" s="139"/>
      <c r="AZ40" s="139"/>
      <c r="BA40" s="139"/>
      <c r="BC40" s="139"/>
      <c r="BD40" s="139"/>
      <c r="BE40" s="139"/>
      <c r="BF40" s="139"/>
      <c r="BG40" s="139"/>
      <c r="BI40" s="139"/>
      <c r="BK40" s="139"/>
      <c r="BM40" s="139"/>
      <c r="BO40" s="139"/>
      <c r="BP40" s="139"/>
      <c r="BR40" s="139"/>
      <c r="BS40" s="139"/>
      <c r="BT40" s="139"/>
      <c r="BU40" s="139"/>
      <c r="BV40" s="139"/>
      <c r="BX40" s="139"/>
      <c r="CA40" s="139"/>
      <c r="CC40" s="139"/>
      <c r="CE40" s="139"/>
      <c r="CF40" s="139"/>
      <c r="CH40" s="139"/>
      <c r="CI40" s="139"/>
      <c r="CJ40" s="139"/>
      <c r="CK40" s="139"/>
      <c r="CL40" s="139"/>
      <c r="CN40" s="139"/>
      <c r="CO40" s="139"/>
      <c r="CT40" s="139"/>
      <c r="CW40" s="139"/>
      <c r="CZ40" s="139"/>
      <c r="DA40" s="139"/>
    </row>
    <row r="41" spans="2:105" ht="15" customHeight="1" x14ac:dyDescent="0.25">
      <c r="I41" s="139"/>
      <c r="L41" s="139"/>
      <c r="O41" s="139"/>
      <c r="P41" s="139"/>
      <c r="Q41" s="139"/>
      <c r="AA41" s="139"/>
      <c r="AC41" s="139"/>
      <c r="AF41" s="139"/>
      <c r="AW41" s="139"/>
      <c r="AY41" s="139"/>
      <c r="AZ41" s="139"/>
      <c r="BA41" s="139"/>
      <c r="BC41" s="139"/>
      <c r="BD41" s="139"/>
      <c r="BE41" s="139"/>
      <c r="BF41" s="139"/>
      <c r="BG41" s="139"/>
      <c r="BI41" s="139"/>
      <c r="BK41" s="139"/>
      <c r="BM41" s="139"/>
      <c r="BO41" s="139"/>
      <c r="BP41" s="139"/>
      <c r="BR41" s="139"/>
      <c r="BS41" s="139"/>
      <c r="BT41" s="139"/>
      <c r="BU41" s="139"/>
      <c r="BV41" s="139"/>
      <c r="BX41" s="139"/>
      <c r="CA41" s="139"/>
      <c r="CC41" s="139"/>
      <c r="CE41" s="139"/>
      <c r="CF41" s="139"/>
      <c r="CH41" s="139"/>
      <c r="CI41" s="139"/>
      <c r="CJ41" s="139"/>
      <c r="CK41" s="139"/>
      <c r="CL41" s="139"/>
      <c r="CN41" s="139"/>
      <c r="CO41" s="139"/>
      <c r="CT41" s="139"/>
      <c r="CW41" s="139"/>
      <c r="CZ41" s="139"/>
      <c r="DA41" s="139"/>
    </row>
    <row r="42" spans="2:105" ht="15" customHeight="1" x14ac:dyDescent="0.25">
      <c r="I42" s="139"/>
      <c r="L42" s="139"/>
      <c r="O42" s="139"/>
      <c r="P42" s="139"/>
      <c r="Q42" s="139"/>
      <c r="AA42" s="139"/>
      <c r="AC42" s="139"/>
      <c r="AF42" s="139"/>
      <c r="AW42" s="139"/>
      <c r="AY42" s="139"/>
      <c r="AZ42" s="139"/>
      <c r="BA42" s="139"/>
      <c r="BC42" s="139"/>
      <c r="BD42" s="139"/>
      <c r="BE42" s="139"/>
      <c r="BF42" s="139"/>
      <c r="BG42" s="139"/>
      <c r="BI42" s="139"/>
      <c r="BK42" s="139"/>
      <c r="BM42" s="139"/>
      <c r="BO42" s="139"/>
      <c r="BP42" s="139"/>
      <c r="BR42" s="139"/>
      <c r="BS42" s="139"/>
      <c r="BT42" s="139"/>
      <c r="BU42" s="139"/>
      <c r="BV42" s="139"/>
      <c r="BX42" s="139"/>
      <c r="CA42" s="139"/>
      <c r="CC42" s="139"/>
      <c r="CE42" s="139"/>
      <c r="CF42" s="139"/>
      <c r="CH42" s="139"/>
      <c r="CI42" s="139"/>
      <c r="CJ42" s="139"/>
      <c r="CK42" s="139"/>
      <c r="CL42" s="139"/>
      <c r="CN42" s="139"/>
      <c r="CO42" s="139"/>
      <c r="CT42" s="139"/>
      <c r="CW42" s="139"/>
      <c r="CZ42" s="139"/>
      <c r="DA42" s="139"/>
    </row>
  </sheetData>
  <mergeCells count="73">
    <mergeCell ref="DA7:DB7"/>
    <mergeCell ref="CL7:CM7"/>
    <mergeCell ref="CA4:CN4"/>
    <mergeCell ref="CU6:CV6"/>
    <mergeCell ref="CU7:CV7"/>
    <mergeCell ref="CF6:CG6"/>
    <mergeCell ref="CL5:CO5"/>
    <mergeCell ref="CL6:CO6"/>
    <mergeCell ref="CF7:CG7"/>
    <mergeCell ref="CN7:CO7"/>
    <mergeCell ref="CQ7:CR7"/>
    <mergeCell ref="CA7:CB7"/>
    <mergeCell ref="CA6:CD6"/>
    <mergeCell ref="CC7:CD7"/>
    <mergeCell ref="DA6:DC6"/>
    <mergeCell ref="DA5:DC5"/>
    <mergeCell ref="BV7:BW7"/>
    <mergeCell ref="BP7:BQ7"/>
    <mergeCell ref="BP6:BQ6"/>
    <mergeCell ref="BS6:BT6"/>
    <mergeCell ref="BV6:BY6"/>
    <mergeCell ref="BX7:BY7"/>
    <mergeCell ref="BM7:BN7"/>
    <mergeCell ref="BK7:BL7"/>
    <mergeCell ref="BG5:BI5"/>
    <mergeCell ref="BG6:BI6"/>
    <mergeCell ref="BG7:BH7"/>
    <mergeCell ref="B2:CY2"/>
    <mergeCell ref="AW6:AY6"/>
    <mergeCell ref="AW5:BE5"/>
    <mergeCell ref="BD6:BE6"/>
    <mergeCell ref="BA6:BB6"/>
    <mergeCell ref="AW4:BI4"/>
    <mergeCell ref="BK4:BX4"/>
    <mergeCell ref="BK6:BN6"/>
    <mergeCell ref="BK5:BT5"/>
    <mergeCell ref="BV5:BY5"/>
    <mergeCell ref="CA5:CJ5"/>
    <mergeCell ref="CI6:CJ6"/>
    <mergeCell ref="AT6:AU6"/>
    <mergeCell ref="AT5:AU5"/>
    <mergeCell ref="CQ5:CY5"/>
    <mergeCell ref="CX6:CY6"/>
    <mergeCell ref="W5:AE5"/>
    <mergeCell ref="AD6:AE6"/>
    <mergeCell ref="W4:AJ4"/>
    <mergeCell ref="CQ6:CS6"/>
    <mergeCell ref="AL6:AM6"/>
    <mergeCell ref="AG6:AJ6"/>
    <mergeCell ref="AG5:AJ5"/>
    <mergeCell ref="AL5:AR5"/>
    <mergeCell ref="AQ6:AR6"/>
    <mergeCell ref="CQ4:DC4"/>
    <mergeCell ref="AL4:AU4"/>
    <mergeCell ref="B28:AK28"/>
    <mergeCell ref="W6:Z6"/>
    <mergeCell ref="R7:S7"/>
    <mergeCell ref="T7:U7"/>
    <mergeCell ref="P6:U6"/>
    <mergeCell ref="C6:H6"/>
    <mergeCell ref="E7:F7"/>
    <mergeCell ref="B33:AK33"/>
    <mergeCell ref="B32:AK32"/>
    <mergeCell ref="B31:AK31"/>
    <mergeCell ref="B30:AK30"/>
    <mergeCell ref="B29:AK29"/>
    <mergeCell ref="C5:N5"/>
    <mergeCell ref="C4:U4"/>
    <mergeCell ref="M6:N6"/>
    <mergeCell ref="P5:U5"/>
    <mergeCell ref="J7:K7"/>
    <mergeCell ref="G7:H7"/>
    <mergeCell ref="J6:K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Z55"/>
  <sheetViews>
    <sheetView showGridLines="0" showRuler="0" workbookViewId="0"/>
  </sheetViews>
  <sheetFormatPr defaultColWidth="13.08984375" defaultRowHeight="12.5" x14ac:dyDescent="0.25"/>
  <cols>
    <col min="1" max="1" width="2.6328125" customWidth="1"/>
    <col min="2" max="2" width="33.54296875" customWidth="1"/>
    <col min="3" max="3" width="11.1796875" customWidth="1"/>
    <col min="4" max="4" width="11" customWidth="1"/>
    <col min="5" max="5" width="8.6328125" customWidth="1"/>
    <col min="6" max="6" width="2.1796875" customWidth="1"/>
    <col min="7" max="7" width="8.6328125" customWidth="1"/>
    <col min="8" max="8" width="2.1796875" customWidth="1"/>
    <col min="9" max="9" width="11.1796875" customWidth="1"/>
    <col min="10" max="10" width="11.6328125" customWidth="1"/>
    <col min="11" max="11" width="8.6328125" customWidth="1"/>
    <col min="12" max="12" width="2.1796875" customWidth="1"/>
    <col min="13" max="13" width="20.1796875" customWidth="1"/>
    <col min="14" max="15" width="11.1796875" customWidth="1"/>
    <col min="16" max="16" width="8.1796875" customWidth="1"/>
    <col min="17" max="17" width="2.1796875" customWidth="1"/>
    <col min="18" max="18" width="8.6328125" customWidth="1"/>
    <col min="19" max="19" width="2.1796875" customWidth="1"/>
    <col min="20" max="21" width="10.90625" customWidth="1"/>
    <col min="22" max="22" width="8.1796875" customWidth="1"/>
    <col min="23" max="23" width="2.1796875" customWidth="1"/>
    <col min="24" max="24" width="20.1796875" customWidth="1"/>
    <col min="25" max="25" width="9.08984375" customWidth="1"/>
    <col min="26" max="26" width="2.1796875" customWidth="1"/>
    <col min="27" max="27" width="9.08984375" customWidth="1"/>
    <col min="28" max="28" width="2.1796875" customWidth="1"/>
    <col min="29" max="30" width="10.90625" customWidth="1"/>
    <col min="31" max="31" width="7.90625" customWidth="1"/>
    <col min="32" max="32" width="2.1796875" customWidth="1"/>
    <col min="33" max="42" width="10.90625" customWidth="1"/>
    <col min="43" max="43" width="9.08984375" customWidth="1"/>
    <col min="44" max="44" width="2.1796875" customWidth="1"/>
    <col min="45" max="45" width="9.08984375" customWidth="1"/>
    <col min="46" max="46" width="2.1796875" customWidth="1"/>
    <col min="47" max="48" width="10.90625" customWidth="1"/>
    <col min="49" max="49" width="7.90625" customWidth="1"/>
    <col min="50" max="50" width="2.1796875" customWidth="1"/>
    <col min="51" max="51" width="20.1796875" customWidth="1"/>
    <col min="52" max="52" width="11.453125" customWidth="1"/>
  </cols>
  <sheetData>
    <row r="1" spans="1:52" ht="31.65" customHeight="1" x14ac:dyDescent="0.25">
      <c r="A1" s="6"/>
      <c r="B1" s="6"/>
      <c r="C1" s="6"/>
      <c r="D1" s="6"/>
      <c r="E1" s="6"/>
      <c r="F1" s="98"/>
      <c r="G1" s="6"/>
      <c r="H1" s="98"/>
      <c r="I1" s="6"/>
      <c r="J1" s="6"/>
      <c r="K1" s="6"/>
      <c r="L1" s="98"/>
      <c r="M1" s="6"/>
      <c r="N1" s="6"/>
      <c r="O1" s="6"/>
      <c r="P1" s="6"/>
      <c r="Q1" s="6"/>
      <c r="R1" s="6"/>
      <c r="S1" s="98"/>
      <c r="T1" s="6"/>
      <c r="U1" s="6"/>
      <c r="V1" s="6"/>
      <c r="W1" s="479"/>
      <c r="X1" s="7"/>
      <c r="Y1" s="7"/>
      <c r="Z1" s="6"/>
      <c r="AA1" s="6"/>
      <c r="AB1" s="98"/>
      <c r="AC1" s="6"/>
      <c r="AD1" s="6"/>
      <c r="AE1" s="6"/>
      <c r="AF1" s="98"/>
      <c r="AG1" s="6"/>
      <c r="AH1" s="6"/>
      <c r="AI1" s="6"/>
      <c r="AJ1" s="6"/>
      <c r="AK1" s="6"/>
      <c r="AL1" s="6"/>
      <c r="AM1" s="6"/>
      <c r="AN1" s="6"/>
      <c r="AO1" s="6"/>
      <c r="AP1" s="6"/>
      <c r="AQ1" s="6"/>
      <c r="AR1" s="6"/>
      <c r="AS1" s="6"/>
      <c r="AT1" s="98"/>
      <c r="AU1" s="6"/>
      <c r="AV1" s="6"/>
      <c r="AW1" s="6"/>
      <c r="AX1" s="98"/>
      <c r="AY1" s="7"/>
      <c r="AZ1" s="6"/>
    </row>
    <row r="2" spans="1:52" ht="34.15" customHeight="1" x14ac:dyDescent="0.25">
      <c r="A2" s="6"/>
      <c r="B2" s="606" t="s">
        <v>28</v>
      </c>
      <c r="C2" s="607"/>
      <c r="D2" s="607"/>
      <c r="E2" s="607"/>
      <c r="F2" s="607"/>
      <c r="G2" s="607"/>
      <c r="H2" s="607"/>
      <c r="I2" s="607"/>
      <c r="J2" s="607"/>
      <c r="K2" s="607"/>
      <c r="L2" s="607"/>
      <c r="M2" s="607"/>
      <c r="N2" s="607"/>
      <c r="O2" s="607"/>
      <c r="P2" s="607"/>
      <c r="Q2" s="607"/>
      <c r="R2" s="607"/>
      <c r="S2" s="607"/>
      <c r="T2" s="607"/>
      <c r="U2" s="607"/>
      <c r="V2" s="607"/>
      <c r="W2" s="607"/>
      <c r="X2" s="607"/>
      <c r="Y2" s="607"/>
      <c r="Z2" s="606"/>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99"/>
      <c r="AZ2" s="607"/>
    </row>
    <row r="3" spans="1:52" ht="31.65" customHeight="1" x14ac:dyDescent="0.25">
      <c r="Z3" s="447"/>
      <c r="AY3" s="447"/>
    </row>
    <row r="4" spans="1:52" ht="15.75" customHeight="1" x14ac:dyDescent="0.25">
      <c r="B4" s="480"/>
      <c r="C4" s="671">
        <v>2024</v>
      </c>
      <c r="D4" s="672"/>
      <c r="E4" s="672"/>
      <c r="F4" s="672"/>
      <c r="G4" s="672"/>
      <c r="H4" s="672"/>
      <c r="I4" s="672"/>
      <c r="J4" s="672"/>
      <c r="K4" s="672"/>
      <c r="L4" s="672"/>
      <c r="M4" s="672"/>
      <c r="N4" s="671">
        <v>2023</v>
      </c>
      <c r="O4" s="672"/>
      <c r="P4" s="672"/>
      <c r="Q4" s="672"/>
      <c r="R4" s="672"/>
      <c r="S4" s="672"/>
      <c r="T4" s="672"/>
      <c r="U4" s="672"/>
      <c r="V4" s="672"/>
      <c r="W4" s="672"/>
      <c r="X4" s="644"/>
      <c r="Y4" s="695">
        <v>2022</v>
      </c>
      <c r="Z4" s="672"/>
      <c r="AA4" s="672"/>
      <c r="AB4" s="672"/>
      <c r="AC4" s="672"/>
      <c r="AD4" s="672"/>
      <c r="AE4" s="672"/>
      <c r="AF4" s="481"/>
      <c r="AG4" s="695">
        <v>2021</v>
      </c>
      <c r="AH4" s="672"/>
      <c r="AI4" s="672"/>
      <c r="AJ4" s="672"/>
      <c r="AK4" s="644"/>
      <c r="AL4" s="695">
        <v>2020</v>
      </c>
      <c r="AM4" s="672"/>
      <c r="AN4" s="672"/>
      <c r="AO4" s="672"/>
      <c r="AP4" s="644"/>
      <c r="AQ4" s="695">
        <v>2019</v>
      </c>
      <c r="AR4" s="672"/>
      <c r="AS4" s="672"/>
      <c r="AT4" s="672"/>
      <c r="AU4" s="672"/>
      <c r="AV4" s="672"/>
      <c r="AW4" s="672"/>
      <c r="AX4" s="672"/>
      <c r="AY4" s="696"/>
      <c r="AZ4" s="104"/>
    </row>
    <row r="5" spans="1:52" ht="15.75" customHeight="1" x14ac:dyDescent="0.25">
      <c r="B5" s="676" t="s">
        <v>628</v>
      </c>
      <c r="C5" s="673" t="s">
        <v>698</v>
      </c>
      <c r="D5" s="674"/>
      <c r="E5" s="674"/>
      <c r="F5" s="674"/>
      <c r="G5" s="674"/>
      <c r="H5" s="674"/>
      <c r="I5" s="674"/>
      <c r="J5" s="675"/>
      <c r="K5" s="688" t="s">
        <v>699</v>
      </c>
      <c r="L5" s="689"/>
      <c r="M5" s="686" t="s">
        <v>700</v>
      </c>
      <c r="N5" s="673" t="s">
        <v>698</v>
      </c>
      <c r="O5" s="674"/>
      <c r="P5" s="674"/>
      <c r="Q5" s="674"/>
      <c r="R5" s="674"/>
      <c r="S5" s="674"/>
      <c r="T5" s="674"/>
      <c r="U5" s="675"/>
      <c r="V5" s="688" t="s">
        <v>699</v>
      </c>
      <c r="W5" s="689"/>
      <c r="X5" s="686" t="s">
        <v>700</v>
      </c>
      <c r="Y5" s="673" t="s">
        <v>698</v>
      </c>
      <c r="Z5" s="674"/>
      <c r="AA5" s="674"/>
      <c r="AB5" s="674"/>
      <c r="AC5" s="674"/>
      <c r="AD5" s="675"/>
      <c r="AE5" s="688" t="s">
        <v>699</v>
      </c>
      <c r="AF5" s="689"/>
      <c r="AG5" s="673" t="s">
        <v>698</v>
      </c>
      <c r="AH5" s="674"/>
      <c r="AI5" s="674"/>
      <c r="AJ5" s="675"/>
      <c r="AK5" s="686" t="s">
        <v>699</v>
      </c>
      <c r="AL5" s="673" t="s">
        <v>698</v>
      </c>
      <c r="AM5" s="674"/>
      <c r="AN5" s="674"/>
      <c r="AO5" s="675"/>
      <c r="AP5" s="686" t="s">
        <v>699</v>
      </c>
      <c r="AQ5" s="700" t="s">
        <v>698</v>
      </c>
      <c r="AR5" s="700"/>
      <c r="AS5" s="700"/>
      <c r="AT5" s="700"/>
      <c r="AU5" s="700"/>
      <c r="AV5" s="700"/>
      <c r="AW5" s="703" t="s">
        <v>699</v>
      </c>
      <c r="AX5" s="703"/>
      <c r="AY5" s="701" t="s">
        <v>700</v>
      </c>
      <c r="AZ5" s="104"/>
    </row>
    <row r="6" spans="1:52" ht="35.75" customHeight="1" x14ac:dyDescent="0.25">
      <c r="B6" s="704"/>
      <c r="C6" s="449" t="s">
        <v>636</v>
      </c>
      <c r="D6" s="449" t="s">
        <v>637</v>
      </c>
      <c r="E6" s="673" t="s">
        <v>701</v>
      </c>
      <c r="F6" s="675"/>
      <c r="G6" s="673" t="s">
        <v>634</v>
      </c>
      <c r="H6" s="675"/>
      <c r="I6" s="449" t="s">
        <v>639</v>
      </c>
      <c r="J6" s="449" t="s">
        <v>634</v>
      </c>
      <c r="K6" s="690"/>
      <c r="L6" s="691"/>
      <c r="M6" s="687"/>
      <c r="N6" s="449" t="s">
        <v>636</v>
      </c>
      <c r="O6" s="449" t="s">
        <v>637</v>
      </c>
      <c r="P6" s="678" t="s">
        <v>701</v>
      </c>
      <c r="Q6" s="692"/>
      <c r="R6" s="678" t="s">
        <v>634</v>
      </c>
      <c r="S6" s="692"/>
      <c r="T6" s="449" t="s">
        <v>639</v>
      </c>
      <c r="U6" s="449" t="s">
        <v>634</v>
      </c>
      <c r="V6" s="690"/>
      <c r="W6" s="691"/>
      <c r="X6" s="687"/>
      <c r="Y6" s="678" t="s">
        <v>702</v>
      </c>
      <c r="Z6" s="692"/>
      <c r="AA6" s="678" t="s">
        <v>634</v>
      </c>
      <c r="AB6" s="692"/>
      <c r="AC6" s="449" t="s">
        <v>639</v>
      </c>
      <c r="AD6" s="449" t="s">
        <v>634</v>
      </c>
      <c r="AE6" s="690"/>
      <c r="AF6" s="691"/>
      <c r="AG6" s="449" t="s">
        <v>702</v>
      </c>
      <c r="AH6" s="449" t="s">
        <v>634</v>
      </c>
      <c r="AI6" s="449" t="s">
        <v>639</v>
      </c>
      <c r="AJ6" s="449" t="s">
        <v>634</v>
      </c>
      <c r="AK6" s="687"/>
      <c r="AL6" s="449" t="s">
        <v>702</v>
      </c>
      <c r="AM6" s="449" t="s">
        <v>634</v>
      </c>
      <c r="AN6" s="449" t="s">
        <v>639</v>
      </c>
      <c r="AO6" s="449" t="s">
        <v>634</v>
      </c>
      <c r="AP6" s="687"/>
      <c r="AQ6" s="678" t="s">
        <v>702</v>
      </c>
      <c r="AR6" s="692"/>
      <c r="AS6" s="678" t="s">
        <v>634</v>
      </c>
      <c r="AT6" s="692"/>
      <c r="AU6" s="449" t="s">
        <v>639</v>
      </c>
      <c r="AV6" s="449" t="s">
        <v>634</v>
      </c>
      <c r="AW6" s="703"/>
      <c r="AX6" s="686"/>
      <c r="AY6" s="702"/>
      <c r="AZ6" s="104"/>
    </row>
    <row r="7" spans="1:52" ht="8.25" customHeight="1" x14ac:dyDescent="0.25">
      <c r="B7" s="482"/>
      <c r="C7" s="451"/>
      <c r="D7" s="451"/>
      <c r="E7" s="451"/>
      <c r="F7" s="483"/>
      <c r="G7" s="451"/>
      <c r="H7" s="483"/>
      <c r="I7" s="451"/>
      <c r="J7" s="451"/>
      <c r="K7" s="451"/>
      <c r="L7" s="483"/>
      <c r="M7" s="451"/>
      <c r="N7" s="451"/>
      <c r="O7" s="451"/>
      <c r="P7" s="451"/>
      <c r="Q7" s="451"/>
      <c r="R7" s="451"/>
      <c r="S7" s="483"/>
      <c r="T7" s="451"/>
      <c r="U7" s="451"/>
      <c r="V7" s="451"/>
      <c r="W7" s="483"/>
      <c r="X7" s="450"/>
      <c r="Y7" s="484"/>
      <c r="Z7" s="451"/>
      <c r="AA7" s="451"/>
      <c r="AB7" s="483"/>
      <c r="AC7" s="451"/>
      <c r="AD7" s="451"/>
      <c r="AE7" s="451"/>
      <c r="AF7" s="483"/>
      <c r="AG7" s="451"/>
      <c r="AH7" s="451"/>
      <c r="AI7" s="451"/>
      <c r="AJ7" s="451"/>
      <c r="AK7" s="451"/>
      <c r="AL7" s="451"/>
      <c r="AM7" s="451"/>
      <c r="AN7" s="451"/>
      <c r="AO7" s="451"/>
      <c r="AP7" s="451"/>
      <c r="AQ7" s="451"/>
      <c r="AR7" s="451"/>
      <c r="AS7" s="451"/>
      <c r="AT7" s="483"/>
      <c r="AU7" s="451"/>
      <c r="AV7" s="451"/>
      <c r="AW7" s="451"/>
      <c r="AY7" s="452"/>
      <c r="AZ7" s="104"/>
    </row>
    <row r="8" spans="1:52" ht="13.25" customHeight="1" x14ac:dyDescent="0.25">
      <c r="B8" s="49" t="s">
        <v>703</v>
      </c>
      <c r="C8" s="21">
        <v>6.5</v>
      </c>
      <c r="D8" s="21">
        <v>1.6</v>
      </c>
      <c r="E8" s="134">
        <v>8.1</v>
      </c>
      <c r="F8" s="240"/>
      <c r="G8" s="134">
        <v>2.4</v>
      </c>
      <c r="H8" s="240"/>
      <c r="I8" s="21">
        <v>76.3</v>
      </c>
      <c r="J8" s="24" t="s">
        <v>107</v>
      </c>
      <c r="K8" s="134">
        <v>54.6</v>
      </c>
      <c r="L8" s="240"/>
      <c r="M8" s="21">
        <v>116.7</v>
      </c>
      <c r="N8" s="199">
        <v>7</v>
      </c>
      <c r="O8" s="199">
        <v>1.7</v>
      </c>
      <c r="P8" s="453">
        <v>8.6999999999999993</v>
      </c>
      <c r="Q8" s="455"/>
      <c r="R8" s="453">
        <v>2.2000000000000002</v>
      </c>
      <c r="S8" s="240"/>
      <c r="T8" s="199">
        <v>76.599999999999994</v>
      </c>
      <c r="U8" s="24" t="s">
        <v>107</v>
      </c>
      <c r="V8" s="454">
        <v>64.7</v>
      </c>
      <c r="W8" s="240"/>
      <c r="X8" s="21">
        <v>133.1</v>
      </c>
      <c r="Y8" s="453">
        <v>9.1</v>
      </c>
      <c r="Z8" s="455"/>
      <c r="AA8" s="453">
        <v>2.2999999999999998</v>
      </c>
      <c r="AB8" s="240"/>
      <c r="AC8" s="199">
        <v>70.3</v>
      </c>
      <c r="AD8" s="24" t="s">
        <v>107</v>
      </c>
      <c r="AE8" s="453">
        <v>77.7</v>
      </c>
      <c r="AF8" s="240"/>
      <c r="AG8" s="199">
        <v>9.6999999999999993</v>
      </c>
      <c r="AH8" s="199">
        <v>2.2000000000000002</v>
      </c>
      <c r="AI8" s="24" t="s">
        <v>107</v>
      </c>
      <c r="AJ8" s="24" t="s">
        <v>107</v>
      </c>
      <c r="AK8" s="199">
        <v>86.7</v>
      </c>
      <c r="AL8" s="199">
        <v>9.1</v>
      </c>
      <c r="AM8" s="199">
        <v>2.2000000000000002</v>
      </c>
      <c r="AN8" s="24" t="s">
        <v>107</v>
      </c>
      <c r="AO8" s="24" t="s">
        <v>107</v>
      </c>
      <c r="AP8" s="199">
        <v>97.6</v>
      </c>
      <c r="AQ8" s="453">
        <v>11</v>
      </c>
      <c r="AR8" s="455"/>
      <c r="AS8" s="453">
        <v>2.1</v>
      </c>
      <c r="AT8" s="240"/>
      <c r="AU8" s="24" t="s">
        <v>107</v>
      </c>
      <c r="AV8" s="24" t="s">
        <v>107</v>
      </c>
      <c r="AW8" s="453">
        <v>116.6</v>
      </c>
      <c r="AX8" s="240"/>
      <c r="AY8" s="25" t="s">
        <v>107</v>
      </c>
      <c r="AZ8" s="104"/>
    </row>
    <row r="9" spans="1:52" ht="13.25" customHeight="1" x14ac:dyDescent="0.25">
      <c r="B9" s="49" t="s">
        <v>704</v>
      </c>
      <c r="C9" s="21">
        <v>0.5</v>
      </c>
      <c r="D9" s="21">
        <v>0.2</v>
      </c>
      <c r="E9" s="134">
        <v>0.7</v>
      </c>
      <c r="F9" s="240"/>
      <c r="G9" s="134">
        <v>3.8</v>
      </c>
      <c r="H9" s="240"/>
      <c r="I9" s="21">
        <v>1.6</v>
      </c>
      <c r="J9" s="24" t="s">
        <v>107</v>
      </c>
      <c r="K9" s="134">
        <v>63.2</v>
      </c>
      <c r="L9" s="240"/>
      <c r="M9" s="21">
        <v>54.5</v>
      </c>
      <c r="N9" s="199">
        <v>0.7</v>
      </c>
      <c r="O9" s="199">
        <v>0.3</v>
      </c>
      <c r="P9" s="453">
        <v>1</v>
      </c>
      <c r="Q9" s="455"/>
      <c r="R9" s="453">
        <v>3.5</v>
      </c>
      <c r="S9" s="240"/>
      <c r="T9" s="215">
        <v>2.7</v>
      </c>
      <c r="U9" s="24" t="s">
        <v>107</v>
      </c>
      <c r="V9" s="454">
        <v>65.2</v>
      </c>
      <c r="W9" s="240"/>
      <c r="X9" s="21">
        <v>75.2</v>
      </c>
      <c r="Y9" s="453">
        <v>1.1000000000000001</v>
      </c>
      <c r="Z9" s="455"/>
      <c r="AA9" s="453">
        <v>3.7</v>
      </c>
      <c r="AB9" s="240"/>
      <c r="AC9" s="199">
        <v>1.9</v>
      </c>
      <c r="AD9" s="24" t="s">
        <v>107</v>
      </c>
      <c r="AE9" s="453">
        <v>75.599999999999994</v>
      </c>
      <c r="AF9" s="240"/>
      <c r="AG9" s="199">
        <v>1.1000000000000001</v>
      </c>
      <c r="AH9" s="199">
        <v>3.6</v>
      </c>
      <c r="AI9" s="24" t="s">
        <v>107</v>
      </c>
      <c r="AJ9" s="24" t="s">
        <v>107</v>
      </c>
      <c r="AK9" s="199">
        <v>78.8</v>
      </c>
      <c r="AL9" s="199">
        <v>1.2</v>
      </c>
      <c r="AM9" s="199">
        <v>3.8</v>
      </c>
      <c r="AN9" s="24" t="s">
        <v>107</v>
      </c>
      <c r="AO9" s="24" t="s">
        <v>107</v>
      </c>
      <c r="AP9" s="199">
        <v>100.5</v>
      </c>
      <c r="AQ9" s="453">
        <v>1.5</v>
      </c>
      <c r="AR9" s="455"/>
      <c r="AS9" s="453">
        <v>3.7</v>
      </c>
      <c r="AT9" s="240"/>
      <c r="AU9" s="24" t="s">
        <v>107</v>
      </c>
      <c r="AV9" s="24" t="s">
        <v>107</v>
      </c>
      <c r="AW9" s="453">
        <v>112.3</v>
      </c>
      <c r="AX9" s="240"/>
      <c r="AY9" s="25" t="s">
        <v>107</v>
      </c>
      <c r="AZ9" s="104"/>
    </row>
    <row r="10" spans="1:52" ht="8.25" customHeight="1" x14ac:dyDescent="0.25">
      <c r="B10" s="485"/>
      <c r="C10" s="297"/>
      <c r="D10" s="297"/>
      <c r="E10" s="297"/>
      <c r="F10" s="158"/>
      <c r="G10" s="297"/>
      <c r="H10" s="158"/>
      <c r="I10" s="297"/>
      <c r="J10" s="297"/>
      <c r="K10" s="297"/>
      <c r="L10" s="158"/>
      <c r="M10" s="388"/>
      <c r="N10" s="297"/>
      <c r="O10" s="297"/>
      <c r="P10" s="297"/>
      <c r="Q10" s="297"/>
      <c r="R10" s="297"/>
      <c r="S10" s="158"/>
      <c r="T10" s="297"/>
      <c r="U10" s="297"/>
      <c r="V10" s="297"/>
      <c r="W10" s="158"/>
      <c r="X10" s="297"/>
      <c r="Y10" s="297"/>
      <c r="Z10" s="297"/>
      <c r="AA10" s="297"/>
      <c r="AB10" s="158"/>
      <c r="AC10" s="297"/>
      <c r="AD10" s="297"/>
      <c r="AE10" s="297"/>
      <c r="AF10" s="158"/>
      <c r="AG10" s="297"/>
      <c r="AH10" s="297"/>
      <c r="AI10" s="297"/>
      <c r="AJ10" s="297"/>
      <c r="AK10" s="297"/>
      <c r="AL10" s="297"/>
      <c r="AM10" s="297"/>
      <c r="AN10" s="297"/>
      <c r="AO10" s="297"/>
      <c r="AP10" s="297"/>
      <c r="AQ10" s="486"/>
      <c r="AR10" s="486"/>
      <c r="AS10" s="486"/>
      <c r="AT10" s="158"/>
      <c r="AU10" s="297"/>
      <c r="AV10" s="297"/>
      <c r="AW10" s="486"/>
      <c r="AX10" s="487"/>
      <c r="AY10" s="456"/>
      <c r="AZ10" s="104"/>
    </row>
    <row r="11" spans="1:52" ht="13.25" customHeight="1" x14ac:dyDescent="0.25">
      <c r="B11" s="457" t="s">
        <v>510</v>
      </c>
      <c r="C11" s="459"/>
      <c r="D11" s="459"/>
      <c r="E11" s="459"/>
      <c r="F11" s="488"/>
      <c r="G11" s="459"/>
      <c r="H11" s="488"/>
      <c r="I11" s="459"/>
      <c r="J11" s="459"/>
      <c r="K11" s="459"/>
      <c r="L11" s="488"/>
      <c r="M11" s="458"/>
      <c r="N11" s="459"/>
      <c r="O11" s="459"/>
      <c r="P11" s="459"/>
      <c r="Q11" s="459"/>
      <c r="R11" s="459"/>
      <c r="S11" s="488"/>
      <c r="T11" s="459"/>
      <c r="U11" s="459"/>
      <c r="V11" s="459"/>
      <c r="W11" s="488"/>
      <c r="X11" s="459"/>
      <c r="Y11" s="459"/>
      <c r="Z11" s="459"/>
      <c r="AA11" s="459"/>
      <c r="AB11" s="488"/>
      <c r="AC11" s="459"/>
      <c r="AD11" s="459"/>
      <c r="AE11" s="459"/>
      <c r="AF11" s="488"/>
      <c r="AG11" s="459"/>
      <c r="AH11" s="459"/>
      <c r="AI11" s="459"/>
      <c r="AJ11" s="459"/>
      <c r="AK11" s="459"/>
      <c r="AL11" s="459"/>
      <c r="AM11" s="459"/>
      <c r="AN11" s="459"/>
      <c r="AO11" s="459"/>
      <c r="AP11" s="459"/>
      <c r="AQ11" s="459"/>
      <c r="AR11" s="459"/>
      <c r="AS11" s="459"/>
      <c r="AT11" s="488"/>
      <c r="AU11" s="459"/>
      <c r="AV11" s="459"/>
      <c r="AW11" s="459"/>
      <c r="AX11" s="488"/>
      <c r="AY11" s="460"/>
      <c r="AZ11" s="104"/>
    </row>
    <row r="12" spans="1:52" ht="14.15" customHeight="1" x14ac:dyDescent="0.25">
      <c r="B12" s="29" t="s">
        <v>705</v>
      </c>
      <c r="C12" s="193">
        <v>7</v>
      </c>
      <c r="D12" s="193">
        <v>1.8</v>
      </c>
      <c r="E12" s="140">
        <v>8.8000000000000007</v>
      </c>
      <c r="F12" s="461" t="s">
        <v>706</v>
      </c>
      <c r="G12" s="140">
        <v>2.5</v>
      </c>
      <c r="H12" s="461" t="s">
        <v>167</v>
      </c>
      <c r="I12" s="193">
        <v>77.900000000000006</v>
      </c>
      <c r="J12" s="193">
        <v>2.6</v>
      </c>
      <c r="K12" s="140">
        <v>55.2</v>
      </c>
      <c r="L12" s="461" t="s">
        <v>167</v>
      </c>
      <c r="M12" s="193">
        <v>114.6</v>
      </c>
      <c r="N12" s="462">
        <v>7.7</v>
      </c>
      <c r="O12" s="462">
        <v>2</v>
      </c>
      <c r="P12" s="140">
        <v>9.6999999999999993</v>
      </c>
      <c r="Q12" s="463">
        <v>3</v>
      </c>
      <c r="R12" s="140">
        <v>2.2999999999999998</v>
      </c>
      <c r="S12" s="463">
        <v>3</v>
      </c>
      <c r="T12" s="464">
        <v>79.3</v>
      </c>
      <c r="U12" s="464">
        <v>2.7</v>
      </c>
      <c r="V12" s="465">
        <v>64.7</v>
      </c>
      <c r="W12" s="466">
        <v>3</v>
      </c>
      <c r="X12" s="462">
        <v>129.4</v>
      </c>
      <c r="Y12" s="140">
        <v>10.199999999999999</v>
      </c>
      <c r="Z12" s="466">
        <v>3</v>
      </c>
      <c r="AA12" s="140">
        <v>2.4</v>
      </c>
      <c r="AB12" s="466">
        <v>3</v>
      </c>
      <c r="AC12" s="462">
        <v>72.3</v>
      </c>
      <c r="AD12" s="462">
        <v>3.7</v>
      </c>
      <c r="AE12" s="140">
        <v>77.400000000000006</v>
      </c>
      <c r="AF12" s="466">
        <v>3</v>
      </c>
      <c r="AG12" s="462">
        <v>10.8</v>
      </c>
      <c r="AH12" s="462">
        <v>2.2999999999999998</v>
      </c>
      <c r="AI12" s="31" t="s">
        <v>107</v>
      </c>
      <c r="AJ12" s="31" t="s">
        <v>107</v>
      </c>
      <c r="AK12" s="462">
        <v>85.8</v>
      </c>
      <c r="AL12" s="462">
        <v>10.3</v>
      </c>
      <c r="AM12" s="462">
        <v>2.4</v>
      </c>
      <c r="AN12" s="31" t="s">
        <v>107</v>
      </c>
      <c r="AO12" s="31" t="s">
        <v>107</v>
      </c>
      <c r="AP12" s="462">
        <v>97.9</v>
      </c>
      <c r="AQ12" s="140">
        <v>12.5</v>
      </c>
      <c r="AR12" s="466">
        <v>3</v>
      </c>
      <c r="AS12" s="140">
        <v>2.2999999999999998</v>
      </c>
      <c r="AT12" s="466">
        <v>3</v>
      </c>
      <c r="AU12" s="31" t="s">
        <v>107</v>
      </c>
      <c r="AV12" s="31" t="s">
        <v>107</v>
      </c>
      <c r="AW12" s="140">
        <v>116.1</v>
      </c>
      <c r="AX12" s="463">
        <v>3</v>
      </c>
      <c r="AY12" s="32" t="s">
        <v>107</v>
      </c>
      <c r="AZ12" s="104"/>
    </row>
    <row r="13" spans="1:52" ht="13.25" customHeight="1" x14ac:dyDescent="0.25">
      <c r="B13" s="128"/>
      <c r="C13" s="128"/>
      <c r="D13" s="128"/>
      <c r="E13" s="128"/>
      <c r="F13" s="192"/>
      <c r="G13" s="128"/>
      <c r="H13" s="192"/>
      <c r="I13" s="128"/>
      <c r="J13" s="128"/>
      <c r="K13" s="128"/>
      <c r="L13" s="192"/>
      <c r="M13" s="128"/>
      <c r="N13" s="128"/>
      <c r="O13" s="128"/>
      <c r="P13" s="128"/>
      <c r="Q13" s="128"/>
      <c r="R13" s="128"/>
      <c r="S13" s="192"/>
      <c r="T13" s="128"/>
      <c r="U13" s="128"/>
      <c r="V13" s="128"/>
      <c r="W13" s="192"/>
      <c r="X13" s="128"/>
      <c r="Y13" s="128"/>
      <c r="Z13" s="128"/>
      <c r="AA13" s="489"/>
      <c r="AB13" s="192"/>
      <c r="AC13" s="128"/>
      <c r="AD13" s="128"/>
      <c r="AE13" s="128"/>
      <c r="AF13" s="192"/>
      <c r="AG13" s="128"/>
      <c r="AH13" s="128"/>
      <c r="AI13" s="128"/>
      <c r="AJ13" s="128"/>
      <c r="AK13" s="128"/>
      <c r="AL13" s="128"/>
      <c r="AM13" s="128"/>
      <c r="AN13" s="128"/>
      <c r="AO13" s="128"/>
      <c r="AP13" s="128"/>
      <c r="AQ13" s="128"/>
      <c r="AR13" s="128"/>
      <c r="AS13" s="128"/>
      <c r="AT13" s="281"/>
      <c r="AU13" s="147"/>
      <c r="AV13" s="147"/>
      <c r="AW13" s="128"/>
      <c r="AX13" s="192"/>
      <c r="AY13" s="128"/>
    </row>
    <row r="14" spans="1:52" ht="13.25" customHeight="1" x14ac:dyDescent="0.25">
      <c r="Z14" s="467"/>
      <c r="AA14" s="31"/>
      <c r="AB14" s="490"/>
      <c r="AY14" s="33"/>
    </row>
    <row r="15" spans="1:52" ht="26.65" customHeight="1" x14ac:dyDescent="0.25">
      <c r="B15" s="468" t="s">
        <v>707</v>
      </c>
      <c r="C15" s="671">
        <v>2024</v>
      </c>
      <c r="D15" s="672"/>
      <c r="E15" s="672"/>
      <c r="F15" s="672"/>
      <c r="G15" s="672"/>
      <c r="H15" s="672"/>
      <c r="I15" s="671">
        <v>2023</v>
      </c>
      <c r="J15" s="672"/>
      <c r="K15" s="672"/>
      <c r="L15" s="672"/>
      <c r="M15" s="644"/>
      <c r="N15" s="695">
        <v>2022</v>
      </c>
      <c r="O15" s="672"/>
      <c r="P15" s="672"/>
      <c r="Q15" s="672"/>
      <c r="R15" s="672"/>
      <c r="S15" s="696"/>
      <c r="T15" s="36"/>
      <c r="Z15" s="33"/>
      <c r="AA15" s="128"/>
      <c r="AY15" s="33"/>
    </row>
    <row r="16" spans="1:52" ht="15.75" customHeight="1" x14ac:dyDescent="0.25">
      <c r="B16" s="676" t="s">
        <v>635</v>
      </c>
      <c r="C16" s="673" t="s">
        <v>698</v>
      </c>
      <c r="D16" s="674"/>
      <c r="E16" s="674"/>
      <c r="F16" s="674"/>
      <c r="G16" s="674"/>
      <c r="H16" s="675"/>
      <c r="I16" s="673" t="s">
        <v>698</v>
      </c>
      <c r="J16" s="674"/>
      <c r="K16" s="674"/>
      <c r="L16" s="674"/>
      <c r="M16" s="675"/>
      <c r="N16" s="673" t="s">
        <v>698</v>
      </c>
      <c r="O16" s="674"/>
      <c r="P16" s="674"/>
      <c r="Q16" s="674"/>
      <c r="R16" s="674"/>
      <c r="S16" s="697"/>
      <c r="T16" s="36"/>
      <c r="Z16" s="33"/>
      <c r="AY16" s="33"/>
    </row>
    <row r="17" spans="2:51" ht="35.75" customHeight="1" x14ac:dyDescent="0.25">
      <c r="B17" s="677"/>
      <c r="C17" s="449" t="s">
        <v>708</v>
      </c>
      <c r="D17" s="449" t="s">
        <v>709</v>
      </c>
      <c r="E17" s="673" t="s">
        <v>710</v>
      </c>
      <c r="F17" s="675"/>
      <c r="G17" s="673" t="s">
        <v>634</v>
      </c>
      <c r="H17" s="675"/>
      <c r="I17" s="449" t="s">
        <v>708</v>
      </c>
      <c r="J17" s="449" t="s">
        <v>709</v>
      </c>
      <c r="K17" s="673" t="s">
        <v>710</v>
      </c>
      <c r="L17" s="675"/>
      <c r="M17" s="449" t="s">
        <v>711</v>
      </c>
      <c r="N17" s="449" t="s">
        <v>708</v>
      </c>
      <c r="O17" s="449" t="s">
        <v>709</v>
      </c>
      <c r="P17" s="678" t="s">
        <v>710</v>
      </c>
      <c r="Q17" s="679"/>
      <c r="R17" s="679" t="s">
        <v>634</v>
      </c>
      <c r="S17" s="698"/>
      <c r="T17" s="36"/>
      <c r="Z17" s="33"/>
      <c r="AY17" s="33"/>
    </row>
    <row r="18" spans="2:51" ht="8.25" customHeight="1" x14ac:dyDescent="0.25">
      <c r="B18" s="471"/>
      <c r="C18" s="451"/>
      <c r="D18" s="451"/>
      <c r="E18" s="451"/>
      <c r="F18" s="483"/>
      <c r="G18" s="451"/>
      <c r="H18" s="483"/>
      <c r="I18" s="451"/>
      <c r="J18" s="451"/>
      <c r="K18" s="451"/>
      <c r="L18" s="483"/>
      <c r="M18" s="451"/>
      <c r="N18" s="451"/>
      <c r="O18" s="451"/>
      <c r="P18" s="451"/>
      <c r="Q18" s="451"/>
      <c r="R18" s="693"/>
      <c r="S18" s="694"/>
      <c r="T18" s="36"/>
      <c r="Z18" s="33"/>
      <c r="AY18" s="33"/>
    </row>
    <row r="19" spans="2:51" ht="13.25" customHeight="1" x14ac:dyDescent="0.25">
      <c r="B19" s="49" t="s">
        <v>523</v>
      </c>
      <c r="C19" s="21">
        <v>29.8</v>
      </c>
      <c r="D19" s="21">
        <v>0.1</v>
      </c>
      <c r="E19" s="680">
        <v>29.9</v>
      </c>
      <c r="F19" s="681"/>
      <c r="G19" s="680">
        <v>2.2999999999999998</v>
      </c>
      <c r="H19" s="681"/>
      <c r="I19" s="199">
        <v>27.1</v>
      </c>
      <c r="J19" s="199">
        <v>0.3</v>
      </c>
      <c r="K19" s="680">
        <v>27.4</v>
      </c>
      <c r="L19" s="681"/>
      <c r="M19" s="199">
        <v>2.4</v>
      </c>
      <c r="N19" s="199">
        <v>21</v>
      </c>
      <c r="O19" s="199">
        <v>0.3</v>
      </c>
      <c r="P19" s="682">
        <v>21.4</v>
      </c>
      <c r="Q19" s="683"/>
      <c r="R19" s="684">
        <v>3.7</v>
      </c>
      <c r="S19" s="685"/>
      <c r="T19" s="36"/>
      <c r="Z19" s="33"/>
      <c r="AY19" s="33"/>
    </row>
    <row r="20" spans="2:51" ht="13.25" customHeight="1" x14ac:dyDescent="0.25">
      <c r="B20" s="49" t="s">
        <v>80</v>
      </c>
      <c r="C20" s="21">
        <v>21.5</v>
      </c>
      <c r="D20" s="21">
        <v>0.9</v>
      </c>
      <c r="E20" s="680">
        <v>22.4</v>
      </c>
      <c r="F20" s="681"/>
      <c r="G20" s="680">
        <v>2.7</v>
      </c>
      <c r="H20" s="681"/>
      <c r="I20" s="199">
        <v>23.1</v>
      </c>
      <c r="J20" s="199">
        <v>1</v>
      </c>
      <c r="K20" s="680">
        <v>24.1</v>
      </c>
      <c r="L20" s="681"/>
      <c r="M20" s="199">
        <v>2.5</v>
      </c>
      <c r="N20" s="199">
        <v>22.7</v>
      </c>
      <c r="O20" s="199">
        <v>0.5</v>
      </c>
      <c r="P20" s="682">
        <v>23.2</v>
      </c>
      <c r="Q20" s="683"/>
      <c r="R20" s="684">
        <v>3.9</v>
      </c>
      <c r="S20" s="685"/>
      <c r="T20" s="36"/>
      <c r="Z20" s="33"/>
      <c r="AY20" s="33"/>
    </row>
    <row r="21" spans="2:51" ht="13.25" customHeight="1" x14ac:dyDescent="0.25">
      <c r="B21" s="49" t="s">
        <v>78</v>
      </c>
      <c r="C21" s="21">
        <v>6.3</v>
      </c>
      <c r="D21" s="21">
        <v>0.2</v>
      </c>
      <c r="E21" s="680">
        <v>6.5</v>
      </c>
      <c r="F21" s="681"/>
      <c r="G21" s="680">
        <v>2.8</v>
      </c>
      <c r="H21" s="681"/>
      <c r="I21" s="199">
        <v>7.1</v>
      </c>
      <c r="J21" s="199">
        <v>0.2</v>
      </c>
      <c r="K21" s="680">
        <v>7.3</v>
      </c>
      <c r="L21" s="681"/>
      <c r="M21" s="199">
        <v>2.6</v>
      </c>
      <c r="N21" s="199">
        <v>10</v>
      </c>
      <c r="O21" s="199">
        <v>0.2</v>
      </c>
      <c r="P21" s="682">
        <v>10.199999999999999</v>
      </c>
      <c r="Q21" s="683"/>
      <c r="R21" s="684">
        <v>3.9</v>
      </c>
      <c r="S21" s="685"/>
      <c r="T21" s="36"/>
      <c r="Z21" s="33"/>
      <c r="AY21" s="33"/>
    </row>
    <row r="22" spans="2:51" ht="13.25" customHeight="1" x14ac:dyDescent="0.25">
      <c r="B22" s="49" t="s">
        <v>712</v>
      </c>
      <c r="C22" s="21">
        <v>4.0999999999999996</v>
      </c>
      <c r="D22" s="21">
        <v>0.3</v>
      </c>
      <c r="E22" s="680">
        <v>4.4000000000000004</v>
      </c>
      <c r="F22" s="681"/>
      <c r="G22" s="680">
        <v>2.8</v>
      </c>
      <c r="H22" s="681"/>
      <c r="I22" s="199">
        <v>4.0999999999999996</v>
      </c>
      <c r="J22" s="199">
        <v>0.6</v>
      </c>
      <c r="K22" s="680">
        <v>4.7</v>
      </c>
      <c r="L22" s="681"/>
      <c r="M22" s="199">
        <v>2.9</v>
      </c>
      <c r="N22" s="199">
        <v>2.9</v>
      </c>
      <c r="O22" s="199">
        <v>0.3</v>
      </c>
      <c r="P22" s="682">
        <v>3.2</v>
      </c>
      <c r="Q22" s="683"/>
      <c r="R22" s="684">
        <v>3.6</v>
      </c>
      <c r="S22" s="685"/>
      <c r="T22" s="36"/>
      <c r="Z22" s="33"/>
      <c r="AY22" s="33"/>
    </row>
    <row r="23" spans="2:51" ht="13.25" customHeight="1" x14ac:dyDescent="0.25">
      <c r="B23" s="49" t="s">
        <v>713</v>
      </c>
      <c r="C23" s="21">
        <v>3.9</v>
      </c>
      <c r="D23" s="21">
        <v>0</v>
      </c>
      <c r="E23" s="680">
        <v>3.9</v>
      </c>
      <c r="F23" s="681"/>
      <c r="G23" s="680">
        <v>2.5</v>
      </c>
      <c r="H23" s="681"/>
      <c r="I23" s="199">
        <v>3.8</v>
      </c>
      <c r="J23" s="199">
        <v>0</v>
      </c>
      <c r="K23" s="680">
        <v>3.9</v>
      </c>
      <c r="L23" s="681"/>
      <c r="M23" s="199">
        <v>2.4</v>
      </c>
      <c r="N23" s="199">
        <v>3.3</v>
      </c>
      <c r="O23" s="199">
        <v>0.1</v>
      </c>
      <c r="P23" s="682">
        <v>3.4</v>
      </c>
      <c r="Q23" s="683"/>
      <c r="R23" s="684">
        <v>3.9</v>
      </c>
      <c r="S23" s="685"/>
      <c r="T23" s="36"/>
      <c r="Z23" s="33"/>
      <c r="AY23" s="33"/>
    </row>
    <row r="24" spans="2:51" ht="13.25" customHeight="1" x14ac:dyDescent="0.25">
      <c r="B24" s="49" t="s">
        <v>714</v>
      </c>
      <c r="C24" s="21">
        <v>2</v>
      </c>
      <c r="D24" s="21">
        <v>0</v>
      </c>
      <c r="E24" s="680">
        <v>2</v>
      </c>
      <c r="F24" s="681"/>
      <c r="G24" s="680">
        <v>2.4</v>
      </c>
      <c r="H24" s="681"/>
      <c r="I24" s="199">
        <v>2.2000000000000002</v>
      </c>
      <c r="J24" s="199">
        <v>0</v>
      </c>
      <c r="K24" s="680">
        <v>2.2000000000000002</v>
      </c>
      <c r="L24" s="681"/>
      <c r="M24" s="199">
        <v>2.2999999999999998</v>
      </c>
      <c r="N24" s="199">
        <v>1.9</v>
      </c>
      <c r="O24" s="199">
        <v>0</v>
      </c>
      <c r="P24" s="682">
        <v>1.9</v>
      </c>
      <c r="Q24" s="683"/>
      <c r="R24" s="684">
        <v>3.6</v>
      </c>
      <c r="S24" s="685"/>
      <c r="T24" s="36"/>
      <c r="Z24" s="33"/>
      <c r="AY24" s="33"/>
    </row>
    <row r="25" spans="2:51" ht="13.25" customHeight="1" x14ac:dyDescent="0.25">
      <c r="B25" s="49" t="s">
        <v>515</v>
      </c>
      <c r="C25" s="21">
        <v>1.8</v>
      </c>
      <c r="D25" s="21">
        <v>0.1</v>
      </c>
      <c r="E25" s="680">
        <v>1.9</v>
      </c>
      <c r="F25" s="681"/>
      <c r="G25" s="680">
        <v>2.8</v>
      </c>
      <c r="H25" s="681"/>
      <c r="I25" s="199">
        <v>1.9</v>
      </c>
      <c r="J25" s="199">
        <v>0.3</v>
      </c>
      <c r="K25" s="680">
        <v>2.2000000000000002</v>
      </c>
      <c r="L25" s="681"/>
      <c r="M25" s="199">
        <v>2.9</v>
      </c>
      <c r="N25" s="199">
        <v>1.9</v>
      </c>
      <c r="O25" s="199">
        <v>0.3</v>
      </c>
      <c r="P25" s="682">
        <v>2.1</v>
      </c>
      <c r="Q25" s="683"/>
      <c r="R25" s="684">
        <v>3.9</v>
      </c>
      <c r="S25" s="685"/>
      <c r="T25" s="36"/>
      <c r="Z25" s="33"/>
      <c r="AY25" s="33"/>
    </row>
    <row r="26" spans="2:51" ht="13.25" customHeight="1" x14ac:dyDescent="0.25">
      <c r="B26" s="49" t="s">
        <v>715</v>
      </c>
      <c r="C26" s="21">
        <v>1.6</v>
      </c>
      <c r="D26" s="21">
        <v>0</v>
      </c>
      <c r="E26" s="680">
        <v>1.6</v>
      </c>
      <c r="F26" s="681"/>
      <c r="G26" s="680">
        <v>2.7</v>
      </c>
      <c r="H26" s="681"/>
      <c r="I26" s="199">
        <v>1.6</v>
      </c>
      <c r="J26" s="199">
        <v>0.1</v>
      </c>
      <c r="K26" s="680">
        <v>1.7</v>
      </c>
      <c r="L26" s="681"/>
      <c r="M26" s="199">
        <v>2.7</v>
      </c>
      <c r="N26" s="199">
        <v>1.5</v>
      </c>
      <c r="O26" s="199">
        <v>0.1</v>
      </c>
      <c r="P26" s="682">
        <v>1.6</v>
      </c>
      <c r="Q26" s="683"/>
      <c r="R26" s="684">
        <v>3.9</v>
      </c>
      <c r="S26" s="685"/>
      <c r="T26" s="36"/>
      <c r="Z26" s="33"/>
      <c r="AY26" s="33"/>
    </row>
    <row r="27" spans="2:51" ht="13.25" customHeight="1" x14ac:dyDescent="0.25">
      <c r="B27" s="49" t="s">
        <v>82</v>
      </c>
      <c r="C27" s="21">
        <v>1.3</v>
      </c>
      <c r="D27" s="21">
        <v>0</v>
      </c>
      <c r="E27" s="680">
        <v>1.3</v>
      </c>
      <c r="F27" s="681"/>
      <c r="G27" s="680">
        <v>3.3</v>
      </c>
      <c r="H27" s="681"/>
      <c r="I27" s="199">
        <v>1.6</v>
      </c>
      <c r="J27" s="199">
        <v>0.1</v>
      </c>
      <c r="K27" s="680">
        <v>1.7</v>
      </c>
      <c r="L27" s="681"/>
      <c r="M27" s="199">
        <v>3.2</v>
      </c>
      <c r="N27" s="199">
        <v>1.3</v>
      </c>
      <c r="O27" s="199">
        <v>0</v>
      </c>
      <c r="P27" s="682">
        <v>1.3</v>
      </c>
      <c r="Q27" s="683"/>
      <c r="R27" s="684">
        <v>3.8</v>
      </c>
      <c r="S27" s="685"/>
      <c r="T27" s="36"/>
      <c r="Z27" s="33"/>
      <c r="AY27" s="33"/>
    </row>
    <row r="28" spans="2:51" ht="13.25" customHeight="1" x14ac:dyDescent="0.25">
      <c r="B28" s="49" t="s">
        <v>716</v>
      </c>
      <c r="C28" s="21">
        <v>1.1000000000000001</v>
      </c>
      <c r="D28" s="21">
        <v>0</v>
      </c>
      <c r="E28" s="680">
        <v>1.1000000000000001</v>
      </c>
      <c r="F28" s="681"/>
      <c r="G28" s="680">
        <v>3.7</v>
      </c>
      <c r="H28" s="681"/>
      <c r="I28" s="199">
        <v>1.2</v>
      </c>
      <c r="J28" s="199">
        <v>0</v>
      </c>
      <c r="K28" s="680">
        <v>1.2</v>
      </c>
      <c r="L28" s="681"/>
      <c r="M28" s="199">
        <v>3.7</v>
      </c>
      <c r="N28" s="199">
        <v>1</v>
      </c>
      <c r="O28" s="199">
        <v>0</v>
      </c>
      <c r="P28" s="682">
        <v>1.1000000000000001</v>
      </c>
      <c r="Q28" s="683"/>
      <c r="R28" s="684">
        <v>3.9</v>
      </c>
      <c r="S28" s="685"/>
      <c r="T28" s="36"/>
      <c r="Z28" s="33"/>
      <c r="AY28" s="33"/>
    </row>
    <row r="29" spans="2:51" ht="13.25" customHeight="1" x14ac:dyDescent="0.25">
      <c r="B29" s="49" t="s">
        <v>511</v>
      </c>
      <c r="C29" s="21">
        <v>1</v>
      </c>
      <c r="D29" s="21">
        <v>0</v>
      </c>
      <c r="E29" s="680">
        <v>1</v>
      </c>
      <c r="F29" s="681"/>
      <c r="G29" s="680">
        <v>2.6</v>
      </c>
      <c r="H29" s="681"/>
      <c r="I29" s="199">
        <v>1</v>
      </c>
      <c r="J29" s="199">
        <v>0.1</v>
      </c>
      <c r="K29" s="680">
        <v>1</v>
      </c>
      <c r="L29" s="681"/>
      <c r="M29" s="199">
        <v>2.6</v>
      </c>
      <c r="N29" s="199">
        <v>1</v>
      </c>
      <c r="O29" s="199">
        <v>0.1</v>
      </c>
      <c r="P29" s="682">
        <v>1.1000000000000001</v>
      </c>
      <c r="Q29" s="683"/>
      <c r="R29" s="684">
        <v>3.9</v>
      </c>
      <c r="S29" s="685"/>
      <c r="T29" s="36"/>
      <c r="Z29" s="33"/>
      <c r="AY29" s="33"/>
    </row>
    <row r="30" spans="2:51" ht="13.25" customHeight="1" x14ac:dyDescent="0.25">
      <c r="B30" s="49" t="s">
        <v>717</v>
      </c>
      <c r="C30" s="21">
        <v>1</v>
      </c>
      <c r="D30" s="21">
        <v>0</v>
      </c>
      <c r="E30" s="680">
        <v>1</v>
      </c>
      <c r="F30" s="681"/>
      <c r="G30" s="680">
        <v>2.9</v>
      </c>
      <c r="H30" s="681"/>
      <c r="I30" s="199">
        <v>1</v>
      </c>
      <c r="J30" s="199">
        <v>0</v>
      </c>
      <c r="K30" s="680">
        <v>1</v>
      </c>
      <c r="L30" s="681"/>
      <c r="M30" s="199">
        <v>3</v>
      </c>
      <c r="N30" s="199">
        <v>1</v>
      </c>
      <c r="O30" s="199">
        <v>0</v>
      </c>
      <c r="P30" s="682">
        <v>1</v>
      </c>
      <c r="Q30" s="683"/>
      <c r="R30" s="684">
        <v>3.9</v>
      </c>
      <c r="S30" s="685"/>
      <c r="T30" s="36"/>
      <c r="Z30" s="33"/>
      <c r="AY30" s="33"/>
    </row>
    <row r="31" spans="2:51" ht="13.25" customHeight="1" x14ac:dyDescent="0.25">
      <c r="B31" s="49" t="s">
        <v>519</v>
      </c>
      <c r="C31" s="21">
        <v>0.5</v>
      </c>
      <c r="D31" s="21">
        <v>0</v>
      </c>
      <c r="E31" s="680">
        <v>0.5</v>
      </c>
      <c r="F31" s="681"/>
      <c r="G31" s="680">
        <v>2.9</v>
      </c>
      <c r="H31" s="681"/>
      <c r="I31" s="199">
        <v>0.5</v>
      </c>
      <c r="J31" s="199">
        <v>0</v>
      </c>
      <c r="K31" s="680">
        <v>0.5</v>
      </c>
      <c r="L31" s="681"/>
      <c r="M31" s="199">
        <v>3</v>
      </c>
      <c r="N31" s="199">
        <v>0.4</v>
      </c>
      <c r="O31" s="199">
        <v>0</v>
      </c>
      <c r="P31" s="682">
        <v>0.4</v>
      </c>
      <c r="Q31" s="683"/>
      <c r="R31" s="684">
        <v>3.7</v>
      </c>
      <c r="S31" s="685"/>
      <c r="T31" s="36"/>
      <c r="Z31" s="33"/>
      <c r="AY31" s="33"/>
    </row>
    <row r="32" spans="2:51" ht="13.25" customHeight="1" x14ac:dyDescent="0.25">
      <c r="B32" s="49" t="s">
        <v>718</v>
      </c>
      <c r="C32" s="21">
        <v>0.4</v>
      </c>
      <c r="D32" s="21">
        <v>0</v>
      </c>
      <c r="E32" s="680">
        <v>0.4</v>
      </c>
      <c r="F32" s="681"/>
      <c r="G32" s="680">
        <v>3</v>
      </c>
      <c r="H32" s="681"/>
      <c r="I32" s="199">
        <v>0.4</v>
      </c>
      <c r="J32" s="199">
        <v>0</v>
      </c>
      <c r="K32" s="680">
        <v>0.4</v>
      </c>
      <c r="L32" s="681"/>
      <c r="M32" s="199">
        <v>3</v>
      </c>
      <c r="N32" s="199">
        <v>0.4</v>
      </c>
      <c r="O32" s="199">
        <v>0</v>
      </c>
      <c r="P32" s="682">
        <v>0.4</v>
      </c>
      <c r="Q32" s="683"/>
      <c r="R32" s="684">
        <v>3.9</v>
      </c>
      <c r="S32" s="685"/>
      <c r="T32" s="36"/>
      <c r="Z32" s="33"/>
      <c r="AY32" s="33"/>
    </row>
    <row r="33" spans="1:52" ht="9.15" customHeight="1" x14ac:dyDescent="0.25">
      <c r="B33" s="267"/>
      <c r="C33" s="268"/>
      <c r="D33" s="268"/>
      <c r="E33" s="412"/>
      <c r="F33" s="151"/>
      <c r="G33" s="412"/>
      <c r="H33" s="151"/>
      <c r="I33" s="268"/>
      <c r="J33" s="268"/>
      <c r="K33" s="412"/>
      <c r="L33" s="151"/>
      <c r="M33" s="268"/>
      <c r="N33" s="268"/>
      <c r="O33" s="268"/>
      <c r="P33" s="268"/>
      <c r="Q33" s="268"/>
      <c r="R33" s="705"/>
      <c r="S33" s="685"/>
      <c r="T33" s="36"/>
      <c r="Z33" s="33"/>
      <c r="AY33" s="33"/>
    </row>
    <row r="34" spans="1:52" ht="16.649999999999999" customHeight="1" x14ac:dyDescent="0.25">
      <c r="B34" s="29" t="s">
        <v>510</v>
      </c>
      <c r="C34" s="216">
        <v>76.3</v>
      </c>
      <c r="D34" s="216">
        <v>1.6</v>
      </c>
      <c r="E34" s="709">
        <v>77.900000000000006</v>
      </c>
      <c r="F34" s="710"/>
      <c r="G34" s="709">
        <v>2.6</v>
      </c>
      <c r="H34" s="710"/>
      <c r="I34" s="464">
        <v>76.599999999999994</v>
      </c>
      <c r="J34" s="464">
        <v>2.7</v>
      </c>
      <c r="K34" s="709">
        <v>79.3</v>
      </c>
      <c r="L34" s="710"/>
      <c r="M34" s="464">
        <v>2.7</v>
      </c>
      <c r="N34" s="464">
        <v>70.3</v>
      </c>
      <c r="O34" s="464">
        <v>1.9</v>
      </c>
      <c r="P34" s="706">
        <v>72.3</v>
      </c>
      <c r="Q34" s="708"/>
      <c r="R34" s="706">
        <v>3.7</v>
      </c>
      <c r="S34" s="707"/>
      <c r="T34" s="36"/>
      <c r="Z34" s="33"/>
      <c r="AY34" s="33"/>
    </row>
    <row r="35" spans="1:52" ht="13.25" customHeight="1" x14ac:dyDescent="0.25">
      <c r="B35" s="491"/>
      <c r="C35" s="491"/>
      <c r="D35" s="491"/>
      <c r="E35" s="128"/>
      <c r="F35" s="192"/>
      <c r="G35" s="128"/>
      <c r="H35" s="192"/>
      <c r="I35" s="128"/>
      <c r="J35" s="128"/>
      <c r="K35" s="128"/>
      <c r="L35" s="192"/>
      <c r="M35" s="128"/>
      <c r="N35" s="128"/>
      <c r="O35" s="128"/>
      <c r="P35" s="128"/>
      <c r="Q35" s="128"/>
      <c r="R35" s="128"/>
      <c r="S35" s="192"/>
      <c r="Z35" s="33"/>
      <c r="AY35" s="33"/>
    </row>
    <row r="36" spans="1:52" ht="15.75" customHeight="1" x14ac:dyDescent="0.25">
      <c r="B36" s="713" t="s">
        <v>719</v>
      </c>
      <c r="C36" s="711" t="s">
        <v>720</v>
      </c>
      <c r="D36" s="712"/>
      <c r="E36" s="203"/>
      <c r="Z36" s="33"/>
      <c r="AY36" s="33"/>
    </row>
    <row r="37" spans="1:52" ht="15.75" customHeight="1" x14ac:dyDescent="0.25">
      <c r="B37" s="677"/>
      <c r="C37" s="448" t="s">
        <v>636</v>
      </c>
      <c r="D37" s="469" t="s">
        <v>637</v>
      </c>
      <c r="E37" s="203"/>
      <c r="Z37" s="33"/>
      <c r="AY37" s="33"/>
    </row>
    <row r="38" spans="1:52" ht="9.15" customHeight="1" x14ac:dyDescent="0.25">
      <c r="A38" s="470"/>
      <c r="B38" s="471"/>
      <c r="C38" s="451"/>
      <c r="D38" s="472"/>
      <c r="E38" s="203"/>
      <c r="F38" s="97"/>
      <c r="G38" s="33"/>
      <c r="H38" s="97"/>
      <c r="I38" s="33"/>
      <c r="J38" s="33"/>
      <c r="K38" s="33"/>
      <c r="L38" s="97"/>
      <c r="N38" s="33"/>
      <c r="O38" s="33"/>
      <c r="P38" s="33"/>
      <c r="R38" s="33"/>
      <c r="S38" s="97"/>
      <c r="T38" s="33"/>
      <c r="U38" s="33"/>
      <c r="V38" s="33"/>
      <c r="W38" s="97"/>
      <c r="Y38" s="33"/>
      <c r="Z38" s="33"/>
      <c r="AA38" s="33"/>
      <c r="AB38" s="97"/>
      <c r="AC38" s="33"/>
      <c r="AD38" s="33"/>
      <c r="AE38" s="33"/>
      <c r="AF38" s="97"/>
      <c r="AG38" s="33"/>
      <c r="AH38" s="33"/>
      <c r="AI38" s="33"/>
      <c r="AJ38" s="33"/>
      <c r="AK38" s="33"/>
      <c r="AL38" s="33"/>
      <c r="AM38" s="33"/>
      <c r="AN38" s="33"/>
      <c r="AO38" s="33"/>
      <c r="AP38" s="33"/>
      <c r="AQ38" s="33"/>
      <c r="AS38" s="33"/>
      <c r="AT38" s="97"/>
      <c r="AU38" s="33"/>
      <c r="AV38" s="33"/>
      <c r="AW38" s="138"/>
      <c r="AX38" s="473"/>
      <c r="AY38" s="33"/>
      <c r="AZ38" s="138"/>
    </row>
    <row r="39" spans="1:52" ht="13.25" customHeight="1" x14ac:dyDescent="0.25">
      <c r="B39" s="474">
        <v>1</v>
      </c>
      <c r="C39" s="475">
        <v>8.9999999999999993E-3</v>
      </c>
      <c r="D39" s="476">
        <v>6.0000000000000001E-3</v>
      </c>
      <c r="E39" s="203"/>
      <c r="Z39" s="33"/>
      <c r="AY39" s="33"/>
    </row>
    <row r="40" spans="1:52" ht="13.25" customHeight="1" x14ac:dyDescent="0.25">
      <c r="B40" s="474">
        <v>2</v>
      </c>
      <c r="C40" s="475">
        <v>0.82</v>
      </c>
      <c r="D40" s="476">
        <v>0.85399999999999998</v>
      </c>
      <c r="E40" s="203"/>
      <c r="Z40" s="33"/>
      <c r="AY40" s="33"/>
    </row>
    <row r="41" spans="1:52" ht="13.25" customHeight="1" x14ac:dyDescent="0.25">
      <c r="B41" s="474">
        <v>4</v>
      </c>
      <c r="C41" s="475">
        <v>0.16600000000000001</v>
      </c>
      <c r="D41" s="476">
        <v>0.14000000000000001</v>
      </c>
      <c r="E41" s="203"/>
      <c r="Z41" s="33"/>
      <c r="AY41" s="33"/>
    </row>
    <row r="42" spans="1:52" ht="13.25" customHeight="1" x14ac:dyDescent="0.25">
      <c r="B42" s="118" t="s">
        <v>510</v>
      </c>
      <c r="C42" s="477">
        <v>1</v>
      </c>
      <c r="D42" s="478">
        <v>1</v>
      </c>
      <c r="E42" s="203"/>
      <c r="Z42" s="33"/>
      <c r="AY42" s="33"/>
    </row>
    <row r="43" spans="1:52" ht="13.25" customHeight="1" x14ac:dyDescent="0.25">
      <c r="B43" s="192"/>
      <c r="C43" s="128"/>
      <c r="D43" s="128"/>
      <c r="Z43" s="33"/>
      <c r="AY43" s="33"/>
    </row>
    <row r="44" spans="1:52" ht="13.25" customHeight="1" x14ac:dyDescent="0.25">
      <c r="B44" s="97" t="s">
        <v>138</v>
      </c>
      <c r="Z44" s="33"/>
      <c r="AY44" s="33"/>
    </row>
    <row r="45" spans="1:52" ht="13.25" customHeight="1" x14ac:dyDescent="0.25">
      <c r="B45" s="610" t="s">
        <v>721</v>
      </c>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10"/>
      <c r="AA45" s="607"/>
      <c r="AB45" s="607"/>
      <c r="AC45" s="607"/>
      <c r="AD45" s="607"/>
      <c r="AE45" s="607"/>
      <c r="AF45" s="607"/>
      <c r="AG45" s="607"/>
      <c r="AH45" s="607"/>
      <c r="AI45" s="607"/>
      <c r="AJ45" s="607"/>
      <c r="AK45" s="607"/>
      <c r="AL45" s="607"/>
      <c r="AM45" s="607"/>
      <c r="AN45" s="607"/>
      <c r="AO45" s="607"/>
      <c r="AP45" s="607"/>
      <c r="AQ45" s="607"/>
      <c r="AR45" s="607"/>
      <c r="AS45" s="607"/>
      <c r="AT45" s="607"/>
      <c r="AU45" s="607"/>
      <c r="AV45" s="607"/>
      <c r="AW45" s="607"/>
      <c r="AX45" s="607"/>
      <c r="AY45" s="1"/>
    </row>
    <row r="46" spans="1:52" ht="13.25" customHeight="1" x14ac:dyDescent="0.25">
      <c r="B46" s="610" t="s">
        <v>722</v>
      </c>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10"/>
      <c r="AA46" s="607"/>
      <c r="AB46" s="607"/>
      <c r="AC46" s="607"/>
      <c r="AD46" s="607"/>
      <c r="AE46" s="607"/>
      <c r="AF46" s="607"/>
      <c r="AG46" s="607"/>
      <c r="AH46" s="607"/>
      <c r="AI46" s="607"/>
      <c r="AJ46" s="607"/>
      <c r="AK46" s="607"/>
      <c r="AL46" s="607"/>
      <c r="AM46" s="607"/>
      <c r="AN46" s="607"/>
      <c r="AO46" s="607"/>
      <c r="AP46" s="607"/>
      <c r="AQ46" s="607"/>
      <c r="AR46" s="607"/>
      <c r="AS46" s="607"/>
      <c r="AT46" s="607"/>
      <c r="AU46" s="607"/>
      <c r="AV46" s="607"/>
      <c r="AW46" s="607"/>
      <c r="AX46" s="607"/>
      <c r="AY46" s="1"/>
    </row>
    <row r="47" spans="1:52" ht="13.25" customHeight="1" x14ac:dyDescent="0.25">
      <c r="B47" s="610" t="s">
        <v>723</v>
      </c>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10"/>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7"/>
      <c r="AY47" s="1"/>
    </row>
    <row r="48" spans="1:52" ht="13.25" customHeight="1" x14ac:dyDescent="0.25">
      <c r="B48" s="610" t="s">
        <v>724</v>
      </c>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c r="AH48" s="607"/>
      <c r="AI48" s="607"/>
      <c r="AJ48" s="607"/>
      <c r="AK48" s="607"/>
      <c r="AL48" s="607"/>
      <c r="AM48" s="607"/>
      <c r="AN48" s="607"/>
      <c r="AO48" s="607"/>
      <c r="AP48" s="607"/>
      <c r="AQ48" s="607"/>
      <c r="AR48" s="607"/>
      <c r="AS48" s="607"/>
      <c r="AT48" s="607"/>
      <c r="AU48" s="607"/>
      <c r="AV48" s="607"/>
      <c r="AW48" s="607"/>
      <c r="AX48" s="607"/>
    </row>
    <row r="49" spans="2:51" ht="13.25" customHeight="1" x14ac:dyDescent="0.25">
      <c r="B49" s="610" t="s">
        <v>725</v>
      </c>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10"/>
      <c r="AA49" s="607"/>
      <c r="AB49" s="607"/>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7"/>
      <c r="AY49" s="1"/>
    </row>
    <row r="50" spans="2:51" ht="13.25" customHeight="1" x14ac:dyDescent="0.25">
      <c r="Z50" s="33"/>
      <c r="AY50" s="33"/>
    </row>
    <row r="51" spans="2:51" ht="13.25" customHeight="1" x14ac:dyDescent="0.25">
      <c r="Z51" s="33"/>
      <c r="AY51" s="33"/>
    </row>
    <row r="52" spans="2:51" ht="13.25" customHeight="1" x14ac:dyDescent="0.25">
      <c r="Z52" s="33"/>
      <c r="AY52" s="33"/>
    </row>
    <row r="53" spans="2:51" ht="13.25" customHeight="1" x14ac:dyDescent="0.25">
      <c r="Z53" s="33"/>
      <c r="AY53" s="33"/>
    </row>
    <row r="54" spans="2:51" ht="15" customHeight="1" x14ac:dyDescent="0.25">
      <c r="Z54" s="139"/>
      <c r="AY54" s="139"/>
    </row>
    <row r="55" spans="2:51" ht="15" customHeight="1" x14ac:dyDescent="0.25">
      <c r="Z55" s="139"/>
      <c r="AY55" s="139"/>
    </row>
  </sheetData>
  <mergeCells count="127">
    <mergeCell ref="B49:AX49"/>
    <mergeCell ref="B47:AX47"/>
    <mergeCell ref="B46:AX46"/>
    <mergeCell ref="B48:AX48"/>
    <mergeCell ref="R33:S33"/>
    <mergeCell ref="R34:S34"/>
    <mergeCell ref="B45:AX45"/>
    <mergeCell ref="P34:Q34"/>
    <mergeCell ref="K34:L34"/>
    <mergeCell ref="G34:H34"/>
    <mergeCell ref="E34:F34"/>
    <mergeCell ref="C36:D36"/>
    <mergeCell ref="B36:B37"/>
    <mergeCell ref="B2:AZ2"/>
    <mergeCell ref="Y4:AE4"/>
    <mergeCell ref="AG4:AK4"/>
    <mergeCell ref="AG5:AJ5"/>
    <mergeCell ref="Y6:Z6"/>
    <mergeCell ref="AE5:AF6"/>
    <mergeCell ref="AK5:AK6"/>
    <mergeCell ref="AL5:AO5"/>
    <mergeCell ref="AL4:AP4"/>
    <mergeCell ref="AP5:AP6"/>
    <mergeCell ref="AS6:AT6"/>
    <mergeCell ref="AQ5:AV5"/>
    <mergeCell ref="AY5:AY6"/>
    <mergeCell ref="AW5:AX6"/>
    <mergeCell ref="AQ6:AR6"/>
    <mergeCell ref="AQ4:AY4"/>
    <mergeCell ref="B5:B6"/>
    <mergeCell ref="C5:J5"/>
    <mergeCell ref="E6:F6"/>
    <mergeCell ref="G6:H6"/>
    <mergeCell ref="C4:M4"/>
    <mergeCell ref="M5:M6"/>
    <mergeCell ref="P6:Q6"/>
    <mergeCell ref="K5:L6"/>
    <mergeCell ref="R27:S27"/>
    <mergeCell ref="R28:S28"/>
    <mergeCell ref="R29:S29"/>
    <mergeCell ref="R30:S30"/>
    <mergeCell ref="R31:S31"/>
    <mergeCell ref="R32:S32"/>
    <mergeCell ref="X5:X6"/>
    <mergeCell ref="Y5:AD5"/>
    <mergeCell ref="V5:W6"/>
    <mergeCell ref="AA6:AB6"/>
    <mergeCell ref="R18:S18"/>
    <mergeCell ref="R19:S19"/>
    <mergeCell ref="R20:S20"/>
    <mergeCell ref="R21:S21"/>
    <mergeCell ref="R22:S22"/>
    <mergeCell ref="R23:S23"/>
    <mergeCell ref="R24:S24"/>
    <mergeCell ref="R25:S25"/>
    <mergeCell ref="R26:S26"/>
    <mergeCell ref="N15:S15"/>
    <mergeCell ref="N16:S16"/>
    <mergeCell ref="R17:S17"/>
    <mergeCell ref="N5:U5"/>
    <mergeCell ref="R6:S6"/>
    <mergeCell ref="P24:Q24"/>
    <mergeCell ref="P23:Q23"/>
    <mergeCell ref="P22:Q22"/>
    <mergeCell ref="P21:Q21"/>
    <mergeCell ref="K23:L23"/>
    <mergeCell ref="K24:L24"/>
    <mergeCell ref="K21:L21"/>
    <mergeCell ref="K22:L22"/>
    <mergeCell ref="K19:L19"/>
    <mergeCell ref="K20:L20"/>
    <mergeCell ref="P20:Q20"/>
    <mergeCell ref="P19:Q19"/>
    <mergeCell ref="K25:L25"/>
    <mergeCell ref="K26:L26"/>
    <mergeCell ref="K27:L27"/>
    <mergeCell ref="K28:L28"/>
    <mergeCell ref="K31:L31"/>
    <mergeCell ref="K32:L32"/>
    <mergeCell ref="K30:L30"/>
    <mergeCell ref="K29:L29"/>
    <mergeCell ref="P32:Q32"/>
    <mergeCell ref="P31:Q31"/>
    <mergeCell ref="P30:Q30"/>
    <mergeCell ref="P29:Q29"/>
    <mergeCell ref="P28:Q28"/>
    <mergeCell ref="P27:Q27"/>
    <mergeCell ref="P26:Q26"/>
    <mergeCell ref="P25:Q25"/>
    <mergeCell ref="G24:H24"/>
    <mergeCell ref="E23:F23"/>
    <mergeCell ref="E24:F24"/>
    <mergeCell ref="E29:F29"/>
    <mergeCell ref="E30:F30"/>
    <mergeCell ref="E31:F31"/>
    <mergeCell ref="E32:F32"/>
    <mergeCell ref="G31:H31"/>
    <mergeCell ref="G32:H32"/>
    <mergeCell ref="G30:H30"/>
    <mergeCell ref="G29:H29"/>
    <mergeCell ref="G27:H27"/>
    <mergeCell ref="G28:H28"/>
    <mergeCell ref="E28:F28"/>
    <mergeCell ref="E27:F27"/>
    <mergeCell ref="E26:F26"/>
    <mergeCell ref="E25:F25"/>
    <mergeCell ref="G25:H25"/>
    <mergeCell ref="G26:H26"/>
    <mergeCell ref="G19:H19"/>
    <mergeCell ref="G20:H20"/>
    <mergeCell ref="E19:F19"/>
    <mergeCell ref="E20:F20"/>
    <mergeCell ref="E21:F21"/>
    <mergeCell ref="E22:F22"/>
    <mergeCell ref="G21:H21"/>
    <mergeCell ref="G22:H22"/>
    <mergeCell ref="G23:H23"/>
    <mergeCell ref="N4:X4"/>
    <mergeCell ref="I16:M16"/>
    <mergeCell ref="I15:M15"/>
    <mergeCell ref="C16:H16"/>
    <mergeCell ref="C15:H15"/>
    <mergeCell ref="B16:B17"/>
    <mergeCell ref="E17:F17"/>
    <mergeCell ref="G17:H17"/>
    <mergeCell ref="K17:L17"/>
    <mergeCell ref="P17:Q1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53"/>
  <sheetViews>
    <sheetView showGridLines="0" showRuler="0" workbookViewId="0"/>
  </sheetViews>
  <sheetFormatPr defaultColWidth="13.08984375" defaultRowHeight="12.5" x14ac:dyDescent="0.25"/>
  <cols>
    <col min="1" max="1" width="2.6328125" customWidth="1"/>
    <col min="2" max="2" width="16.1796875" customWidth="1"/>
    <col min="3" max="3" width="63.26953125" customWidth="1"/>
    <col min="4" max="5" width="18.54296875" customWidth="1"/>
    <col min="6" max="6" width="16.36328125" customWidth="1"/>
    <col min="7" max="7" width="2.1796875" customWidth="1"/>
    <col min="8" max="11" width="18.54296875" customWidth="1"/>
    <col min="12" max="22" width="8.81640625" customWidth="1"/>
  </cols>
  <sheetData>
    <row r="1" spans="1:22" ht="31.65" customHeight="1" x14ac:dyDescent="0.25">
      <c r="A1" s="6"/>
      <c r="B1" s="6"/>
      <c r="C1" s="6"/>
      <c r="D1" s="6"/>
      <c r="E1" s="6"/>
      <c r="F1" s="6"/>
      <c r="G1" s="6"/>
      <c r="H1" s="6"/>
      <c r="I1" s="6"/>
      <c r="J1" s="7"/>
      <c r="K1" s="7"/>
      <c r="L1" s="6"/>
      <c r="M1" s="6"/>
      <c r="N1" s="6"/>
      <c r="O1" s="6"/>
      <c r="P1" s="6"/>
      <c r="Q1" s="6"/>
      <c r="R1" s="6"/>
      <c r="S1" s="6"/>
      <c r="T1" s="6"/>
      <c r="U1" s="6"/>
      <c r="V1" s="6"/>
    </row>
    <row r="2" spans="1:22" ht="35.75" customHeight="1" x14ac:dyDescent="0.25">
      <c r="A2" s="6"/>
      <c r="B2" s="606" t="s">
        <v>29</v>
      </c>
      <c r="C2" s="607"/>
      <c r="D2" s="607"/>
      <c r="E2" s="607"/>
      <c r="F2" s="607"/>
      <c r="G2" s="607"/>
      <c r="H2" s="607"/>
      <c r="I2" s="607"/>
      <c r="J2" s="607"/>
      <c r="K2" s="607"/>
    </row>
    <row r="3" spans="1:22" ht="31.65" customHeight="1" x14ac:dyDescent="0.25">
      <c r="C3" s="500"/>
      <c r="D3" s="500"/>
      <c r="E3" s="500"/>
      <c r="F3" s="500"/>
      <c r="G3" s="500"/>
      <c r="H3" s="500"/>
      <c r="I3" s="500"/>
      <c r="J3" s="501"/>
      <c r="K3" s="501"/>
      <c r="L3" s="6"/>
      <c r="M3" s="6"/>
      <c r="N3" s="6"/>
      <c r="O3" s="6"/>
      <c r="P3" s="6"/>
      <c r="Q3" s="6"/>
      <c r="R3" s="6"/>
      <c r="S3" s="6"/>
      <c r="T3" s="6"/>
      <c r="U3" s="6"/>
      <c r="V3" s="6"/>
    </row>
    <row r="4" spans="1:22" ht="25.75" customHeight="1" x14ac:dyDescent="0.25">
      <c r="B4" s="714" t="s">
        <v>726</v>
      </c>
      <c r="C4" s="714"/>
      <c r="D4" s="492" t="s">
        <v>171</v>
      </c>
      <c r="E4" s="492" t="s">
        <v>338</v>
      </c>
      <c r="F4" s="716" t="s">
        <v>727</v>
      </c>
      <c r="G4" s="716"/>
      <c r="H4" s="493">
        <v>2025</v>
      </c>
      <c r="I4" s="493">
        <v>2024</v>
      </c>
      <c r="J4" s="493">
        <v>2023</v>
      </c>
      <c r="K4" s="493">
        <v>2022</v>
      </c>
      <c r="L4" s="502"/>
    </row>
    <row r="5" spans="1:22" ht="15.75" customHeight="1" x14ac:dyDescent="0.25">
      <c r="B5" s="715" t="s">
        <v>728</v>
      </c>
      <c r="C5" s="19" t="s">
        <v>729</v>
      </c>
      <c r="D5" s="494">
        <v>15</v>
      </c>
      <c r="E5" s="217" t="s">
        <v>730</v>
      </c>
      <c r="F5" s="22">
        <v>15.8</v>
      </c>
      <c r="G5" s="495">
        <v>7</v>
      </c>
      <c r="H5" s="24" t="s">
        <v>381</v>
      </c>
      <c r="I5" s="24" t="s">
        <v>381</v>
      </c>
      <c r="J5" s="22">
        <v>7.9</v>
      </c>
      <c r="K5" s="22">
        <v>7.9</v>
      </c>
      <c r="L5" s="502"/>
    </row>
    <row r="6" spans="1:22" ht="15.75" customHeight="1" x14ac:dyDescent="0.25">
      <c r="B6" s="715"/>
      <c r="C6" s="19" t="s">
        <v>731</v>
      </c>
      <c r="D6" s="494">
        <v>10</v>
      </c>
      <c r="E6" s="217" t="s">
        <v>730</v>
      </c>
      <c r="F6" s="22">
        <v>13.3</v>
      </c>
      <c r="G6" s="19"/>
      <c r="H6" s="24" t="s">
        <v>381</v>
      </c>
      <c r="I6" s="21">
        <v>5</v>
      </c>
      <c r="J6" s="21">
        <v>3.6</v>
      </c>
      <c r="K6" s="21">
        <v>4.7</v>
      </c>
      <c r="L6" s="502"/>
    </row>
    <row r="7" spans="1:22" ht="15.75" customHeight="1" x14ac:dyDescent="0.25">
      <c r="B7" s="715"/>
      <c r="C7" s="19" t="s">
        <v>732</v>
      </c>
      <c r="D7" s="494">
        <v>8</v>
      </c>
      <c r="E7" s="217" t="s">
        <v>730</v>
      </c>
      <c r="F7" s="22">
        <v>9.4</v>
      </c>
      <c r="G7" s="19"/>
      <c r="H7" s="24" t="s">
        <v>381</v>
      </c>
      <c r="I7" s="22">
        <v>3.7</v>
      </c>
      <c r="J7" s="22">
        <v>3.6</v>
      </c>
      <c r="K7" s="22">
        <v>2.1</v>
      </c>
      <c r="L7" s="502"/>
    </row>
    <row r="8" spans="1:22" ht="15.75" customHeight="1" x14ac:dyDescent="0.25">
      <c r="B8" s="715" t="s">
        <v>733</v>
      </c>
      <c r="C8" s="19" t="s">
        <v>734</v>
      </c>
      <c r="D8" s="494">
        <v>30</v>
      </c>
      <c r="E8" s="217" t="s">
        <v>735</v>
      </c>
      <c r="F8" s="22">
        <v>24.5</v>
      </c>
      <c r="G8" s="19"/>
      <c r="H8" s="22">
        <v>13.8</v>
      </c>
      <c r="I8" s="22">
        <v>10.7</v>
      </c>
      <c r="J8" s="24" t="s">
        <v>381</v>
      </c>
      <c r="K8" s="24" t="s">
        <v>381</v>
      </c>
      <c r="L8" s="502"/>
    </row>
    <row r="9" spans="1:22" ht="15.75" customHeight="1" x14ac:dyDescent="0.25">
      <c r="B9" s="715"/>
      <c r="C9" s="19" t="s">
        <v>736</v>
      </c>
      <c r="D9" s="494">
        <v>11</v>
      </c>
      <c r="E9" s="217" t="s">
        <v>737</v>
      </c>
      <c r="F9" s="22">
        <v>5.3</v>
      </c>
      <c r="G9" s="19"/>
      <c r="H9" s="22">
        <v>5.3</v>
      </c>
      <c r="I9" s="24" t="s">
        <v>381</v>
      </c>
      <c r="J9" s="24" t="s">
        <v>381</v>
      </c>
      <c r="K9" s="24" t="s">
        <v>381</v>
      </c>
      <c r="L9" s="502"/>
    </row>
    <row r="10" spans="1:22" ht="15.75" customHeight="1" x14ac:dyDescent="0.25">
      <c r="B10" s="715"/>
      <c r="C10" s="19" t="s">
        <v>738</v>
      </c>
      <c r="D10" s="494">
        <v>10</v>
      </c>
      <c r="E10" s="217" t="s">
        <v>737</v>
      </c>
      <c r="F10" s="22">
        <v>2.8</v>
      </c>
      <c r="G10" s="19"/>
      <c r="H10" s="22">
        <v>2.8</v>
      </c>
      <c r="I10" s="24" t="s">
        <v>381</v>
      </c>
      <c r="J10" s="24" t="s">
        <v>381</v>
      </c>
      <c r="K10" s="24" t="s">
        <v>381</v>
      </c>
      <c r="L10" s="502"/>
    </row>
    <row r="11" spans="1:22" ht="15.75" customHeight="1" x14ac:dyDescent="0.25">
      <c r="B11" s="715" t="s">
        <v>739</v>
      </c>
      <c r="C11" s="238" t="s">
        <v>740</v>
      </c>
      <c r="D11" s="496">
        <v>45</v>
      </c>
      <c r="E11" s="497" t="s">
        <v>741</v>
      </c>
      <c r="F11" s="498">
        <v>40.299999999999997</v>
      </c>
      <c r="G11" s="19" t="s">
        <v>167</v>
      </c>
      <c r="H11" s="498">
        <v>13.8</v>
      </c>
      <c r="I11" s="498">
        <v>10.7</v>
      </c>
      <c r="J11" s="498">
        <v>7.9</v>
      </c>
      <c r="K11" s="498">
        <v>7.9</v>
      </c>
      <c r="L11" s="502"/>
    </row>
    <row r="12" spans="1:22" ht="15.75" customHeight="1" x14ac:dyDescent="0.25">
      <c r="B12" s="715"/>
      <c r="C12" s="238" t="s">
        <v>742</v>
      </c>
      <c r="D12" s="496">
        <v>21</v>
      </c>
      <c r="E12" s="497" t="s">
        <v>743</v>
      </c>
      <c r="F12" s="498">
        <v>18.5</v>
      </c>
      <c r="G12" s="19" t="s">
        <v>167</v>
      </c>
      <c r="H12" s="498">
        <v>5.3</v>
      </c>
      <c r="I12" s="499">
        <v>5</v>
      </c>
      <c r="J12" s="498">
        <v>3.6</v>
      </c>
      <c r="K12" s="498">
        <v>4.7</v>
      </c>
      <c r="L12" s="502"/>
    </row>
    <row r="13" spans="1:22" ht="15.75" customHeight="1" x14ac:dyDescent="0.25">
      <c r="B13" s="715"/>
      <c r="C13" s="238" t="s">
        <v>744</v>
      </c>
      <c r="D13" s="496">
        <v>18</v>
      </c>
      <c r="E13" s="497" t="s">
        <v>743</v>
      </c>
      <c r="F13" s="498">
        <v>12.1</v>
      </c>
      <c r="G13" s="19" t="s">
        <v>167</v>
      </c>
      <c r="H13" s="498">
        <v>2.8</v>
      </c>
      <c r="I13" s="498">
        <v>3.7</v>
      </c>
      <c r="J13" s="498">
        <v>3.6</v>
      </c>
      <c r="K13" s="498">
        <v>2.1</v>
      </c>
      <c r="L13" s="502"/>
    </row>
    <row r="14" spans="1:22" ht="15.75" customHeight="1" x14ac:dyDescent="0.25">
      <c r="B14" s="717" t="s">
        <v>745</v>
      </c>
      <c r="C14" s="717"/>
      <c r="D14" s="496">
        <f>SUM(D5:D10)</f>
        <v>84</v>
      </c>
      <c r="E14" s="497" t="s">
        <v>381</v>
      </c>
      <c r="F14" s="498">
        <v>70.900000000000006</v>
      </c>
      <c r="G14" s="238"/>
      <c r="H14" s="498">
        <v>21.9</v>
      </c>
      <c r="I14" s="498">
        <f>SUM(I5:I10)</f>
        <v>19.399999999999999</v>
      </c>
      <c r="J14" s="498">
        <f>SUM(J5:J10)</f>
        <v>15.1</v>
      </c>
      <c r="K14" s="498">
        <f>SUM(K5:K10)</f>
        <v>14.700000000000001</v>
      </c>
      <c r="L14" s="502"/>
    </row>
    <row r="15" spans="1:22" ht="15" customHeight="1" x14ac:dyDescent="0.25">
      <c r="B15" s="264"/>
      <c r="C15" s="268"/>
      <c r="D15" s="268"/>
      <c r="E15" s="268"/>
      <c r="F15" s="268"/>
      <c r="G15" s="151"/>
      <c r="H15" s="268"/>
      <c r="I15" s="268"/>
      <c r="J15" s="268"/>
      <c r="K15" s="268"/>
    </row>
    <row r="16" spans="1:22" ht="15.75" customHeight="1" x14ac:dyDescent="0.25">
      <c r="B16" s="714" t="s">
        <v>746</v>
      </c>
      <c r="C16" s="714"/>
      <c r="D16" s="503"/>
      <c r="E16" s="503"/>
      <c r="F16" s="503"/>
      <c r="G16" s="504"/>
      <c r="H16" s="503"/>
      <c r="I16" s="503"/>
      <c r="J16" s="503"/>
      <c r="K16" s="503"/>
      <c r="L16" s="502"/>
    </row>
    <row r="17" spans="2:12" ht="15.75" customHeight="1" x14ac:dyDescent="0.25">
      <c r="B17" s="715" t="s">
        <v>747</v>
      </c>
      <c r="C17" s="19" t="s">
        <v>748</v>
      </c>
      <c r="D17" s="217" t="s">
        <v>749</v>
      </c>
      <c r="E17" s="217" t="s">
        <v>750</v>
      </c>
      <c r="F17" s="22">
        <f>H17</f>
        <v>81.3</v>
      </c>
      <c r="G17" s="19" t="s">
        <v>167</v>
      </c>
      <c r="H17" s="22">
        <v>81.3</v>
      </c>
      <c r="I17" s="22">
        <v>25.9</v>
      </c>
      <c r="J17" s="22">
        <v>21.7</v>
      </c>
      <c r="K17" s="22">
        <v>17.5</v>
      </c>
      <c r="L17" s="502"/>
    </row>
    <row r="18" spans="2:12" ht="25.75" customHeight="1" x14ac:dyDescent="0.25">
      <c r="B18" s="715"/>
      <c r="C18" s="19" t="s">
        <v>751</v>
      </c>
      <c r="D18" s="217" t="s">
        <v>107</v>
      </c>
      <c r="E18" s="217" t="s">
        <v>750</v>
      </c>
      <c r="F18" s="21">
        <f>H18</f>
        <v>5.45</v>
      </c>
      <c r="G18" s="19" t="s">
        <v>167</v>
      </c>
      <c r="H18" s="21">
        <v>5.45</v>
      </c>
      <c r="I18" s="22">
        <v>2.1</v>
      </c>
      <c r="J18" s="22">
        <v>1.7</v>
      </c>
      <c r="K18" s="22">
        <v>1.3</v>
      </c>
      <c r="L18" s="502"/>
    </row>
    <row r="19" spans="2:12" ht="13.25" customHeight="1" x14ac:dyDescent="0.25">
      <c r="B19" s="505"/>
      <c r="C19" s="297"/>
      <c r="D19" s="297"/>
      <c r="E19" s="297"/>
      <c r="F19" s="297"/>
      <c r="G19" s="297"/>
      <c r="H19" s="297"/>
      <c r="I19" s="297"/>
      <c r="J19" s="297"/>
      <c r="K19" s="297"/>
    </row>
    <row r="20" spans="2:12" ht="13.25" customHeight="1" x14ac:dyDescent="0.25"/>
    <row r="21" spans="2:12" ht="15.75" customHeight="1" x14ac:dyDescent="0.25">
      <c r="B21" s="620" t="s">
        <v>138</v>
      </c>
      <c r="C21" s="607"/>
      <c r="D21" s="607"/>
      <c r="E21" s="607"/>
      <c r="F21" s="607"/>
      <c r="G21" s="607"/>
      <c r="H21" s="607"/>
      <c r="I21" s="607"/>
      <c r="J21" s="607"/>
      <c r="K21" s="607"/>
    </row>
    <row r="22" spans="2:12" ht="15.75" customHeight="1" x14ac:dyDescent="0.25">
      <c r="B22" s="620" t="s">
        <v>752</v>
      </c>
      <c r="C22" s="607"/>
      <c r="D22" s="607"/>
      <c r="E22" s="607"/>
      <c r="F22" s="607"/>
      <c r="G22" s="607"/>
      <c r="H22" s="607"/>
      <c r="I22" s="607"/>
      <c r="J22" s="607"/>
      <c r="K22" s="607"/>
    </row>
    <row r="23" spans="2:12" ht="22.5" customHeight="1" x14ac:dyDescent="0.25">
      <c r="B23" s="620" t="s">
        <v>753</v>
      </c>
      <c r="C23" s="607"/>
      <c r="D23" s="607"/>
      <c r="E23" s="607"/>
      <c r="F23" s="607"/>
      <c r="G23" s="607"/>
      <c r="H23" s="607"/>
      <c r="I23" s="607"/>
      <c r="J23" s="607"/>
      <c r="K23" s="607"/>
    </row>
    <row r="24" spans="2:12" ht="15.75" customHeight="1" x14ac:dyDescent="0.25">
      <c r="B24" s="620" t="s">
        <v>754</v>
      </c>
      <c r="C24" s="607"/>
      <c r="D24" s="607"/>
      <c r="E24" s="607"/>
      <c r="F24" s="607"/>
      <c r="G24" s="607"/>
      <c r="H24" s="607"/>
      <c r="I24" s="607"/>
      <c r="J24" s="607"/>
      <c r="K24" s="607"/>
    </row>
    <row r="25" spans="2:12" ht="25.75" customHeight="1" x14ac:dyDescent="0.25">
      <c r="B25" s="620" t="s">
        <v>755</v>
      </c>
      <c r="C25" s="620"/>
      <c r="D25" s="620"/>
      <c r="E25" s="620"/>
      <c r="F25" s="620"/>
      <c r="G25" s="620"/>
      <c r="H25" s="620"/>
      <c r="I25" s="620"/>
      <c r="J25" s="620"/>
      <c r="K25" s="620"/>
    </row>
    <row r="26" spans="2:12" ht="27.5" customHeight="1" x14ac:dyDescent="0.25">
      <c r="B26" s="620" t="s">
        <v>756</v>
      </c>
      <c r="C26" s="620"/>
      <c r="D26" s="620"/>
      <c r="E26" s="620"/>
      <c r="F26" s="620"/>
      <c r="G26" s="620"/>
      <c r="H26" s="620"/>
      <c r="I26" s="620"/>
      <c r="J26" s="620"/>
      <c r="K26" s="620"/>
    </row>
    <row r="27" spans="2:12" ht="37.5" customHeight="1" x14ac:dyDescent="0.25">
      <c r="B27" s="620" t="s">
        <v>757</v>
      </c>
      <c r="C27" s="620"/>
      <c r="D27" s="620"/>
      <c r="E27" s="620"/>
      <c r="F27" s="620"/>
      <c r="G27" s="620"/>
      <c r="H27" s="620"/>
      <c r="I27" s="620"/>
      <c r="J27" s="620"/>
      <c r="K27" s="620"/>
    </row>
    <row r="28" spans="2:12" ht="15" customHeight="1" x14ac:dyDescent="0.25">
      <c r="B28" s="620" t="s">
        <v>758</v>
      </c>
      <c r="C28" s="620"/>
      <c r="D28" s="620"/>
      <c r="E28" s="620"/>
      <c r="F28" s="620"/>
      <c r="G28" s="620"/>
      <c r="H28" s="620"/>
      <c r="I28" s="620"/>
      <c r="J28" s="620"/>
      <c r="K28" s="620"/>
    </row>
    <row r="29" spans="2:12" ht="25.75" customHeight="1" x14ac:dyDescent="0.25">
      <c r="B29" s="620" t="s">
        <v>759</v>
      </c>
      <c r="C29" s="620"/>
      <c r="D29" s="620"/>
      <c r="E29" s="620"/>
      <c r="F29" s="620"/>
      <c r="G29" s="620"/>
      <c r="H29" s="620"/>
      <c r="I29" s="620"/>
      <c r="J29" s="620"/>
      <c r="K29" s="620"/>
    </row>
    <row r="30" spans="2:12" ht="15" customHeight="1" x14ac:dyDescent="0.25">
      <c r="B30" s="620"/>
      <c r="C30" s="620"/>
      <c r="D30" s="620"/>
      <c r="E30" s="620"/>
      <c r="F30" s="620"/>
      <c r="G30" s="620"/>
      <c r="H30" s="620"/>
      <c r="I30" s="620"/>
      <c r="J30" s="620"/>
      <c r="K30" s="620"/>
    </row>
    <row r="31" spans="2:12" ht="15" customHeight="1" x14ac:dyDescent="0.25">
      <c r="B31" s="620"/>
      <c r="C31" s="620"/>
      <c r="D31" s="620"/>
      <c r="E31" s="620"/>
      <c r="F31" s="620"/>
      <c r="G31" s="620"/>
      <c r="H31" s="620"/>
      <c r="I31" s="620"/>
      <c r="J31" s="620"/>
      <c r="K31" s="620"/>
    </row>
    <row r="32" spans="2:12" ht="15" customHeight="1" x14ac:dyDescent="0.25">
      <c r="B32" s="620"/>
      <c r="C32" s="620"/>
      <c r="D32" s="620"/>
      <c r="E32" s="620"/>
      <c r="F32" s="620"/>
      <c r="G32" s="620"/>
      <c r="H32" s="620"/>
      <c r="I32" s="620"/>
      <c r="J32" s="620"/>
      <c r="K32" s="620"/>
    </row>
    <row r="33" spans="2:11" ht="15" customHeight="1" x14ac:dyDescent="0.25">
      <c r="B33" s="620"/>
      <c r="C33" s="620"/>
      <c r="D33" s="620"/>
      <c r="E33" s="620"/>
      <c r="F33" s="620"/>
      <c r="G33" s="620"/>
      <c r="H33" s="620"/>
      <c r="I33" s="620"/>
      <c r="J33" s="620"/>
      <c r="K33" s="620"/>
    </row>
    <row r="34" spans="2:11" ht="15" customHeight="1" x14ac:dyDescent="0.25"/>
    <row r="35" spans="2:11" ht="15" customHeight="1" x14ac:dyDescent="0.25"/>
    <row r="36" spans="2:11" ht="15" customHeight="1" x14ac:dyDescent="0.25"/>
    <row r="37" spans="2:11" ht="15" customHeight="1" x14ac:dyDescent="0.25"/>
    <row r="38" spans="2:11" ht="15" customHeight="1" x14ac:dyDescent="0.25"/>
    <row r="39" spans="2:11" ht="15" customHeight="1" x14ac:dyDescent="0.25"/>
    <row r="40" spans="2:11" ht="15" customHeight="1" x14ac:dyDescent="0.25"/>
    <row r="41" spans="2:11" ht="15" customHeight="1" x14ac:dyDescent="0.25"/>
    <row r="42" spans="2:11" ht="15" customHeight="1" x14ac:dyDescent="0.25"/>
    <row r="43" spans="2:11" ht="15" customHeight="1" x14ac:dyDescent="0.25"/>
    <row r="44" spans="2:11" ht="15" customHeight="1" x14ac:dyDescent="0.25"/>
    <row r="45" spans="2:11" ht="15" customHeight="1" x14ac:dyDescent="0.25"/>
    <row r="46" spans="2:11" ht="15" customHeight="1" x14ac:dyDescent="0.25"/>
    <row r="47" spans="2:11" ht="15" customHeight="1" x14ac:dyDescent="0.25"/>
    <row r="48" spans="2:11"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22">
    <mergeCell ref="B33:K33"/>
    <mergeCell ref="B32:K32"/>
    <mergeCell ref="B31:K31"/>
    <mergeCell ref="B28:K28"/>
    <mergeCell ref="B27:K27"/>
    <mergeCell ref="B30:K30"/>
    <mergeCell ref="B26:K26"/>
    <mergeCell ref="B23:K23"/>
    <mergeCell ref="B22:K22"/>
    <mergeCell ref="B24:K24"/>
    <mergeCell ref="B29:K29"/>
    <mergeCell ref="B25:K25"/>
    <mergeCell ref="B14:C14"/>
    <mergeCell ref="B11:B13"/>
    <mergeCell ref="B17:B18"/>
    <mergeCell ref="B16:C16"/>
    <mergeCell ref="B21:K21"/>
    <mergeCell ref="B4:C4"/>
    <mergeCell ref="B5:B7"/>
    <mergeCell ref="F4:G4"/>
    <mergeCell ref="B2:K2"/>
    <mergeCell ref="B8:B10"/>
  </mergeCells>
  <pageMargins left="0.75" right="0.75" top="1" bottom="1" header="0.5" footer="0.5"/>
  <ignoredErrors>
    <ignoredError sqref="D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
  <sheetViews>
    <sheetView showGridLines="0" showRuler="0" workbookViewId="0"/>
  </sheetViews>
  <sheetFormatPr defaultColWidth="13.08984375" defaultRowHeight="12.5" x14ac:dyDescent="0.25"/>
  <cols>
    <col min="1" max="1" width="3" customWidth="1"/>
    <col min="2" max="2" width="39.54296875" customWidth="1"/>
    <col min="3" max="3" width="49" customWidth="1"/>
    <col min="4" max="7" width="8.81640625" customWidth="1"/>
  </cols>
  <sheetData>
    <row r="1" spans="1:8" ht="31.65" customHeight="1" x14ac:dyDescent="0.25">
      <c r="A1" s="6"/>
      <c r="B1" s="7"/>
      <c r="C1" s="6"/>
      <c r="D1" s="6"/>
      <c r="E1" s="6"/>
      <c r="F1" s="6"/>
      <c r="G1" s="6"/>
    </row>
    <row r="2" spans="1:8" ht="50.75" customHeight="1" x14ac:dyDescent="0.25">
      <c r="A2" s="6"/>
      <c r="B2" s="606" t="s">
        <v>4</v>
      </c>
      <c r="C2" s="607"/>
      <c r="D2" s="607"/>
      <c r="E2" s="607"/>
      <c r="F2" s="607"/>
      <c r="G2" s="607"/>
    </row>
    <row r="3" spans="1:8" ht="31.65" customHeight="1" x14ac:dyDescent="0.25">
      <c r="A3" s="6"/>
      <c r="B3" s="34"/>
      <c r="C3" s="35"/>
      <c r="D3" s="35"/>
      <c r="E3" s="35"/>
      <c r="F3" s="35"/>
      <c r="G3" s="35"/>
    </row>
    <row r="4" spans="1:8" ht="15.75" customHeight="1" x14ac:dyDescent="0.25">
      <c r="B4" s="9" t="s">
        <v>39</v>
      </c>
      <c r="C4" s="10" t="s">
        <v>40</v>
      </c>
      <c r="D4" s="11">
        <v>2025</v>
      </c>
      <c r="E4" s="11">
        <v>2024</v>
      </c>
      <c r="F4" s="11">
        <v>2023</v>
      </c>
      <c r="G4" s="12">
        <v>2022</v>
      </c>
      <c r="H4" s="36"/>
    </row>
    <row r="5" spans="1:8" ht="15.75" customHeight="1" x14ac:dyDescent="0.25">
      <c r="B5" s="13" t="s">
        <v>41</v>
      </c>
      <c r="C5" s="14" t="s">
        <v>42</v>
      </c>
      <c r="D5" s="15" t="s">
        <v>43</v>
      </c>
      <c r="E5" s="16" t="s">
        <v>43</v>
      </c>
      <c r="F5" s="16" t="s">
        <v>43</v>
      </c>
      <c r="G5" s="17" t="s">
        <v>43</v>
      </c>
      <c r="H5" s="36"/>
    </row>
    <row r="6" spans="1:8" ht="15.75" customHeight="1" x14ac:dyDescent="0.25">
      <c r="B6" s="18" t="s">
        <v>44</v>
      </c>
      <c r="C6" s="19" t="s">
        <v>45</v>
      </c>
      <c r="D6" s="20">
        <v>12.4</v>
      </c>
      <c r="E6" s="21">
        <v>19</v>
      </c>
      <c r="F6" s="22">
        <v>24.9</v>
      </c>
      <c r="G6" s="23">
        <v>19.5</v>
      </c>
      <c r="H6" s="36"/>
    </row>
    <row r="7" spans="1:8" ht="15.75" customHeight="1" x14ac:dyDescent="0.25">
      <c r="B7" s="18" t="s">
        <v>46</v>
      </c>
      <c r="C7" s="19" t="s">
        <v>47</v>
      </c>
      <c r="D7" s="24" t="s">
        <v>48</v>
      </c>
      <c r="E7" s="24" t="s">
        <v>48</v>
      </c>
      <c r="F7" s="24" t="s">
        <v>48</v>
      </c>
      <c r="G7" s="25" t="s">
        <v>48</v>
      </c>
      <c r="H7" s="36"/>
    </row>
    <row r="8" spans="1:8" ht="15.75" customHeight="1" x14ac:dyDescent="0.25">
      <c r="B8" s="18" t="s">
        <v>49</v>
      </c>
      <c r="C8" s="19" t="s">
        <v>50</v>
      </c>
      <c r="D8" s="24" t="s">
        <v>51</v>
      </c>
      <c r="E8" s="24" t="s">
        <v>52</v>
      </c>
      <c r="F8" s="26">
        <v>55</v>
      </c>
      <c r="G8" s="27">
        <v>52</v>
      </c>
      <c r="H8" s="36"/>
    </row>
    <row r="9" spans="1:8" ht="15.75" customHeight="1" x14ac:dyDescent="0.25">
      <c r="B9" s="18" t="s">
        <v>53</v>
      </c>
      <c r="C9" s="19" t="s">
        <v>54</v>
      </c>
      <c r="D9" s="28">
        <v>4.7</v>
      </c>
      <c r="E9" s="22">
        <v>4.7</v>
      </c>
      <c r="F9" s="22">
        <v>4.5999999999999996</v>
      </c>
      <c r="G9" s="23">
        <v>4.2</v>
      </c>
      <c r="H9" s="36"/>
    </row>
    <row r="10" spans="1:8" ht="15.75" customHeight="1" x14ac:dyDescent="0.25">
      <c r="B10" s="18" t="s">
        <v>55</v>
      </c>
      <c r="C10" s="19" t="s">
        <v>56</v>
      </c>
      <c r="D10" s="26">
        <v>76</v>
      </c>
      <c r="E10" s="26">
        <v>72</v>
      </c>
      <c r="F10" s="26">
        <v>63</v>
      </c>
      <c r="G10" s="27">
        <v>57</v>
      </c>
      <c r="H10" s="36"/>
    </row>
    <row r="11" spans="1:8" ht="15.75" customHeight="1" x14ac:dyDescent="0.25">
      <c r="B11" s="29" t="s">
        <v>57</v>
      </c>
      <c r="C11" s="30" t="s">
        <v>58</v>
      </c>
      <c r="D11" s="31" t="s">
        <v>59</v>
      </c>
      <c r="E11" s="31" t="s">
        <v>59</v>
      </c>
      <c r="F11" s="31" t="s">
        <v>59</v>
      </c>
      <c r="G11" s="32" t="s">
        <v>59</v>
      </c>
      <c r="H11" s="36"/>
    </row>
    <row r="12" spans="1:8" ht="16.649999999999999" customHeight="1" x14ac:dyDescent="0.25">
      <c r="B12" s="37"/>
      <c r="C12" s="38"/>
      <c r="D12" s="38"/>
      <c r="E12" s="38"/>
      <c r="F12" s="38"/>
      <c r="G12" s="38"/>
    </row>
    <row r="13" spans="1:8" ht="16.649999999999999" customHeight="1" x14ac:dyDescent="0.25">
      <c r="B13" s="610" t="s">
        <v>60</v>
      </c>
      <c r="C13" s="607"/>
      <c r="D13" s="607"/>
      <c r="E13" s="607"/>
      <c r="F13" s="607"/>
      <c r="G13" s="607"/>
    </row>
    <row r="14" spans="1:8" ht="16.649999999999999" customHeight="1" x14ac:dyDescent="0.25"/>
    <row r="15" spans="1:8" ht="16.649999999999999" customHeight="1" x14ac:dyDescent="0.25"/>
    <row r="16" spans="1:8" ht="16.649999999999999"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B2:G2"/>
    <mergeCell ref="B13:G13"/>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M43"/>
  <sheetViews>
    <sheetView showGridLines="0" showRuler="0" workbookViewId="0"/>
  </sheetViews>
  <sheetFormatPr defaultColWidth="13.08984375" defaultRowHeight="12.5" x14ac:dyDescent="0.25"/>
  <cols>
    <col min="1" max="1" width="3.26953125" customWidth="1"/>
    <col min="2" max="2" width="49.7265625" customWidth="1"/>
    <col min="3" max="3" width="16.81640625" customWidth="1"/>
    <col min="4" max="4" width="13.81640625" customWidth="1"/>
    <col min="5" max="5" width="2.1796875" customWidth="1"/>
    <col min="6" max="6" width="13.81640625" customWidth="1"/>
    <col min="7" max="7" width="2.1796875" customWidth="1"/>
    <col min="8" max="8" width="16.81640625" customWidth="1"/>
    <col min="9" max="9" width="13.81640625" customWidth="1"/>
    <col min="10" max="10" width="2.1796875" customWidth="1"/>
    <col min="11" max="11" width="13.81640625" customWidth="1"/>
    <col min="12" max="12" width="2.1796875" customWidth="1"/>
    <col min="13" max="13" width="13.81640625" customWidth="1"/>
    <col min="14" max="14" width="2.1796875" customWidth="1"/>
    <col min="15" max="15" width="16.81640625" customWidth="1"/>
    <col min="16" max="16" width="13.81640625" customWidth="1"/>
    <col min="17" max="17" width="2.1796875" customWidth="1"/>
    <col min="18" max="18" width="13.81640625" customWidth="1"/>
    <col min="19" max="20" width="2.1796875" customWidth="1"/>
    <col min="21" max="21" width="16.81640625" customWidth="1"/>
    <col min="22" max="22" width="13.81640625" customWidth="1"/>
    <col min="23" max="23" width="2.1796875" customWidth="1"/>
    <col min="24" max="24" width="13.81640625" customWidth="1"/>
    <col min="25" max="25" width="2.1796875" customWidth="1"/>
    <col min="26" max="26" width="16.81640625" customWidth="1"/>
    <col min="27" max="27" width="13.81640625" customWidth="1"/>
    <col min="28" max="28" width="2.1796875" customWidth="1"/>
    <col min="29" max="29" width="13.81640625" customWidth="1"/>
    <col min="30" max="30" width="2.1796875" customWidth="1"/>
    <col min="31" max="31" width="13.81640625" customWidth="1"/>
    <col min="32" max="32" width="2.1796875" customWidth="1"/>
    <col min="33" max="33" width="16.81640625" customWidth="1"/>
    <col min="34" max="34" width="13.81640625" customWidth="1"/>
    <col min="35" max="35" width="2.1796875" customWidth="1"/>
    <col min="36" max="36" width="13.81640625" customWidth="1"/>
    <col min="37" max="37" width="2.1796875" customWidth="1"/>
    <col min="38" max="38" width="17.81640625" customWidth="1"/>
  </cols>
  <sheetData>
    <row r="1" spans="1:39" ht="31.65" customHeight="1" x14ac:dyDescent="0.25">
      <c r="A1" s="6"/>
      <c r="B1" s="6"/>
      <c r="C1" s="6"/>
      <c r="D1" s="6"/>
      <c r="E1" s="98"/>
      <c r="F1" s="6"/>
      <c r="G1" s="98"/>
      <c r="H1" s="6"/>
      <c r="I1" s="6"/>
      <c r="J1" s="98"/>
      <c r="K1" s="7"/>
      <c r="L1" s="98"/>
      <c r="M1" s="7"/>
      <c r="N1" s="98"/>
      <c r="O1" s="6"/>
      <c r="P1" s="6"/>
      <c r="Q1" s="98"/>
      <c r="R1" s="6"/>
      <c r="S1" s="98"/>
      <c r="T1" s="6"/>
      <c r="U1" s="6"/>
      <c r="V1" s="6"/>
      <c r="W1" s="98"/>
      <c r="X1" s="6"/>
      <c r="Y1" s="98"/>
      <c r="Z1" s="6"/>
      <c r="AA1" s="6"/>
      <c r="AB1" s="479"/>
      <c r="AC1" s="7"/>
      <c r="AD1" s="479"/>
      <c r="AE1" s="7"/>
      <c r="AF1" s="98"/>
      <c r="AG1" s="6"/>
      <c r="AH1" s="6"/>
      <c r="AI1" s="98"/>
      <c r="AJ1" s="6"/>
      <c r="AK1" s="98"/>
      <c r="AL1" s="6"/>
    </row>
    <row r="2" spans="1:39" ht="34.15" customHeight="1" x14ac:dyDescent="0.25">
      <c r="A2" s="6"/>
      <c r="B2" s="606" t="s">
        <v>760</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row>
    <row r="3" spans="1:39" ht="31.65" customHeight="1" x14ac:dyDescent="0.25">
      <c r="C3" s="6"/>
      <c r="D3" s="6"/>
      <c r="E3" s="98"/>
      <c r="F3" s="6"/>
      <c r="G3" s="98"/>
      <c r="H3" s="6"/>
      <c r="I3" s="6"/>
      <c r="J3" s="98"/>
      <c r="K3" s="7"/>
      <c r="L3" s="98"/>
      <c r="M3" s="7"/>
      <c r="N3" s="98"/>
      <c r="O3" s="6"/>
      <c r="P3" s="6"/>
      <c r="Q3" s="98"/>
      <c r="R3" s="6"/>
      <c r="S3" s="98"/>
      <c r="T3" s="6"/>
      <c r="U3" s="6"/>
      <c r="V3" s="6"/>
      <c r="W3" s="98"/>
      <c r="X3" s="6"/>
      <c r="Y3" s="98"/>
      <c r="Z3" s="6"/>
      <c r="AA3" s="6"/>
      <c r="AB3" s="479"/>
      <c r="AC3" s="7"/>
      <c r="AD3" s="479"/>
      <c r="AE3" s="7"/>
      <c r="AF3" s="98"/>
      <c r="AG3" s="6"/>
      <c r="AH3" s="6"/>
      <c r="AI3" s="98"/>
      <c r="AJ3" s="6"/>
      <c r="AK3" s="98"/>
      <c r="AL3" s="6"/>
    </row>
    <row r="4" spans="1:39" ht="15.75" customHeight="1" x14ac:dyDescent="0.25">
      <c r="B4" s="7"/>
      <c r="C4" s="6"/>
      <c r="D4" s="724" t="s">
        <v>761</v>
      </c>
      <c r="E4" s="721"/>
      <c r="F4" s="721"/>
      <c r="G4" s="721"/>
      <c r="H4" s="721"/>
      <c r="I4" s="721"/>
      <c r="J4" s="721"/>
      <c r="K4" s="721"/>
      <c r="L4" s="721"/>
      <c r="M4" s="721"/>
      <c r="N4" s="721"/>
      <c r="O4" s="721"/>
      <c r="P4" s="721"/>
      <c r="Q4" s="721"/>
      <c r="R4" s="721"/>
      <c r="S4" s="179"/>
      <c r="U4" s="6"/>
      <c r="V4" s="721" t="s">
        <v>762</v>
      </c>
      <c r="W4" s="721"/>
      <c r="X4" s="721"/>
      <c r="Y4" s="721"/>
      <c r="Z4" s="721"/>
      <c r="AA4" s="721"/>
      <c r="AB4" s="721"/>
      <c r="AC4" s="721"/>
      <c r="AD4" s="721"/>
      <c r="AE4" s="721"/>
      <c r="AF4" s="721"/>
      <c r="AG4" s="721"/>
      <c r="AH4" s="721"/>
      <c r="AI4" s="721"/>
      <c r="AJ4" s="721"/>
      <c r="AK4" s="179"/>
    </row>
    <row r="5" spans="1:39" ht="15.75" customHeight="1" x14ac:dyDescent="0.25">
      <c r="B5" s="6"/>
      <c r="C5" s="6"/>
      <c r="D5" s="719" t="s">
        <v>763</v>
      </c>
      <c r="E5" s="719"/>
      <c r="F5" s="719"/>
      <c r="G5" s="719"/>
      <c r="H5" s="719"/>
      <c r="I5" s="719"/>
      <c r="J5" s="719"/>
      <c r="K5" s="719"/>
      <c r="L5" s="719"/>
      <c r="M5" s="719"/>
      <c r="N5" s="719"/>
      <c r="O5" s="719"/>
      <c r="P5" s="719"/>
      <c r="Q5" s="719"/>
      <c r="R5" s="548"/>
      <c r="S5" s="174"/>
      <c r="U5" s="6"/>
      <c r="V5" s="719" t="s">
        <v>763</v>
      </c>
      <c r="W5" s="719"/>
      <c r="X5" s="719"/>
      <c r="Y5" s="719"/>
      <c r="Z5" s="719"/>
      <c r="AA5" s="719"/>
      <c r="AB5" s="719"/>
      <c r="AC5" s="719"/>
      <c r="AD5" s="719"/>
      <c r="AE5" s="719"/>
      <c r="AF5" s="719"/>
      <c r="AG5" s="719"/>
      <c r="AH5" s="719"/>
      <c r="AI5" s="181"/>
      <c r="AJ5" s="548"/>
      <c r="AK5" s="174"/>
    </row>
    <row r="6" spans="1:39" ht="35.75" customHeight="1" x14ac:dyDescent="0.25">
      <c r="B6" s="98" t="s">
        <v>635</v>
      </c>
      <c r="C6" s="506" t="s">
        <v>764</v>
      </c>
      <c r="D6" s="718" t="s">
        <v>765</v>
      </c>
      <c r="E6" s="718"/>
      <c r="F6" s="718" t="s">
        <v>766</v>
      </c>
      <c r="G6" s="718"/>
      <c r="H6" s="507" t="s">
        <v>767</v>
      </c>
      <c r="I6" s="718" t="s">
        <v>768</v>
      </c>
      <c r="J6" s="718"/>
      <c r="K6" s="718" t="s">
        <v>769</v>
      </c>
      <c r="L6" s="718"/>
      <c r="M6" s="718" t="s">
        <v>770</v>
      </c>
      <c r="N6" s="718"/>
      <c r="O6" s="507" t="s">
        <v>771</v>
      </c>
      <c r="P6" s="718" t="s">
        <v>768</v>
      </c>
      <c r="Q6" s="718"/>
      <c r="R6" s="720" t="s">
        <v>772</v>
      </c>
      <c r="S6" s="720"/>
      <c r="U6" s="506" t="s">
        <v>764</v>
      </c>
      <c r="V6" s="722" t="s">
        <v>765</v>
      </c>
      <c r="W6" s="722"/>
      <c r="X6" s="722" t="s">
        <v>766</v>
      </c>
      <c r="Y6" s="722"/>
      <c r="Z6" s="507" t="s">
        <v>767</v>
      </c>
      <c r="AA6" s="722" t="s">
        <v>768</v>
      </c>
      <c r="AB6" s="722"/>
      <c r="AC6" s="722" t="s">
        <v>769</v>
      </c>
      <c r="AD6" s="722"/>
      <c r="AE6" s="722" t="s">
        <v>770</v>
      </c>
      <c r="AF6" s="722"/>
      <c r="AG6" s="507" t="s">
        <v>771</v>
      </c>
      <c r="AH6" s="722" t="s">
        <v>768</v>
      </c>
      <c r="AI6" s="722"/>
      <c r="AJ6" s="723" t="s">
        <v>772</v>
      </c>
      <c r="AK6" s="723"/>
    </row>
    <row r="7" spans="1:39" ht="15.75" customHeight="1" x14ac:dyDescent="0.25">
      <c r="B7" s="391" t="s">
        <v>365</v>
      </c>
      <c r="C7" s="523"/>
      <c r="D7" s="523"/>
      <c r="E7" s="391"/>
      <c r="F7" s="523"/>
      <c r="G7" s="391"/>
      <c r="H7" s="523"/>
      <c r="I7" s="523"/>
      <c r="J7" s="391"/>
      <c r="K7" s="523"/>
      <c r="L7" s="391"/>
      <c r="M7" s="523"/>
      <c r="N7" s="391"/>
      <c r="O7" s="523"/>
      <c r="P7" s="523"/>
      <c r="Q7" s="391"/>
      <c r="R7" s="523"/>
      <c r="S7" s="391"/>
      <c r="U7" s="523"/>
      <c r="V7" s="523"/>
      <c r="W7" s="391"/>
      <c r="X7" s="523"/>
      <c r="Y7" s="391"/>
      <c r="Z7" s="523"/>
      <c r="AA7" s="523"/>
      <c r="AB7" s="391"/>
      <c r="AC7" s="523"/>
      <c r="AD7" s="391"/>
      <c r="AE7" s="523"/>
      <c r="AF7" s="391"/>
      <c r="AG7" s="523"/>
      <c r="AH7" s="523"/>
      <c r="AI7" s="391"/>
      <c r="AJ7" s="523"/>
      <c r="AK7" s="391"/>
    </row>
    <row r="8" spans="1:39" ht="15.75" customHeight="1" x14ac:dyDescent="0.25">
      <c r="B8" s="179" t="s">
        <v>530</v>
      </c>
      <c r="C8" s="508">
        <v>0</v>
      </c>
      <c r="D8" s="509">
        <v>7.0000000000000007E-2</v>
      </c>
      <c r="E8" s="179"/>
      <c r="F8" s="509">
        <v>0.21</v>
      </c>
      <c r="G8" s="179"/>
      <c r="H8" s="510">
        <v>0.27</v>
      </c>
      <c r="I8" s="511" t="s">
        <v>773</v>
      </c>
      <c r="J8" s="179"/>
      <c r="K8" s="509">
        <v>0.03</v>
      </c>
      <c r="L8" s="179"/>
      <c r="M8" s="509">
        <v>0.09</v>
      </c>
      <c r="N8" s="179"/>
      <c r="O8" s="510">
        <v>0.01</v>
      </c>
      <c r="P8" s="511" t="s">
        <v>774</v>
      </c>
      <c r="Q8" s="179"/>
      <c r="R8" s="509">
        <v>0.68</v>
      </c>
      <c r="S8" s="179"/>
      <c r="U8" s="512">
        <v>0.4</v>
      </c>
      <c r="V8" s="513">
        <v>0.1</v>
      </c>
      <c r="X8" s="513">
        <v>0.31</v>
      </c>
      <c r="Z8" s="514">
        <v>0.43</v>
      </c>
      <c r="AA8" s="515">
        <v>1.5</v>
      </c>
      <c r="AC8" s="513">
        <v>0.04</v>
      </c>
      <c r="AE8" s="513">
        <v>0.12</v>
      </c>
      <c r="AG8" s="514">
        <v>0.02</v>
      </c>
      <c r="AH8" s="515">
        <v>2</v>
      </c>
      <c r="AJ8" s="513">
        <v>0.95</v>
      </c>
    </row>
    <row r="9" spans="1:39" ht="15.75" customHeight="1" x14ac:dyDescent="0.25">
      <c r="B9" s="174" t="s">
        <v>669</v>
      </c>
      <c r="C9" s="516">
        <v>4.3</v>
      </c>
      <c r="D9" s="517">
        <v>0.03</v>
      </c>
      <c r="E9" s="174"/>
      <c r="F9" s="517">
        <v>0.09</v>
      </c>
      <c r="G9" s="174"/>
      <c r="H9" s="518">
        <v>0.11</v>
      </c>
      <c r="I9" s="507" t="s">
        <v>775</v>
      </c>
      <c r="J9" s="174"/>
      <c r="K9" s="517">
        <v>2.2200000000000002</v>
      </c>
      <c r="L9" s="174"/>
      <c r="M9" s="517">
        <v>6.72</v>
      </c>
      <c r="N9" s="174"/>
      <c r="O9" s="518">
        <v>0.67</v>
      </c>
      <c r="P9" s="507" t="s">
        <v>774</v>
      </c>
      <c r="Q9" s="174"/>
      <c r="R9" s="517">
        <v>1.59</v>
      </c>
      <c r="S9" s="174"/>
      <c r="U9" s="519">
        <v>2.8</v>
      </c>
      <c r="V9" s="520">
        <v>0.02</v>
      </c>
      <c r="W9" s="158"/>
      <c r="X9" s="520">
        <v>0.06</v>
      </c>
      <c r="Y9" s="158"/>
      <c r="Z9" s="521">
        <v>0.09</v>
      </c>
      <c r="AA9" s="522">
        <v>1.2</v>
      </c>
      <c r="AB9" s="158"/>
      <c r="AC9" s="520">
        <v>1.89</v>
      </c>
      <c r="AD9" s="158"/>
      <c r="AE9" s="520">
        <v>5.74</v>
      </c>
      <c r="AF9" s="158"/>
      <c r="AG9" s="521">
        <v>0.75</v>
      </c>
      <c r="AH9" s="522">
        <v>2</v>
      </c>
      <c r="AI9" s="158"/>
      <c r="AJ9" s="520">
        <v>2.1</v>
      </c>
      <c r="AK9" s="158"/>
    </row>
    <row r="10" spans="1:39" ht="15.75" customHeight="1" x14ac:dyDescent="0.25">
      <c r="B10" s="391" t="s">
        <v>376</v>
      </c>
      <c r="C10" s="523"/>
      <c r="D10" s="523"/>
      <c r="E10" s="391"/>
      <c r="F10" s="523"/>
      <c r="G10" s="391"/>
      <c r="H10" s="523"/>
      <c r="I10" s="523"/>
      <c r="J10" s="391"/>
      <c r="K10" s="523"/>
      <c r="L10" s="391"/>
      <c r="M10" s="523"/>
      <c r="N10" s="391"/>
      <c r="O10" s="523"/>
      <c r="P10" s="523"/>
      <c r="Q10" s="391"/>
      <c r="R10" s="523"/>
      <c r="S10" s="391"/>
      <c r="U10" s="523"/>
      <c r="V10" s="523"/>
      <c r="W10" s="391"/>
      <c r="X10" s="523"/>
      <c r="Y10" s="391"/>
      <c r="Z10" s="523"/>
      <c r="AA10" s="523"/>
      <c r="AB10" s="391"/>
      <c r="AC10" s="523"/>
      <c r="AD10" s="391"/>
      <c r="AE10" s="523"/>
      <c r="AF10" s="391"/>
      <c r="AG10" s="523"/>
      <c r="AH10" s="523"/>
      <c r="AI10" s="391"/>
      <c r="AJ10" s="523"/>
      <c r="AK10" s="391"/>
    </row>
    <row r="11" spans="1:39" ht="15.75" customHeight="1" x14ac:dyDescent="0.25">
      <c r="B11" s="179" t="s">
        <v>80</v>
      </c>
      <c r="C11" s="508">
        <v>0.3</v>
      </c>
      <c r="D11" s="509">
        <v>0.03</v>
      </c>
      <c r="E11" s="179"/>
      <c r="F11" s="509">
        <v>0.1</v>
      </c>
      <c r="G11" s="179"/>
      <c r="H11" s="510">
        <v>0.13</v>
      </c>
      <c r="I11" s="511" t="s">
        <v>776</v>
      </c>
      <c r="J11" s="179"/>
      <c r="K11" s="509">
        <v>0.23</v>
      </c>
      <c r="L11" s="179"/>
      <c r="M11" s="509">
        <v>0.7</v>
      </c>
      <c r="N11" s="179"/>
      <c r="O11" s="510">
        <v>7.0000000000000007E-2</v>
      </c>
      <c r="P11" s="511" t="s">
        <v>777</v>
      </c>
      <c r="Q11" s="179"/>
      <c r="R11" s="509">
        <v>2.4300000000000002</v>
      </c>
      <c r="S11" s="179"/>
      <c r="U11" s="512">
        <v>0.2</v>
      </c>
      <c r="V11" s="513">
        <v>0.02</v>
      </c>
      <c r="X11" s="513">
        <v>0.06</v>
      </c>
      <c r="Z11" s="514">
        <v>0.09</v>
      </c>
      <c r="AA11" s="515">
        <v>2.1</v>
      </c>
      <c r="AC11" s="513">
        <v>0.18</v>
      </c>
      <c r="AE11" s="513">
        <v>0.54</v>
      </c>
      <c r="AG11" s="514">
        <v>7.0000000000000007E-2</v>
      </c>
      <c r="AH11" s="515">
        <v>2.8</v>
      </c>
      <c r="AJ11" s="513">
        <v>2.57</v>
      </c>
    </row>
    <row r="12" spans="1:39" ht="15.75" customHeight="1" x14ac:dyDescent="0.25">
      <c r="B12" s="181" t="s">
        <v>682</v>
      </c>
      <c r="C12" s="524">
        <v>0.1</v>
      </c>
      <c r="D12" s="525">
        <v>0.01</v>
      </c>
      <c r="E12" s="181"/>
      <c r="F12" s="525">
        <v>0.04</v>
      </c>
      <c r="G12" s="181"/>
      <c r="H12" s="526">
        <v>0.05</v>
      </c>
      <c r="I12" s="527" t="s">
        <v>778</v>
      </c>
      <c r="J12" s="181"/>
      <c r="K12" s="525">
        <v>0.06</v>
      </c>
      <c r="L12" s="181"/>
      <c r="M12" s="525">
        <v>0.17</v>
      </c>
      <c r="N12" s="181"/>
      <c r="O12" s="526">
        <v>0.02</v>
      </c>
      <c r="P12" s="527" t="s">
        <v>779</v>
      </c>
      <c r="Q12" s="181"/>
      <c r="R12" s="525">
        <v>1.49</v>
      </c>
      <c r="S12" s="181"/>
      <c r="U12" s="528">
        <v>0.4</v>
      </c>
      <c r="V12" s="529">
        <v>0.02</v>
      </c>
      <c r="W12" s="151"/>
      <c r="X12" s="529">
        <v>7.0000000000000007E-2</v>
      </c>
      <c r="Y12" s="151"/>
      <c r="Z12" s="530">
        <v>0.1</v>
      </c>
      <c r="AA12" s="531">
        <v>1.9</v>
      </c>
      <c r="AB12" s="151"/>
      <c r="AC12" s="529">
        <v>0.04</v>
      </c>
      <c r="AD12" s="151"/>
      <c r="AE12" s="529">
        <v>0.11</v>
      </c>
      <c r="AF12" s="151"/>
      <c r="AG12" s="530">
        <v>0.01</v>
      </c>
      <c r="AH12" s="531">
        <v>3.8</v>
      </c>
      <c r="AI12" s="151"/>
      <c r="AJ12" s="529">
        <v>0.46</v>
      </c>
      <c r="AK12" s="151"/>
    </row>
    <row r="13" spans="1:39" ht="15.75" customHeight="1" x14ac:dyDescent="0.25">
      <c r="B13" s="409" t="s">
        <v>780</v>
      </c>
      <c r="C13" s="532">
        <v>4.7</v>
      </c>
      <c r="D13" s="533">
        <v>0.15</v>
      </c>
      <c r="E13" s="540"/>
      <c r="F13" s="533">
        <v>0.44</v>
      </c>
      <c r="G13" s="540"/>
      <c r="H13" s="534">
        <v>0.56000000000000005</v>
      </c>
      <c r="I13" s="441" t="s">
        <v>781</v>
      </c>
      <c r="J13" s="540"/>
      <c r="K13" s="533">
        <v>2.54</v>
      </c>
      <c r="L13" s="540"/>
      <c r="M13" s="533">
        <v>7.68</v>
      </c>
      <c r="N13" s="540"/>
      <c r="O13" s="534">
        <v>0.77</v>
      </c>
      <c r="P13" s="441" t="s">
        <v>782</v>
      </c>
      <c r="Q13" s="540"/>
      <c r="R13" s="533">
        <v>1.56</v>
      </c>
      <c r="S13" s="540"/>
      <c r="U13" s="535">
        <v>3.8</v>
      </c>
      <c r="V13" s="536">
        <v>0.17</v>
      </c>
      <c r="W13" s="409"/>
      <c r="X13" s="536">
        <v>0.51</v>
      </c>
      <c r="Y13" s="409"/>
      <c r="Z13" s="537">
        <v>0.71</v>
      </c>
      <c r="AA13" s="538">
        <v>1.4</v>
      </c>
      <c r="AB13" s="409"/>
      <c r="AC13" s="536">
        <v>2.15</v>
      </c>
      <c r="AD13" s="409"/>
      <c r="AE13" s="536">
        <v>6.5</v>
      </c>
      <c r="AF13" s="409"/>
      <c r="AG13" s="537">
        <v>0.85</v>
      </c>
      <c r="AH13" s="538">
        <v>2.2000000000000002</v>
      </c>
      <c r="AI13" s="409"/>
      <c r="AJ13" s="536">
        <v>1.83</v>
      </c>
      <c r="AK13" s="409"/>
    </row>
    <row r="14" spans="1:39" ht="15.75" customHeight="1" x14ac:dyDescent="0.25">
      <c r="B14" s="181" t="s">
        <v>783</v>
      </c>
      <c r="C14" s="524">
        <v>14</v>
      </c>
      <c r="D14" s="525">
        <v>0.11</v>
      </c>
      <c r="E14" s="181"/>
      <c r="F14" s="525">
        <v>0.35</v>
      </c>
      <c r="G14" s="181"/>
      <c r="H14" s="526">
        <v>0.44</v>
      </c>
      <c r="I14" s="412" t="s">
        <v>784</v>
      </c>
      <c r="J14" s="181"/>
      <c r="K14" s="525">
        <v>0.76</v>
      </c>
      <c r="L14" s="181"/>
      <c r="M14" s="525">
        <v>2.3199999999999998</v>
      </c>
      <c r="N14" s="181"/>
      <c r="O14" s="526">
        <v>0.23</v>
      </c>
      <c r="P14" s="412" t="s">
        <v>785</v>
      </c>
      <c r="Q14" s="181"/>
      <c r="R14" s="525">
        <v>0.2</v>
      </c>
      <c r="S14" s="181"/>
      <c r="U14" s="153">
        <v>10.8</v>
      </c>
      <c r="V14" s="529">
        <v>7.0000000000000007E-2</v>
      </c>
      <c r="W14" s="151"/>
      <c r="X14" s="529">
        <v>0.21</v>
      </c>
      <c r="Y14" s="151"/>
      <c r="Z14" s="530">
        <v>0.28999999999999998</v>
      </c>
      <c r="AA14" s="531">
        <v>2.4</v>
      </c>
      <c r="AB14" s="151"/>
      <c r="AC14" s="529">
        <v>0.37</v>
      </c>
      <c r="AD14" s="151"/>
      <c r="AE14" s="529">
        <v>1.1200000000000001</v>
      </c>
      <c r="AF14" s="151"/>
      <c r="AG14" s="530">
        <v>0.15</v>
      </c>
      <c r="AH14" s="531">
        <v>2.8</v>
      </c>
      <c r="AI14" s="151"/>
      <c r="AJ14" s="539">
        <v>0.12</v>
      </c>
      <c r="AK14" s="151"/>
    </row>
    <row r="15" spans="1:39" ht="15.75" customHeight="1" x14ac:dyDescent="0.25">
      <c r="B15" s="409" t="s">
        <v>786</v>
      </c>
      <c r="C15" s="532">
        <v>18.7</v>
      </c>
      <c r="D15" s="533">
        <v>0.26</v>
      </c>
      <c r="E15" s="540" t="s">
        <v>167</v>
      </c>
      <c r="F15" s="533">
        <v>0.79</v>
      </c>
      <c r="G15" s="540" t="s">
        <v>167</v>
      </c>
      <c r="H15" s="541">
        <v>1</v>
      </c>
      <c r="I15" s="542" t="s">
        <v>787</v>
      </c>
      <c r="J15" s="540" t="s">
        <v>167</v>
      </c>
      <c r="K15" s="533">
        <v>3.3</v>
      </c>
      <c r="L15" s="540" t="s">
        <v>167</v>
      </c>
      <c r="M15" s="533">
        <v>10</v>
      </c>
      <c r="N15" s="540" t="s">
        <v>167</v>
      </c>
      <c r="O15" s="541">
        <v>1</v>
      </c>
      <c r="P15" s="542" t="s">
        <v>788</v>
      </c>
      <c r="Q15" s="540" t="s">
        <v>167</v>
      </c>
      <c r="R15" s="543">
        <v>0.57999999999999996</v>
      </c>
      <c r="S15" s="540" t="s">
        <v>167</v>
      </c>
      <c r="U15" s="544">
        <v>14.6</v>
      </c>
      <c r="V15" s="536">
        <v>0.24</v>
      </c>
      <c r="W15" s="409" t="s">
        <v>167</v>
      </c>
      <c r="X15" s="536">
        <v>0.72</v>
      </c>
      <c r="Y15" s="409" t="s">
        <v>167</v>
      </c>
      <c r="Z15" s="545">
        <v>1</v>
      </c>
      <c r="AA15" s="538">
        <v>2.1</v>
      </c>
      <c r="AB15" s="409" t="s">
        <v>167</v>
      </c>
      <c r="AC15" s="536">
        <v>2.52</v>
      </c>
      <c r="AD15" s="409" t="s">
        <v>167</v>
      </c>
      <c r="AE15" s="536">
        <v>7.62</v>
      </c>
      <c r="AF15" s="409" t="s">
        <v>167</v>
      </c>
      <c r="AG15" s="545">
        <v>1</v>
      </c>
      <c r="AH15" s="538">
        <v>2.7</v>
      </c>
      <c r="AI15" s="409" t="s">
        <v>167</v>
      </c>
      <c r="AJ15" s="546">
        <v>0.56999999999999995</v>
      </c>
      <c r="AK15" s="409" t="s">
        <v>167</v>
      </c>
    </row>
    <row r="16" spans="1:39" ht="15" customHeight="1" x14ac:dyDescent="0.25">
      <c r="B16" s="268"/>
      <c r="C16" s="549"/>
      <c r="D16" s="549"/>
      <c r="E16" s="181"/>
      <c r="F16" s="549"/>
      <c r="G16" s="181"/>
      <c r="H16" s="549"/>
      <c r="I16" s="549"/>
      <c r="J16" s="181"/>
      <c r="K16" s="549"/>
      <c r="L16" s="181"/>
      <c r="M16" s="549"/>
      <c r="N16" s="181"/>
      <c r="O16" s="549"/>
      <c r="P16" s="549"/>
      <c r="Q16" s="181"/>
      <c r="R16" s="549"/>
      <c r="S16" s="181"/>
      <c r="U16" s="268"/>
      <c r="V16" s="268"/>
      <c r="W16" s="151"/>
      <c r="X16" s="268"/>
      <c r="Y16" s="151"/>
      <c r="Z16" s="268"/>
      <c r="AA16" s="268"/>
      <c r="AB16" s="151"/>
      <c r="AC16" s="268"/>
      <c r="AD16" s="151"/>
      <c r="AE16" s="268"/>
      <c r="AF16" s="151"/>
      <c r="AG16" s="268"/>
      <c r="AH16" s="268"/>
      <c r="AI16" s="151"/>
      <c r="AJ16" s="268"/>
      <c r="AK16" s="151"/>
      <c r="AM16" s="550"/>
    </row>
    <row r="17" spans="2:37" ht="15.75" customHeight="1" x14ac:dyDescent="0.25">
      <c r="B17" s="181" t="s">
        <v>789</v>
      </c>
      <c r="C17" s="524">
        <v>1.8</v>
      </c>
      <c r="D17" s="525">
        <v>0.03</v>
      </c>
      <c r="E17" s="181"/>
      <c r="F17" s="525">
        <v>0.08</v>
      </c>
      <c r="G17" s="181"/>
      <c r="H17" s="527"/>
      <c r="I17" s="527" t="s">
        <v>787</v>
      </c>
      <c r="J17" s="181"/>
      <c r="K17" s="525">
        <v>0.25</v>
      </c>
      <c r="L17" s="181"/>
      <c r="M17" s="525">
        <v>0.77</v>
      </c>
      <c r="N17" s="181"/>
      <c r="O17" s="527"/>
      <c r="P17" s="527" t="s">
        <v>788</v>
      </c>
      <c r="Q17" s="181"/>
      <c r="R17" s="547">
        <v>0.48</v>
      </c>
      <c r="S17" s="181"/>
      <c r="U17" s="528">
        <v>0.8</v>
      </c>
      <c r="V17" s="529">
        <v>0.03</v>
      </c>
      <c r="W17" s="151"/>
      <c r="X17" s="529">
        <v>0.09</v>
      </c>
      <c r="Y17" s="151"/>
      <c r="Z17" s="412"/>
      <c r="AA17" s="531">
        <v>2.1</v>
      </c>
      <c r="AB17" s="151"/>
      <c r="AC17" s="529">
        <v>0.22</v>
      </c>
      <c r="AD17" s="151"/>
      <c r="AE17" s="529">
        <v>0.66</v>
      </c>
      <c r="AF17" s="151"/>
      <c r="AG17" s="412"/>
      <c r="AH17" s="531">
        <v>2.6</v>
      </c>
      <c r="AI17" s="151"/>
      <c r="AJ17" s="539">
        <v>0.99</v>
      </c>
      <c r="AK17" s="151"/>
    </row>
    <row r="18" spans="2:37" ht="15" customHeight="1" x14ac:dyDescent="0.25">
      <c r="B18" s="297"/>
      <c r="C18" s="297"/>
      <c r="D18" s="297"/>
      <c r="E18" s="158"/>
      <c r="F18" s="297"/>
      <c r="G18" s="158"/>
      <c r="H18" s="297"/>
      <c r="I18" s="297"/>
      <c r="J18" s="158"/>
      <c r="K18" s="297"/>
      <c r="L18" s="158"/>
      <c r="M18" s="297"/>
      <c r="N18" s="158"/>
      <c r="O18" s="297"/>
      <c r="P18" s="297"/>
      <c r="Q18" s="158"/>
      <c r="R18" s="297"/>
      <c r="S18" s="158"/>
      <c r="U18" s="297"/>
      <c r="V18" s="297"/>
      <c r="W18" s="158"/>
      <c r="X18" s="297"/>
      <c r="Y18" s="158"/>
      <c r="Z18" s="297"/>
      <c r="AA18" s="297"/>
      <c r="AB18" s="158"/>
      <c r="AC18" s="297"/>
      <c r="AD18" s="158"/>
      <c r="AE18" s="297"/>
      <c r="AF18" s="158"/>
      <c r="AG18" s="297"/>
      <c r="AH18" s="297"/>
      <c r="AI18" s="158"/>
      <c r="AJ18" s="297"/>
      <c r="AK18" s="158"/>
    </row>
    <row r="19" spans="2:37" ht="15" customHeight="1" x14ac:dyDescent="0.25"/>
    <row r="20" spans="2:37" ht="15.75" customHeight="1" x14ac:dyDescent="0.25">
      <c r="B20" s="620" t="s">
        <v>790</v>
      </c>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row>
    <row r="21" spans="2:37" ht="15.75" customHeight="1" x14ac:dyDescent="0.25">
      <c r="B21" s="620" t="s">
        <v>791</v>
      </c>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row>
    <row r="22" spans="2:37" ht="15" customHeight="1" x14ac:dyDescent="0.25"/>
    <row r="23" spans="2:37" ht="15" customHeight="1" x14ac:dyDescent="0.25"/>
    <row r="24" spans="2:37" ht="17.5" customHeight="1" x14ac:dyDescent="0.25"/>
    <row r="25" spans="2:37" ht="17.5" customHeight="1" x14ac:dyDescent="0.25"/>
    <row r="26" spans="2:37" ht="17.5" customHeight="1" x14ac:dyDescent="0.25"/>
    <row r="27" spans="2:37" ht="17.5" customHeight="1" x14ac:dyDescent="0.25"/>
    <row r="28" spans="2:37" ht="17.5" customHeight="1" x14ac:dyDescent="0.25"/>
    <row r="29" spans="2:37" ht="17.5" customHeight="1" x14ac:dyDescent="0.25"/>
    <row r="30" spans="2:37" ht="17.5" customHeight="1" x14ac:dyDescent="0.25"/>
    <row r="31" spans="2:37" ht="17.5" customHeight="1" x14ac:dyDescent="0.25"/>
    <row r="32" spans="2:37" ht="17.5" customHeight="1" x14ac:dyDescent="0.25"/>
    <row r="33" ht="17.5" customHeight="1" x14ac:dyDescent="0.25"/>
    <row r="34" ht="17.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sheetData>
  <mergeCells count="21">
    <mergeCell ref="B20:AK20"/>
    <mergeCell ref="B21:AK21"/>
    <mergeCell ref="R6:S6"/>
    <mergeCell ref="V4:AJ4"/>
    <mergeCell ref="V5:AH5"/>
    <mergeCell ref="V6:W6"/>
    <mergeCell ref="X6:Y6"/>
    <mergeCell ref="AA6:AB6"/>
    <mergeCell ref="AH6:AI6"/>
    <mergeCell ref="AE6:AF6"/>
    <mergeCell ref="AC6:AD6"/>
    <mergeCell ref="AJ6:AK6"/>
    <mergeCell ref="D6:E6"/>
    <mergeCell ref="F6:G6"/>
    <mergeCell ref="D4:R4"/>
    <mergeCell ref="B2:AJ2"/>
    <mergeCell ref="M6:N6"/>
    <mergeCell ref="P6:Q6"/>
    <mergeCell ref="K6:L6"/>
    <mergeCell ref="D5:Q5"/>
    <mergeCell ref="I6:J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50"/>
  <sheetViews>
    <sheetView showGridLines="0" showRuler="0" workbookViewId="0"/>
  </sheetViews>
  <sheetFormatPr defaultColWidth="13.08984375" defaultRowHeight="12.5" x14ac:dyDescent="0.25"/>
  <cols>
    <col min="1" max="1" width="2.6328125" customWidth="1"/>
    <col min="2" max="2" width="18.90625" customWidth="1"/>
    <col min="3" max="11" width="9.7265625" customWidth="1"/>
    <col min="12" max="12" width="8.81640625" customWidth="1"/>
    <col min="13" max="13" width="10.90625" customWidth="1"/>
    <col min="14" max="14" width="8.81640625" customWidth="1"/>
  </cols>
  <sheetData>
    <row r="1" spans="1:14" ht="31.65" customHeight="1" x14ac:dyDescent="0.25">
      <c r="A1" s="6"/>
      <c r="B1" s="6"/>
      <c r="C1" s="6"/>
      <c r="D1" s="6"/>
      <c r="E1" s="6"/>
      <c r="F1" s="6"/>
      <c r="G1" s="6"/>
      <c r="H1" s="6"/>
      <c r="I1" s="6"/>
      <c r="J1" s="6"/>
      <c r="K1" s="6"/>
      <c r="L1" s="6"/>
      <c r="M1" s="6"/>
      <c r="N1" s="6"/>
    </row>
    <row r="2" spans="1:14" ht="35" customHeight="1" x14ac:dyDescent="0.25">
      <c r="A2" s="6"/>
      <c r="B2" s="606" t="s">
        <v>31</v>
      </c>
      <c r="C2" s="607"/>
      <c r="D2" s="607"/>
      <c r="E2" s="607"/>
      <c r="F2" s="607"/>
      <c r="G2" s="607"/>
      <c r="H2" s="607"/>
      <c r="I2" s="607"/>
      <c r="J2" s="607"/>
      <c r="K2" s="607"/>
      <c r="L2" s="607"/>
    </row>
    <row r="3" spans="1:14" ht="31.65" customHeight="1" x14ac:dyDescent="0.25">
      <c r="G3" s="35"/>
      <c r="H3" s="35"/>
      <c r="I3" s="35"/>
      <c r="J3" s="35"/>
      <c r="K3" s="35"/>
      <c r="L3" s="35"/>
      <c r="M3" s="6"/>
      <c r="N3" s="6"/>
    </row>
    <row r="4" spans="1:14" ht="13.25" customHeight="1" x14ac:dyDescent="0.25">
      <c r="B4" s="111" t="s">
        <v>792</v>
      </c>
      <c r="C4" s="725">
        <v>2025</v>
      </c>
      <c r="D4" s="630"/>
      <c r="E4" s="725">
        <v>2024</v>
      </c>
      <c r="F4" s="630"/>
      <c r="G4" s="725">
        <v>2023</v>
      </c>
      <c r="H4" s="630"/>
      <c r="I4" s="725">
        <v>2022</v>
      </c>
      <c r="J4" s="630"/>
      <c r="K4" s="725">
        <v>2021</v>
      </c>
      <c r="L4" s="624"/>
      <c r="M4" s="203"/>
    </row>
    <row r="5" spans="1:14" ht="13.25" customHeight="1" x14ac:dyDescent="0.25">
      <c r="B5" s="49" t="s">
        <v>793</v>
      </c>
      <c r="C5" s="217" t="s">
        <v>115</v>
      </c>
      <c r="D5" s="217" t="s">
        <v>126</v>
      </c>
      <c r="E5" s="217" t="s">
        <v>115</v>
      </c>
      <c r="F5" s="217" t="s">
        <v>126</v>
      </c>
      <c r="G5" s="217" t="s">
        <v>115</v>
      </c>
      <c r="H5" s="217" t="s">
        <v>126</v>
      </c>
      <c r="I5" s="217" t="s">
        <v>115</v>
      </c>
      <c r="J5" s="217" t="s">
        <v>126</v>
      </c>
      <c r="K5" s="217" t="s">
        <v>115</v>
      </c>
      <c r="L5" s="551" t="s">
        <v>126</v>
      </c>
      <c r="M5" s="203"/>
    </row>
    <row r="6" spans="1:14" ht="13.25" customHeight="1" x14ac:dyDescent="0.25">
      <c r="B6" s="49" t="s">
        <v>794</v>
      </c>
      <c r="C6" s="117">
        <v>2087</v>
      </c>
      <c r="D6" s="199">
        <f t="shared" ref="D6:D14" si="0">100*C6/$C$14</f>
        <v>0.64450778690169941</v>
      </c>
      <c r="E6" s="117">
        <v>1113</v>
      </c>
      <c r="F6" s="199">
        <v>0.4</v>
      </c>
      <c r="G6" s="117">
        <v>971</v>
      </c>
      <c r="H6" s="199">
        <v>0.3</v>
      </c>
      <c r="I6" s="117">
        <v>731</v>
      </c>
      <c r="J6" s="199">
        <v>0.2</v>
      </c>
      <c r="K6" s="117">
        <v>563</v>
      </c>
      <c r="L6" s="552">
        <v>0.2</v>
      </c>
      <c r="M6" s="203"/>
    </row>
    <row r="7" spans="1:14" ht="13.25" customHeight="1" x14ac:dyDescent="0.25">
      <c r="B7" s="49" t="s">
        <v>795</v>
      </c>
      <c r="C7" s="117">
        <v>47170</v>
      </c>
      <c r="D7" s="199">
        <f t="shared" si="0"/>
        <v>14.567049500792123</v>
      </c>
      <c r="E7" s="117">
        <v>40469</v>
      </c>
      <c r="F7" s="199">
        <v>12.9</v>
      </c>
      <c r="G7" s="117">
        <v>41250</v>
      </c>
      <c r="H7" s="199">
        <v>13.4</v>
      </c>
      <c r="I7" s="117">
        <v>37075</v>
      </c>
      <c r="J7" s="199">
        <v>11.9</v>
      </c>
      <c r="K7" s="117">
        <v>34070</v>
      </c>
      <c r="L7" s="552">
        <v>11</v>
      </c>
      <c r="M7" s="203"/>
    </row>
    <row r="8" spans="1:14" ht="13.25" customHeight="1" x14ac:dyDescent="0.25">
      <c r="B8" s="49" t="s">
        <v>796</v>
      </c>
      <c r="C8" s="117">
        <v>77625</v>
      </c>
      <c r="D8" s="199">
        <f t="shared" si="0"/>
        <v>23.97216912230207</v>
      </c>
      <c r="E8" s="117">
        <v>68128</v>
      </c>
      <c r="F8" s="199">
        <v>21.8</v>
      </c>
      <c r="G8" s="117">
        <v>64466</v>
      </c>
      <c r="H8" s="199">
        <v>21</v>
      </c>
      <c r="I8" s="117">
        <v>60086</v>
      </c>
      <c r="J8" s="199">
        <v>19.2</v>
      </c>
      <c r="K8" s="117">
        <v>54636</v>
      </c>
      <c r="L8" s="552">
        <v>17.7</v>
      </c>
      <c r="M8" s="203"/>
    </row>
    <row r="9" spans="1:14" ht="13.25" customHeight="1" x14ac:dyDescent="0.25">
      <c r="B9" s="49" t="s">
        <v>797</v>
      </c>
      <c r="C9" s="117">
        <v>102066</v>
      </c>
      <c r="D9" s="199">
        <f t="shared" si="0"/>
        <v>31.520043975998494</v>
      </c>
      <c r="E9" s="117">
        <v>97392</v>
      </c>
      <c r="F9" s="199">
        <v>31.1</v>
      </c>
      <c r="G9" s="117">
        <v>95958</v>
      </c>
      <c r="H9" s="199">
        <v>31.2</v>
      </c>
      <c r="I9" s="117">
        <v>93010</v>
      </c>
      <c r="J9" s="199">
        <v>29.8</v>
      </c>
      <c r="K9" s="117">
        <v>88752</v>
      </c>
      <c r="L9" s="552">
        <v>28.8</v>
      </c>
      <c r="M9" s="203"/>
    </row>
    <row r="10" spans="1:14" ht="13.25" customHeight="1" x14ac:dyDescent="0.25">
      <c r="B10" s="49" t="s">
        <v>798</v>
      </c>
      <c r="C10" s="117">
        <v>32690</v>
      </c>
      <c r="D10" s="199">
        <f t="shared" si="0"/>
        <v>10.095332800103764</v>
      </c>
      <c r="E10" s="117">
        <v>33021</v>
      </c>
      <c r="F10" s="199">
        <v>10.5</v>
      </c>
      <c r="G10" s="117">
        <v>34327</v>
      </c>
      <c r="H10" s="199">
        <v>11.2</v>
      </c>
      <c r="I10" s="117">
        <v>35015</v>
      </c>
      <c r="J10" s="199">
        <v>11.2</v>
      </c>
      <c r="K10" s="117">
        <v>35086</v>
      </c>
      <c r="L10" s="552">
        <v>11.4</v>
      </c>
      <c r="M10" s="203"/>
    </row>
    <row r="11" spans="1:14" ht="13.25" customHeight="1" x14ac:dyDescent="0.25">
      <c r="B11" s="49" t="s">
        <v>799</v>
      </c>
      <c r="C11" s="117">
        <v>6124</v>
      </c>
      <c r="D11" s="199">
        <f t="shared" si="0"/>
        <v>1.891214991368475</v>
      </c>
      <c r="E11" s="117">
        <v>6293</v>
      </c>
      <c r="F11" s="199">
        <v>2</v>
      </c>
      <c r="G11" s="117">
        <v>6663</v>
      </c>
      <c r="H11" s="199">
        <v>2.2000000000000002</v>
      </c>
      <c r="I11" s="117">
        <v>6990</v>
      </c>
      <c r="J11" s="199">
        <v>2.2000000000000002</v>
      </c>
      <c r="K11" s="117">
        <v>7258</v>
      </c>
      <c r="L11" s="552">
        <v>2.4</v>
      </c>
      <c r="M11" s="203"/>
    </row>
    <row r="12" spans="1:14" ht="13.25" customHeight="1" x14ac:dyDescent="0.25">
      <c r="B12" s="49" t="s">
        <v>800</v>
      </c>
      <c r="C12" s="117">
        <v>1361</v>
      </c>
      <c r="D12" s="199">
        <f t="shared" si="0"/>
        <v>0.42030431143900954</v>
      </c>
      <c r="E12" s="117">
        <v>1370</v>
      </c>
      <c r="F12" s="199">
        <v>0.4</v>
      </c>
      <c r="G12" s="117">
        <v>1465</v>
      </c>
      <c r="H12" s="199">
        <v>0.5</v>
      </c>
      <c r="I12" s="117">
        <v>1519</v>
      </c>
      <c r="J12" s="199">
        <v>0.5</v>
      </c>
      <c r="K12" s="117">
        <v>1546</v>
      </c>
      <c r="L12" s="552">
        <v>0.5</v>
      </c>
      <c r="M12" s="203"/>
    </row>
    <row r="13" spans="1:14" ht="13.25" customHeight="1" x14ac:dyDescent="0.25">
      <c r="B13" s="49" t="s">
        <v>801</v>
      </c>
      <c r="C13" s="117">
        <v>54690</v>
      </c>
      <c r="D13" s="199">
        <f t="shared" si="0"/>
        <v>16.889377511094366</v>
      </c>
      <c r="E13" s="117">
        <v>65342</v>
      </c>
      <c r="F13" s="199">
        <v>20.9</v>
      </c>
      <c r="G13" s="117">
        <v>62220</v>
      </c>
      <c r="H13" s="199">
        <v>20.2</v>
      </c>
      <c r="I13" s="117">
        <v>77912</v>
      </c>
      <c r="J13" s="199">
        <v>25</v>
      </c>
      <c r="K13" s="117">
        <v>86433</v>
      </c>
      <c r="L13" s="552">
        <v>28</v>
      </c>
      <c r="M13" s="203"/>
    </row>
    <row r="14" spans="1:14" ht="14.15" customHeight="1" x14ac:dyDescent="0.25">
      <c r="B14" s="29" t="s">
        <v>510</v>
      </c>
      <c r="C14" s="553">
        <f>SUM(C6:C13)</f>
        <v>323813</v>
      </c>
      <c r="D14" s="554">
        <f t="shared" si="0"/>
        <v>100</v>
      </c>
      <c r="E14" s="553">
        <f>SUM(E6:E13)</f>
        <v>313128</v>
      </c>
      <c r="F14" s="554">
        <v>100</v>
      </c>
      <c r="G14" s="553">
        <v>307320</v>
      </c>
      <c r="H14" s="554">
        <v>100</v>
      </c>
      <c r="I14" s="553">
        <v>312338</v>
      </c>
      <c r="J14" s="554">
        <v>100</v>
      </c>
      <c r="K14" s="553">
        <v>308344</v>
      </c>
      <c r="L14" s="555">
        <v>100</v>
      </c>
      <c r="M14" s="558"/>
    </row>
    <row r="15" spans="1:14" ht="13.25" customHeight="1" x14ac:dyDescent="0.25">
      <c r="B15" s="128"/>
      <c r="C15" s="128"/>
      <c r="D15" s="147"/>
      <c r="E15" s="128"/>
      <c r="F15" s="128"/>
      <c r="G15" s="128"/>
      <c r="H15" s="128"/>
      <c r="I15" s="128"/>
      <c r="J15" s="128"/>
      <c r="K15" s="128"/>
      <c r="L15" s="128"/>
    </row>
    <row r="16" spans="1:14" ht="13.25" customHeight="1" x14ac:dyDescent="0.25"/>
    <row r="17" spans="3:3" ht="13.25" customHeight="1" x14ac:dyDescent="0.25">
      <c r="C17" s="556"/>
    </row>
    <row r="18" spans="3:3" ht="13.25" customHeight="1" x14ac:dyDescent="0.25">
      <c r="C18" s="556"/>
    </row>
    <row r="19" spans="3:3" ht="15" customHeight="1" x14ac:dyDescent="0.25">
      <c r="C19" s="557"/>
    </row>
    <row r="20" spans="3:3" ht="15" customHeight="1" x14ac:dyDescent="0.25">
      <c r="C20" s="139"/>
    </row>
    <row r="21" spans="3:3" ht="15" customHeight="1" x14ac:dyDescent="0.25"/>
    <row r="22" spans="3:3" ht="15" customHeight="1" x14ac:dyDescent="0.25"/>
    <row r="23" spans="3:3" ht="15" customHeight="1" x14ac:dyDescent="0.25"/>
    <row r="24" spans="3:3" ht="15" customHeight="1" x14ac:dyDescent="0.25"/>
    <row r="25" spans="3:3" ht="15" customHeight="1" x14ac:dyDescent="0.25"/>
    <row r="26" spans="3:3" ht="15" customHeight="1" x14ac:dyDescent="0.25"/>
    <row r="27" spans="3:3" ht="15" customHeight="1" x14ac:dyDescent="0.25"/>
    <row r="28" spans="3:3" ht="15" customHeight="1" x14ac:dyDescent="0.25"/>
    <row r="29" spans="3:3" ht="15" customHeight="1" x14ac:dyDescent="0.25"/>
    <row r="30" spans="3:3" ht="15" customHeight="1" x14ac:dyDescent="0.25"/>
    <row r="31" spans="3:3" ht="15" customHeight="1" x14ac:dyDescent="0.25"/>
    <row r="32" spans="3: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6">
    <mergeCell ref="C4:D4"/>
    <mergeCell ref="G4:H4"/>
    <mergeCell ref="E4:F4"/>
    <mergeCell ref="B2:L2"/>
    <mergeCell ref="I4:J4"/>
    <mergeCell ref="K4:L4"/>
  </mergeCells>
  <pageMargins left="0.75" right="0.75" top="1" bottom="1" header="0.5" footer="0.5"/>
  <ignoredErrors>
    <ignoredError sqref="D14"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3"/>
  <sheetViews>
    <sheetView showGridLines="0" showRuler="0" workbookViewId="0"/>
  </sheetViews>
  <sheetFormatPr defaultColWidth="13.08984375" defaultRowHeight="12.5" x14ac:dyDescent="0.25"/>
  <cols>
    <col min="1" max="1" width="2.6328125" customWidth="1"/>
    <col min="2" max="2" width="52.26953125" customWidth="1"/>
    <col min="3" max="7" width="43.81640625" customWidth="1"/>
    <col min="8" max="8" width="22.81640625" customWidth="1"/>
    <col min="9" max="12" width="8.81640625" customWidth="1"/>
  </cols>
  <sheetData>
    <row r="1" spans="1:12" ht="31.65" customHeight="1" x14ac:dyDescent="0.25">
      <c r="A1" s="6"/>
      <c r="B1" s="6"/>
      <c r="C1" s="6"/>
      <c r="D1" s="6"/>
      <c r="E1" s="6"/>
      <c r="F1" s="6"/>
      <c r="G1" s="6"/>
      <c r="H1" s="6"/>
      <c r="I1" s="6"/>
      <c r="J1" s="6"/>
      <c r="K1" s="6"/>
      <c r="L1" s="6"/>
    </row>
    <row r="2" spans="1:12" ht="35.75" customHeight="1" x14ac:dyDescent="0.25">
      <c r="A2" s="6"/>
      <c r="B2" s="606" t="s">
        <v>32</v>
      </c>
      <c r="C2" s="607"/>
      <c r="D2" s="607"/>
      <c r="E2" s="607"/>
      <c r="F2" s="607"/>
      <c r="G2" s="607"/>
    </row>
    <row r="3" spans="1:12" ht="15" customHeight="1" x14ac:dyDescent="0.25">
      <c r="F3" s="6"/>
      <c r="G3" s="6"/>
      <c r="H3" s="6"/>
      <c r="I3" s="6"/>
      <c r="J3" s="6"/>
      <c r="K3" s="6"/>
      <c r="L3" s="6"/>
    </row>
    <row r="4" spans="1:12" ht="55.75" customHeight="1" x14ac:dyDescent="0.25">
      <c r="B4" s="620" t="s">
        <v>802</v>
      </c>
      <c r="C4" s="607"/>
      <c r="D4" s="607"/>
      <c r="E4" s="607"/>
      <c r="F4" s="607"/>
      <c r="G4" s="607"/>
    </row>
    <row r="5" spans="1:12" ht="15" customHeight="1" x14ac:dyDescent="0.25"/>
    <row r="6" spans="1:12" ht="15" customHeight="1" x14ac:dyDescent="0.25"/>
    <row r="7" spans="1:12" ht="15.75" customHeight="1" x14ac:dyDescent="0.25">
      <c r="B7" s="559" t="s">
        <v>803</v>
      </c>
      <c r="C7" s="726" t="s">
        <v>804</v>
      </c>
      <c r="D7" s="726"/>
      <c r="E7" s="726"/>
      <c r="F7" s="726"/>
      <c r="G7" s="726"/>
      <c r="H7" s="560" t="s">
        <v>805</v>
      </c>
      <c r="I7" s="572"/>
    </row>
    <row r="8" spans="1:12" ht="15.75" customHeight="1" x14ac:dyDescent="0.25">
      <c r="B8" s="561" t="s">
        <v>806</v>
      </c>
      <c r="C8" s="562">
        <v>13739</v>
      </c>
      <c r="D8" s="562">
        <v>6870</v>
      </c>
      <c r="E8" s="562">
        <v>6869</v>
      </c>
      <c r="F8" s="562">
        <v>34132</v>
      </c>
      <c r="G8" s="562">
        <v>27305</v>
      </c>
      <c r="H8" s="563">
        <f>SUM(C8:G8)</f>
        <v>88915</v>
      </c>
      <c r="I8" s="572"/>
    </row>
    <row r="9" spans="1:12" ht="15.75" customHeight="1" x14ac:dyDescent="0.25">
      <c r="B9" s="564" t="s">
        <v>807</v>
      </c>
      <c r="C9" s="565" t="s">
        <v>808</v>
      </c>
      <c r="D9" s="565" t="s">
        <v>808</v>
      </c>
      <c r="E9" s="565" t="s">
        <v>808</v>
      </c>
      <c r="F9" s="565" t="s">
        <v>808</v>
      </c>
      <c r="G9" s="565" t="s">
        <v>808</v>
      </c>
      <c r="H9" s="76"/>
      <c r="I9" s="572"/>
    </row>
    <row r="10" spans="1:12" ht="25.75" customHeight="1" x14ac:dyDescent="0.25">
      <c r="B10" s="564" t="s">
        <v>809</v>
      </c>
      <c r="C10" s="566" t="s">
        <v>810</v>
      </c>
      <c r="D10" s="566" t="s">
        <v>811</v>
      </c>
      <c r="E10" s="566" t="s">
        <v>812</v>
      </c>
      <c r="F10" s="566" t="s">
        <v>813</v>
      </c>
      <c r="G10" s="566" t="s">
        <v>814</v>
      </c>
      <c r="H10" s="76"/>
      <c r="I10" s="572"/>
    </row>
    <row r="11" spans="1:12" ht="15.75" customHeight="1" x14ac:dyDescent="0.25">
      <c r="B11" s="564" t="s">
        <v>815</v>
      </c>
      <c r="C11" s="567">
        <v>2748</v>
      </c>
      <c r="D11" s="567">
        <v>1112</v>
      </c>
      <c r="E11" s="567">
        <v>1566</v>
      </c>
      <c r="F11" s="567">
        <v>1650</v>
      </c>
      <c r="G11" s="567">
        <v>875</v>
      </c>
      <c r="H11" s="76"/>
      <c r="I11" s="572"/>
    </row>
    <row r="12" spans="1:12" ht="165.75" customHeight="1" x14ac:dyDescent="0.25">
      <c r="B12" s="564" t="s">
        <v>816</v>
      </c>
      <c r="C12" s="566" t="s">
        <v>817</v>
      </c>
      <c r="D12" s="566" t="s">
        <v>818</v>
      </c>
      <c r="E12" s="566" t="s">
        <v>819</v>
      </c>
      <c r="F12" s="566" t="s">
        <v>820</v>
      </c>
      <c r="G12" s="566" t="s">
        <v>821</v>
      </c>
      <c r="H12" s="76"/>
      <c r="I12" s="572"/>
    </row>
    <row r="13" spans="1:12" ht="25.75" customHeight="1" x14ac:dyDescent="0.25">
      <c r="B13" s="564" t="s">
        <v>822</v>
      </c>
      <c r="C13" s="568" t="s">
        <v>823</v>
      </c>
      <c r="D13" s="568" t="s">
        <v>823</v>
      </c>
      <c r="E13" s="568" t="s">
        <v>823</v>
      </c>
      <c r="F13" s="568" t="s">
        <v>824</v>
      </c>
      <c r="G13" s="568" t="s">
        <v>824</v>
      </c>
      <c r="H13" s="76"/>
      <c r="I13" s="572"/>
    </row>
    <row r="14" spans="1:12" ht="15.75" customHeight="1" x14ac:dyDescent="0.25">
      <c r="B14" s="564" t="s">
        <v>825</v>
      </c>
      <c r="C14" s="565" t="s">
        <v>826</v>
      </c>
      <c r="D14" s="565" t="s">
        <v>826</v>
      </c>
      <c r="E14" s="565" t="s">
        <v>826</v>
      </c>
      <c r="F14" s="565" t="s">
        <v>826</v>
      </c>
      <c r="G14" s="565" t="s">
        <v>826</v>
      </c>
      <c r="H14" s="76"/>
      <c r="I14" s="572"/>
    </row>
    <row r="15" spans="1:12" ht="15.75" customHeight="1" x14ac:dyDescent="0.25">
      <c r="B15" s="564" t="s">
        <v>827</v>
      </c>
      <c r="C15" s="565" t="s">
        <v>828</v>
      </c>
      <c r="D15" s="565" t="s">
        <v>829</v>
      </c>
      <c r="E15" s="565" t="s">
        <v>830</v>
      </c>
      <c r="F15" s="565" t="s">
        <v>831</v>
      </c>
      <c r="G15" s="565" t="s">
        <v>829</v>
      </c>
      <c r="H15" s="76"/>
      <c r="I15" s="572"/>
    </row>
    <row r="16" spans="1:12" ht="15.75" customHeight="1" x14ac:dyDescent="0.25">
      <c r="B16" s="564" t="s">
        <v>832</v>
      </c>
      <c r="C16" s="567">
        <v>2020</v>
      </c>
      <c r="D16" s="567">
        <v>2020</v>
      </c>
      <c r="E16" s="567">
        <v>2018</v>
      </c>
      <c r="F16" s="567">
        <v>2020</v>
      </c>
      <c r="G16" s="567">
        <v>2022</v>
      </c>
      <c r="H16" s="76"/>
      <c r="I16" s="572"/>
    </row>
    <row r="17" spans="2:9" ht="15.75" customHeight="1" x14ac:dyDescent="0.25">
      <c r="B17" s="564" t="s">
        <v>833</v>
      </c>
      <c r="C17" s="565" t="s">
        <v>834</v>
      </c>
      <c r="D17" s="565" t="s">
        <v>835</v>
      </c>
      <c r="E17" s="565" t="s">
        <v>835</v>
      </c>
      <c r="F17" s="565" t="s">
        <v>836</v>
      </c>
      <c r="G17" s="565" t="s">
        <v>835</v>
      </c>
      <c r="H17" s="76"/>
      <c r="I17" s="572"/>
    </row>
    <row r="18" spans="2:9" ht="25.75" customHeight="1" x14ac:dyDescent="0.25">
      <c r="B18" s="564" t="s">
        <v>837</v>
      </c>
      <c r="C18" s="565" t="s">
        <v>838</v>
      </c>
      <c r="D18" s="565" t="s">
        <v>838</v>
      </c>
      <c r="E18" s="565" t="s">
        <v>838</v>
      </c>
      <c r="F18" s="565" t="s">
        <v>838</v>
      </c>
      <c r="G18" s="565" t="s">
        <v>838</v>
      </c>
      <c r="H18" s="76"/>
      <c r="I18" s="572"/>
    </row>
    <row r="19" spans="2:9" ht="15.75" customHeight="1" x14ac:dyDescent="0.25">
      <c r="B19" s="564" t="s">
        <v>839</v>
      </c>
      <c r="C19" s="565"/>
      <c r="D19" s="565"/>
      <c r="E19" s="565"/>
      <c r="F19" s="565"/>
      <c r="G19" s="565"/>
      <c r="H19" s="76"/>
      <c r="I19" s="572"/>
    </row>
    <row r="20" spans="2:9" ht="25.75" customHeight="1" x14ac:dyDescent="0.25">
      <c r="B20" s="569" t="s">
        <v>840</v>
      </c>
      <c r="C20" s="570" t="s">
        <v>841</v>
      </c>
      <c r="D20" s="570" t="s">
        <v>842</v>
      </c>
      <c r="E20" s="570" t="s">
        <v>842</v>
      </c>
      <c r="F20" s="570" t="s">
        <v>842</v>
      </c>
      <c r="G20" s="570"/>
      <c r="H20" s="571"/>
      <c r="I20" s="572"/>
    </row>
    <row r="21" spans="2:9" ht="15" customHeight="1" x14ac:dyDescent="0.25">
      <c r="B21" s="573"/>
      <c r="C21" s="573"/>
      <c r="D21" s="573"/>
      <c r="E21" s="573"/>
      <c r="F21" s="573"/>
      <c r="G21" s="573"/>
      <c r="H21" s="573"/>
    </row>
    <row r="22" spans="2:9" ht="15" customHeight="1" x14ac:dyDescent="0.25"/>
    <row r="23" spans="2:9" ht="13.25" customHeight="1" x14ac:dyDescent="0.25"/>
    <row r="24" spans="2:9" ht="13.25" customHeight="1" x14ac:dyDescent="0.25"/>
    <row r="25" spans="2:9" ht="13.25" customHeight="1" x14ac:dyDescent="0.25"/>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sheetData>
  <mergeCells count="3">
    <mergeCell ref="C7:G7"/>
    <mergeCell ref="B4:G4"/>
    <mergeCell ref="B2:G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50"/>
  <sheetViews>
    <sheetView showGridLines="0" showRuler="0" workbookViewId="0"/>
  </sheetViews>
  <sheetFormatPr defaultColWidth="13.08984375" defaultRowHeight="12.5" x14ac:dyDescent="0.25"/>
  <cols>
    <col min="1" max="1" width="8.81640625" customWidth="1"/>
    <col min="2" max="2" width="48.6328125" customWidth="1"/>
    <col min="3" max="5" width="8.81640625" customWidth="1"/>
    <col min="6" max="6" width="17" customWidth="1"/>
    <col min="7" max="7" width="12.90625" customWidth="1"/>
    <col min="8" max="15" width="8.81640625" customWidth="1"/>
  </cols>
  <sheetData>
    <row r="1" spans="1:15" ht="31.65" customHeight="1" x14ac:dyDescent="0.25">
      <c r="A1" s="6"/>
      <c r="B1" s="6"/>
      <c r="C1" s="6"/>
      <c r="D1" s="6"/>
      <c r="E1" s="6"/>
      <c r="F1" s="6"/>
      <c r="G1" s="6"/>
      <c r="H1" s="6"/>
      <c r="I1" s="6"/>
      <c r="J1" s="6"/>
      <c r="K1" s="6"/>
      <c r="L1" s="6"/>
      <c r="M1" s="6"/>
      <c r="N1" s="6"/>
      <c r="O1" s="6"/>
    </row>
    <row r="2" spans="1:15" ht="34.15" customHeight="1" x14ac:dyDescent="0.25">
      <c r="A2" s="6"/>
      <c r="B2" s="606" t="s">
        <v>843</v>
      </c>
      <c r="C2" s="607"/>
      <c r="D2" s="607"/>
      <c r="E2" s="607"/>
      <c r="F2" s="607"/>
      <c r="G2" s="607"/>
      <c r="H2" s="607"/>
      <c r="I2" s="607"/>
    </row>
    <row r="3" spans="1:15" ht="34.15" customHeight="1" x14ac:dyDescent="0.25">
      <c r="A3" s="6"/>
    </row>
    <row r="4" spans="1:15" ht="34.15" customHeight="1" x14ac:dyDescent="0.25">
      <c r="A4" s="6"/>
    </row>
    <row r="5" spans="1:15" ht="35" customHeight="1" x14ac:dyDescent="0.25">
      <c r="A5" s="6"/>
    </row>
    <row r="6" spans="1:15" ht="15" customHeight="1" x14ac:dyDescent="0.25"/>
    <row r="7" spans="1:15" ht="15" customHeight="1" x14ac:dyDescent="0.25"/>
    <row r="8" spans="1:15" ht="15" customHeight="1" x14ac:dyDescent="0.25"/>
    <row r="9" spans="1:15" ht="15" customHeight="1" x14ac:dyDescent="0.25"/>
    <row r="10" spans="1:15" ht="15" customHeight="1" x14ac:dyDescent="0.25"/>
    <row r="11" spans="1:15" ht="15" customHeight="1" x14ac:dyDescent="0.25"/>
    <row r="12" spans="1:15" ht="15" customHeight="1" x14ac:dyDescent="0.25"/>
    <row r="13" spans="1:15" ht="15" customHeight="1" x14ac:dyDescent="0.25"/>
    <row r="14" spans="1:15" ht="15" customHeight="1" x14ac:dyDescent="0.25"/>
    <row r="15" spans="1:15" ht="15" customHeight="1" x14ac:dyDescent="0.25"/>
    <row r="16" spans="1: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I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2"/>
  <sheetViews>
    <sheetView showGridLines="0" showRuler="0" workbookViewId="0"/>
  </sheetViews>
  <sheetFormatPr defaultColWidth="13.08984375" defaultRowHeight="12.5" x14ac:dyDescent="0.25"/>
  <cols>
    <col min="1" max="1" width="3" customWidth="1"/>
    <col min="2" max="2" width="72.453125" customWidth="1"/>
    <col min="3" max="7" width="8.81640625" customWidth="1"/>
    <col min="8" max="8" width="73.54296875" customWidth="1"/>
    <col min="9" max="9" width="8.81640625" customWidth="1"/>
  </cols>
  <sheetData>
    <row r="1" spans="1:9" ht="10.75" customHeight="1" x14ac:dyDescent="0.25">
      <c r="A1" s="6"/>
      <c r="B1" s="7"/>
      <c r="C1" s="6"/>
      <c r="D1" s="6"/>
      <c r="E1" s="6"/>
      <c r="F1" s="6"/>
      <c r="G1" s="6"/>
      <c r="H1" s="6"/>
      <c r="I1" s="6"/>
    </row>
    <row r="2" spans="1:9" ht="35.75" customHeight="1" x14ac:dyDescent="0.25">
      <c r="A2" s="6"/>
      <c r="B2" s="606" t="s">
        <v>34</v>
      </c>
      <c r="C2" s="607"/>
      <c r="D2" s="607"/>
      <c r="E2" s="607"/>
      <c r="F2" s="607"/>
      <c r="G2" s="607"/>
      <c r="H2" s="607"/>
    </row>
    <row r="3" spans="1:9" ht="15" customHeight="1" x14ac:dyDescent="0.25">
      <c r="A3" s="6"/>
      <c r="B3" s="501"/>
      <c r="C3" s="500"/>
      <c r="D3" s="500"/>
      <c r="E3" s="500"/>
      <c r="F3" s="500"/>
      <c r="G3" s="500"/>
      <c r="H3" s="500"/>
      <c r="I3" s="6"/>
    </row>
    <row r="4" spans="1:9" ht="15.75" customHeight="1" x14ac:dyDescent="0.25">
      <c r="B4" s="492" t="s">
        <v>844</v>
      </c>
      <c r="C4" s="492" t="s">
        <v>95</v>
      </c>
      <c r="D4" s="493">
        <v>2025</v>
      </c>
      <c r="E4" s="493">
        <v>2024</v>
      </c>
      <c r="F4" s="493">
        <v>2023</v>
      </c>
      <c r="G4" s="493">
        <v>2022</v>
      </c>
      <c r="H4" s="492" t="s">
        <v>96</v>
      </c>
      <c r="I4" s="575"/>
    </row>
    <row r="5" spans="1:9" ht="15.75" customHeight="1" x14ac:dyDescent="0.25">
      <c r="B5" s="19" t="s">
        <v>845</v>
      </c>
      <c r="C5" s="217" t="s">
        <v>109</v>
      </c>
      <c r="D5" s="26">
        <v>656</v>
      </c>
      <c r="E5" s="26">
        <v>607</v>
      </c>
      <c r="F5" s="26">
        <v>511</v>
      </c>
      <c r="G5" s="26">
        <v>479</v>
      </c>
      <c r="H5" s="19"/>
      <c r="I5" s="575"/>
    </row>
    <row r="6" spans="1:9" ht="15.75" customHeight="1" x14ac:dyDescent="0.25">
      <c r="B6" s="19" t="s">
        <v>846</v>
      </c>
      <c r="C6" s="217" t="s">
        <v>109</v>
      </c>
      <c r="D6" s="26" t="s">
        <v>847</v>
      </c>
      <c r="E6" s="24" t="s">
        <v>107</v>
      </c>
      <c r="F6" s="24" t="s">
        <v>107</v>
      </c>
      <c r="G6" s="24" t="s">
        <v>107</v>
      </c>
      <c r="H6" s="19"/>
      <c r="I6" s="575"/>
    </row>
    <row r="7" spans="1:9" ht="15.75" customHeight="1" x14ac:dyDescent="0.25">
      <c r="B7" s="19" t="s">
        <v>848</v>
      </c>
      <c r="C7" s="217" t="s">
        <v>106</v>
      </c>
      <c r="D7" s="26">
        <v>345</v>
      </c>
      <c r="E7" s="26">
        <v>335</v>
      </c>
      <c r="F7" s="24" t="s">
        <v>107</v>
      </c>
      <c r="G7" s="24" t="s">
        <v>107</v>
      </c>
      <c r="H7" s="19"/>
      <c r="I7" s="575"/>
    </row>
    <row r="8" spans="1:9" ht="15.75" customHeight="1" x14ac:dyDescent="0.25">
      <c r="B8" s="19" t="s">
        <v>849</v>
      </c>
      <c r="C8" s="217" t="s">
        <v>109</v>
      </c>
      <c r="D8" s="26" t="s">
        <v>850</v>
      </c>
      <c r="E8" s="26">
        <v>282</v>
      </c>
      <c r="F8" s="24" t="s">
        <v>107</v>
      </c>
      <c r="G8" s="24" t="s">
        <v>107</v>
      </c>
      <c r="H8" s="19"/>
      <c r="I8" s="575"/>
    </row>
    <row r="9" spans="1:9" ht="15.75" customHeight="1" x14ac:dyDescent="0.25">
      <c r="B9" s="19" t="s">
        <v>851</v>
      </c>
      <c r="C9" s="217" t="s">
        <v>109</v>
      </c>
      <c r="D9" s="26" t="s">
        <v>852</v>
      </c>
      <c r="E9" s="26">
        <v>208</v>
      </c>
      <c r="F9" s="24" t="s">
        <v>107</v>
      </c>
      <c r="G9" s="24" t="s">
        <v>107</v>
      </c>
      <c r="H9" s="19"/>
      <c r="I9" s="575"/>
    </row>
    <row r="10" spans="1:9" ht="15.75" customHeight="1" x14ac:dyDescent="0.25">
      <c r="B10" s="19" t="s">
        <v>853</v>
      </c>
      <c r="C10" s="217" t="s">
        <v>109</v>
      </c>
      <c r="D10" s="26" t="s">
        <v>854</v>
      </c>
      <c r="E10" s="26">
        <v>112</v>
      </c>
      <c r="F10" s="26">
        <v>61</v>
      </c>
      <c r="G10" s="26">
        <v>68</v>
      </c>
      <c r="H10" s="19" t="s">
        <v>855</v>
      </c>
      <c r="I10" s="575"/>
    </row>
    <row r="11" spans="1:9" ht="15.75" customHeight="1" x14ac:dyDescent="0.25">
      <c r="B11" s="19" t="s">
        <v>856</v>
      </c>
      <c r="C11" s="217" t="s">
        <v>109</v>
      </c>
      <c r="D11" s="26">
        <v>85</v>
      </c>
      <c r="E11" s="26">
        <v>102</v>
      </c>
      <c r="F11" s="26">
        <v>69</v>
      </c>
      <c r="G11" s="26">
        <v>67</v>
      </c>
      <c r="H11" s="19" t="s">
        <v>857</v>
      </c>
      <c r="I11" s="575"/>
    </row>
    <row r="12" spans="1:9" ht="25.75" customHeight="1" x14ac:dyDescent="0.25">
      <c r="B12" s="19" t="s">
        <v>858</v>
      </c>
      <c r="C12" s="217" t="s">
        <v>109</v>
      </c>
      <c r="D12" s="26">
        <v>48</v>
      </c>
      <c r="E12" s="26">
        <v>51</v>
      </c>
      <c r="F12" s="26">
        <v>38</v>
      </c>
      <c r="G12" s="26">
        <v>32</v>
      </c>
      <c r="H12" s="19" t="s">
        <v>859</v>
      </c>
      <c r="I12" s="575"/>
    </row>
    <row r="13" spans="1:9" ht="15.75" customHeight="1" x14ac:dyDescent="0.25">
      <c r="B13" s="19" t="s">
        <v>860</v>
      </c>
      <c r="C13" s="217" t="s">
        <v>109</v>
      </c>
      <c r="D13" s="26">
        <v>0</v>
      </c>
      <c r="E13" s="26">
        <v>0</v>
      </c>
      <c r="F13" s="26">
        <v>0</v>
      </c>
      <c r="G13" s="26">
        <v>0</v>
      </c>
      <c r="H13" s="19"/>
      <c r="I13" s="575"/>
    </row>
    <row r="14" spans="1:9" ht="15.75" customHeight="1" x14ac:dyDescent="0.25">
      <c r="B14" s="19" t="s">
        <v>861</v>
      </c>
      <c r="C14" s="217" t="s">
        <v>109</v>
      </c>
      <c r="D14" s="26">
        <v>19</v>
      </c>
      <c r="E14" s="26">
        <v>14</v>
      </c>
      <c r="F14" s="26">
        <v>15</v>
      </c>
      <c r="G14" s="24" t="s">
        <v>107</v>
      </c>
      <c r="H14" s="19"/>
      <c r="I14" s="575"/>
    </row>
    <row r="15" spans="1:9" ht="15.75" customHeight="1" x14ac:dyDescent="0.25">
      <c r="B15" s="574" t="s">
        <v>862</v>
      </c>
      <c r="C15" s="576"/>
      <c r="D15" s="577"/>
      <c r="E15" s="577"/>
      <c r="F15" s="577"/>
      <c r="G15" s="577"/>
      <c r="H15" s="574"/>
      <c r="I15" s="575"/>
    </row>
    <row r="16" spans="1:9" ht="15.75" customHeight="1" x14ac:dyDescent="0.25">
      <c r="B16" s="19" t="s">
        <v>863</v>
      </c>
      <c r="C16" s="217" t="s">
        <v>126</v>
      </c>
      <c r="D16" s="26">
        <v>48</v>
      </c>
      <c r="E16" s="24" t="s">
        <v>107</v>
      </c>
      <c r="F16" s="24" t="s">
        <v>107</v>
      </c>
      <c r="G16" s="24" t="s">
        <v>107</v>
      </c>
      <c r="H16" s="19"/>
      <c r="I16" s="575"/>
    </row>
    <row r="17" spans="2:9" ht="15.75" customHeight="1" x14ac:dyDescent="0.25">
      <c r="B17" s="19" t="s">
        <v>864</v>
      </c>
      <c r="C17" s="217" t="s">
        <v>126</v>
      </c>
      <c r="D17" s="26">
        <v>31</v>
      </c>
      <c r="E17" s="26">
        <v>18</v>
      </c>
      <c r="F17" s="24" t="s">
        <v>107</v>
      </c>
      <c r="G17" s="24" t="s">
        <v>107</v>
      </c>
      <c r="H17" s="19"/>
      <c r="I17" s="575"/>
    </row>
    <row r="18" spans="2:9" ht="15.75" customHeight="1" x14ac:dyDescent="0.25">
      <c r="B18" s="19" t="s">
        <v>865</v>
      </c>
      <c r="C18" s="217" t="s">
        <v>126</v>
      </c>
      <c r="D18" s="26">
        <v>10</v>
      </c>
      <c r="E18" s="26">
        <v>8</v>
      </c>
      <c r="F18" s="24" t="s">
        <v>107</v>
      </c>
      <c r="G18" s="24" t="s">
        <v>107</v>
      </c>
      <c r="H18" s="19"/>
      <c r="I18" s="575"/>
    </row>
    <row r="19" spans="2:9" ht="15.75" customHeight="1" x14ac:dyDescent="0.25">
      <c r="B19" s="19" t="s">
        <v>866</v>
      </c>
      <c r="C19" s="217" t="s">
        <v>126</v>
      </c>
      <c r="D19" s="26">
        <v>6</v>
      </c>
      <c r="E19" s="26">
        <v>3</v>
      </c>
      <c r="F19" s="24" t="s">
        <v>107</v>
      </c>
      <c r="G19" s="24" t="s">
        <v>107</v>
      </c>
      <c r="H19" s="19"/>
      <c r="I19" s="575"/>
    </row>
    <row r="20" spans="2:9" ht="15.75" customHeight="1" x14ac:dyDescent="0.25">
      <c r="B20" s="19" t="s">
        <v>82</v>
      </c>
      <c r="C20" s="217" t="s">
        <v>126</v>
      </c>
      <c r="D20" s="26">
        <v>5</v>
      </c>
      <c r="E20" s="26">
        <v>41</v>
      </c>
      <c r="F20" s="24" t="s">
        <v>107</v>
      </c>
      <c r="G20" s="24" t="s">
        <v>107</v>
      </c>
      <c r="H20" s="19"/>
      <c r="I20" s="575"/>
    </row>
    <row r="21" spans="2:9" ht="15" customHeight="1" x14ac:dyDescent="0.25">
      <c r="B21" s="297"/>
      <c r="C21" s="297"/>
      <c r="D21" s="297"/>
      <c r="E21" s="297"/>
      <c r="F21" s="297"/>
      <c r="G21" s="297"/>
      <c r="H21" s="297"/>
    </row>
    <row r="22" spans="2:9" ht="15" customHeight="1" x14ac:dyDescent="0.25">
      <c r="D22" s="33"/>
    </row>
    <row r="23" spans="2:9" ht="15.75" customHeight="1" x14ac:dyDescent="0.25">
      <c r="B23" s="97" t="s">
        <v>138</v>
      </c>
    </row>
    <row r="24" spans="2:9" ht="13.25" customHeight="1" x14ac:dyDescent="0.25"/>
    <row r="25" spans="2:9" ht="15" customHeight="1" x14ac:dyDescent="0.25"/>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1">
    <mergeCell ref="B2:H2"/>
  </mergeCells>
  <pageMargins left="0.75" right="0.75" top="1" bottom="1" header="0.5" footer="0.5"/>
  <ignoredErrors>
    <ignoredError sqref="D6:D1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Z52"/>
  <sheetViews>
    <sheetView showGridLines="0" showRuler="0" workbookViewId="0"/>
  </sheetViews>
  <sheetFormatPr defaultColWidth="13.08984375" defaultRowHeight="12.5" x14ac:dyDescent="0.25"/>
  <cols>
    <col min="1" max="1" width="3" customWidth="1"/>
    <col min="2" max="2" width="64.26953125" customWidth="1"/>
    <col min="3" max="7" width="8.81640625" customWidth="1"/>
    <col min="8" max="8" width="97.90625" customWidth="1"/>
    <col min="9" max="12" width="8.81640625" customWidth="1"/>
  </cols>
  <sheetData>
    <row r="1" spans="1:26" ht="10.75" customHeight="1" x14ac:dyDescent="0.25">
      <c r="A1" s="6"/>
      <c r="B1" s="7"/>
      <c r="C1" s="6"/>
      <c r="D1" s="6"/>
      <c r="E1" s="6"/>
      <c r="F1" s="6"/>
      <c r="G1" s="6"/>
      <c r="H1" s="6"/>
      <c r="I1" s="6"/>
      <c r="J1" s="6"/>
      <c r="K1" s="6"/>
      <c r="L1" s="6"/>
    </row>
    <row r="2" spans="1:26" ht="35.75" customHeight="1" x14ac:dyDescent="0.25">
      <c r="A2" s="6"/>
      <c r="B2" s="606" t="s">
        <v>867</v>
      </c>
      <c r="C2" s="607"/>
      <c r="D2" s="607"/>
      <c r="E2" s="607"/>
      <c r="F2" s="607"/>
      <c r="G2" s="607"/>
      <c r="H2" s="607"/>
      <c r="J2" s="6"/>
      <c r="K2" s="6"/>
      <c r="L2" s="6"/>
    </row>
    <row r="3" spans="1:26" ht="15" customHeight="1" x14ac:dyDescent="0.25">
      <c r="A3" s="6"/>
      <c r="B3" s="34"/>
      <c r="C3" s="35"/>
      <c r="D3" s="35"/>
      <c r="E3" s="35"/>
      <c r="F3" s="35"/>
      <c r="G3" s="35"/>
      <c r="H3" s="35"/>
    </row>
    <row r="4" spans="1:26" ht="15.75" customHeight="1" x14ac:dyDescent="0.25">
      <c r="B4" s="235" t="s">
        <v>844</v>
      </c>
      <c r="C4" s="237" t="s">
        <v>95</v>
      </c>
      <c r="D4" s="578">
        <v>2025</v>
      </c>
      <c r="E4" s="578">
        <v>2024</v>
      </c>
      <c r="F4" s="578">
        <v>2023</v>
      </c>
      <c r="G4" s="578">
        <v>2022</v>
      </c>
      <c r="H4" s="579" t="s">
        <v>96</v>
      </c>
      <c r="I4" s="104"/>
    </row>
    <row r="5" spans="1:26" ht="15.75" customHeight="1" x14ac:dyDescent="0.25">
      <c r="A5" s="99"/>
      <c r="B5" s="580" t="s">
        <v>868</v>
      </c>
      <c r="C5" s="584"/>
      <c r="D5" s="584"/>
      <c r="E5" s="584"/>
      <c r="F5" s="584"/>
      <c r="G5" s="584"/>
      <c r="H5" s="585"/>
      <c r="I5" s="104"/>
    </row>
    <row r="6" spans="1:26" ht="25.75" customHeight="1" x14ac:dyDescent="0.25">
      <c r="B6" s="49" t="s">
        <v>869</v>
      </c>
      <c r="C6" s="19" t="s">
        <v>126</v>
      </c>
      <c r="D6" s="22">
        <v>4.8</v>
      </c>
      <c r="E6" s="22">
        <v>3.3</v>
      </c>
      <c r="F6" s="22">
        <v>2.6</v>
      </c>
      <c r="G6" s="22">
        <v>2.7</v>
      </c>
      <c r="H6" s="115" t="s">
        <v>870</v>
      </c>
      <c r="I6" s="104"/>
    </row>
    <row r="7" spans="1:26" ht="15.75" customHeight="1" x14ac:dyDescent="0.25">
      <c r="B7" s="49" t="s">
        <v>871</v>
      </c>
      <c r="C7" s="19" t="s">
        <v>126</v>
      </c>
      <c r="D7" s="24" t="s">
        <v>872</v>
      </c>
      <c r="E7" s="22">
        <v>5.0999999999999996</v>
      </c>
      <c r="F7" s="22">
        <v>2.6</v>
      </c>
      <c r="G7" s="22">
        <v>2.6</v>
      </c>
      <c r="H7" s="115" t="s">
        <v>873</v>
      </c>
      <c r="I7" s="104"/>
    </row>
    <row r="8" spans="1:26" ht="15.75" customHeight="1" x14ac:dyDescent="0.25">
      <c r="A8" s="99"/>
      <c r="B8" s="87" t="s">
        <v>874</v>
      </c>
      <c r="C8" s="586"/>
      <c r="D8" s="586"/>
      <c r="E8" s="586"/>
      <c r="F8" s="586"/>
      <c r="G8" s="586"/>
      <c r="H8" s="144"/>
      <c r="I8" s="104"/>
    </row>
    <row r="9" spans="1:26" ht="35.75" customHeight="1" x14ac:dyDescent="0.25">
      <c r="A9" s="136"/>
      <c r="B9" s="49" t="s">
        <v>875</v>
      </c>
      <c r="C9" s="19" t="s">
        <v>126</v>
      </c>
      <c r="D9" s="24" t="s">
        <v>107</v>
      </c>
      <c r="E9" s="21">
        <v>67</v>
      </c>
      <c r="F9" s="22">
        <v>68.2</v>
      </c>
      <c r="G9" s="22">
        <v>67.400000000000006</v>
      </c>
      <c r="H9" s="115" t="s">
        <v>876</v>
      </c>
      <c r="I9" s="104"/>
      <c r="J9" s="138"/>
      <c r="K9" s="138"/>
      <c r="L9" s="138"/>
      <c r="M9" s="139"/>
      <c r="N9" s="139"/>
      <c r="O9" s="139"/>
      <c r="P9" s="139"/>
      <c r="Q9" s="139"/>
      <c r="R9" s="139"/>
      <c r="S9" s="139"/>
      <c r="T9" s="139"/>
      <c r="U9" s="139"/>
      <c r="V9" s="139"/>
      <c r="W9" s="139"/>
      <c r="X9" s="139"/>
      <c r="Y9" s="139"/>
      <c r="Z9" s="139"/>
    </row>
    <row r="10" spans="1:26" ht="45.75" customHeight="1" x14ac:dyDescent="0.25">
      <c r="B10" s="49" t="s">
        <v>877</v>
      </c>
      <c r="C10" s="19" t="s">
        <v>126</v>
      </c>
      <c r="D10" s="21">
        <v>16.100000000000001</v>
      </c>
      <c r="E10" s="21">
        <v>19.7</v>
      </c>
      <c r="F10" s="21">
        <v>17.2</v>
      </c>
      <c r="G10" s="24" t="s">
        <v>107</v>
      </c>
      <c r="H10" s="115" t="s">
        <v>878</v>
      </c>
      <c r="I10" s="104"/>
    </row>
    <row r="11" spans="1:26" ht="45.75" customHeight="1" x14ac:dyDescent="0.25">
      <c r="B11" s="581" t="s">
        <v>879</v>
      </c>
      <c r="C11" s="582" t="s">
        <v>126</v>
      </c>
      <c r="D11" s="583">
        <v>65</v>
      </c>
      <c r="E11" s="583">
        <v>83</v>
      </c>
      <c r="F11" s="583">
        <v>86</v>
      </c>
      <c r="G11" s="583">
        <v>80</v>
      </c>
      <c r="H11" s="127" t="s">
        <v>880</v>
      </c>
      <c r="I11" s="104"/>
    </row>
    <row r="12" spans="1:26" ht="13.25" customHeight="1" x14ac:dyDescent="0.25">
      <c r="B12" s="128"/>
      <c r="C12" s="128"/>
      <c r="D12" s="128"/>
      <c r="E12" s="128"/>
      <c r="F12" s="128"/>
      <c r="G12" s="128"/>
      <c r="H12" s="128"/>
    </row>
    <row r="13" spans="1:26" ht="13.25" customHeight="1" x14ac:dyDescent="0.25"/>
    <row r="14" spans="1:26" ht="13.25" customHeight="1" x14ac:dyDescent="0.25"/>
    <row r="15" spans="1:26" ht="15" customHeight="1" x14ac:dyDescent="0.25"/>
    <row r="16" spans="1:2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1">
    <mergeCell ref="B2:H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0"/>
  <sheetViews>
    <sheetView showGridLines="0" showRuler="0" workbookViewId="0"/>
  </sheetViews>
  <sheetFormatPr defaultColWidth="13.08984375" defaultRowHeight="12.5" x14ac:dyDescent="0.25"/>
  <cols>
    <col min="1" max="1" width="3" customWidth="1"/>
    <col min="2" max="2" width="49.7265625" customWidth="1"/>
    <col min="3" max="7" width="8.81640625" customWidth="1"/>
    <col min="8" max="8" width="56.08984375" customWidth="1"/>
    <col min="9" max="9" width="8.81640625" customWidth="1"/>
  </cols>
  <sheetData>
    <row r="1" spans="1:9" ht="10.75" customHeight="1" x14ac:dyDescent="0.25">
      <c r="A1" s="6"/>
      <c r="B1" s="7"/>
      <c r="C1" s="6"/>
      <c r="D1" s="6"/>
      <c r="E1" s="6"/>
      <c r="F1" s="6"/>
      <c r="G1" s="6"/>
      <c r="H1" s="6"/>
      <c r="I1" s="6"/>
    </row>
    <row r="2" spans="1:9" ht="60" customHeight="1" x14ac:dyDescent="0.25">
      <c r="A2" s="6"/>
      <c r="B2" s="606" t="s">
        <v>36</v>
      </c>
      <c r="C2" s="607"/>
      <c r="D2" s="607"/>
      <c r="E2" s="607"/>
      <c r="F2" s="607"/>
      <c r="G2" s="607"/>
      <c r="H2" s="607"/>
    </row>
    <row r="3" spans="1:9" ht="11.65" customHeight="1" x14ac:dyDescent="0.25">
      <c r="A3" s="6"/>
      <c r="B3" s="34"/>
      <c r="C3" s="35"/>
      <c r="D3" s="35"/>
      <c r="E3" s="35"/>
      <c r="F3" s="35"/>
      <c r="G3" s="35"/>
      <c r="H3" s="35"/>
      <c r="I3" s="6"/>
    </row>
    <row r="4" spans="1:9" ht="15.75" customHeight="1" x14ac:dyDescent="0.25">
      <c r="B4" s="587" t="s">
        <v>844</v>
      </c>
      <c r="C4" s="237" t="s">
        <v>95</v>
      </c>
      <c r="D4" s="578">
        <v>2025</v>
      </c>
      <c r="E4" s="578">
        <v>2024</v>
      </c>
      <c r="F4" s="578">
        <v>2023</v>
      </c>
      <c r="G4" s="578">
        <v>2022</v>
      </c>
      <c r="H4" s="579" t="s">
        <v>96</v>
      </c>
      <c r="I4" s="203"/>
    </row>
    <row r="5" spans="1:9" ht="15.75" customHeight="1" x14ac:dyDescent="0.25">
      <c r="B5" s="588" t="s">
        <v>881</v>
      </c>
      <c r="C5" s="589" t="s">
        <v>147</v>
      </c>
      <c r="D5" s="590">
        <v>0</v>
      </c>
      <c r="E5" s="590">
        <v>0</v>
      </c>
      <c r="F5" s="590">
        <v>0</v>
      </c>
      <c r="G5" s="590">
        <v>0</v>
      </c>
      <c r="H5" s="591"/>
      <c r="I5" s="203"/>
    </row>
    <row r="6" spans="1:9" ht="15" customHeight="1" x14ac:dyDescent="0.25">
      <c r="B6" s="592"/>
      <c r="C6" s="592"/>
      <c r="D6" s="592"/>
      <c r="E6" s="592"/>
      <c r="F6" s="592"/>
      <c r="G6" s="592"/>
      <c r="H6" s="592"/>
    </row>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H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49"/>
  <sheetViews>
    <sheetView showGridLines="0" showRuler="0" workbookViewId="0"/>
  </sheetViews>
  <sheetFormatPr defaultColWidth="13.08984375" defaultRowHeight="12.5" x14ac:dyDescent="0.25"/>
  <cols>
    <col min="1" max="1" width="3" customWidth="1"/>
    <col min="2" max="2" width="39.08984375" customWidth="1"/>
    <col min="3" max="7" width="8.81640625" customWidth="1"/>
    <col min="8" max="8" width="101.08984375" customWidth="1"/>
    <col min="9" max="12" width="8.81640625" customWidth="1"/>
  </cols>
  <sheetData>
    <row r="1" spans="1:12" ht="10.75" customHeight="1" x14ac:dyDescent="0.25">
      <c r="A1" s="6"/>
      <c r="B1" s="7"/>
      <c r="C1" s="6"/>
      <c r="D1" s="6"/>
      <c r="E1" s="6"/>
      <c r="F1" s="6"/>
      <c r="G1" s="6"/>
      <c r="H1" s="6"/>
      <c r="I1" s="6"/>
      <c r="J1" s="6"/>
      <c r="K1" s="6"/>
      <c r="L1" s="6"/>
    </row>
    <row r="2" spans="1:12" ht="35.75" customHeight="1" x14ac:dyDescent="0.25">
      <c r="A2" s="6"/>
      <c r="B2" s="606" t="s">
        <v>37</v>
      </c>
      <c r="C2" s="607"/>
      <c r="D2" s="607"/>
      <c r="E2" s="607"/>
      <c r="F2" s="607"/>
      <c r="G2" s="607"/>
      <c r="H2" s="607"/>
      <c r="J2" s="6"/>
      <c r="K2" s="6"/>
      <c r="L2" s="6"/>
    </row>
    <row r="3" spans="1:12" ht="15" customHeight="1" x14ac:dyDescent="0.25">
      <c r="A3" s="6"/>
      <c r="B3" s="34"/>
      <c r="C3" s="35"/>
      <c r="D3" s="35"/>
      <c r="E3" s="35"/>
      <c r="F3" s="35"/>
      <c r="G3" s="35"/>
      <c r="H3" s="35"/>
      <c r="I3" s="6"/>
      <c r="J3" s="6"/>
      <c r="K3" s="6"/>
      <c r="L3" s="6"/>
    </row>
    <row r="4" spans="1:12" ht="15.75" customHeight="1" x14ac:dyDescent="0.25">
      <c r="B4" s="593" t="s">
        <v>94</v>
      </c>
      <c r="C4" s="594" t="s">
        <v>95</v>
      </c>
      <c r="D4" s="595">
        <v>2025</v>
      </c>
      <c r="E4" s="595">
        <v>2024</v>
      </c>
      <c r="F4" s="595">
        <v>2023</v>
      </c>
      <c r="G4" s="595">
        <v>2022</v>
      </c>
      <c r="H4" s="596" t="s">
        <v>96</v>
      </c>
      <c r="I4" s="203"/>
    </row>
    <row r="5" spans="1:12" ht="15.75" customHeight="1" x14ac:dyDescent="0.25">
      <c r="B5" s="597" t="s">
        <v>882</v>
      </c>
      <c r="C5" s="598" t="s">
        <v>115</v>
      </c>
      <c r="D5" s="599">
        <v>6777</v>
      </c>
      <c r="E5" s="599">
        <v>6343</v>
      </c>
      <c r="F5" s="599">
        <v>7809</v>
      </c>
      <c r="G5" s="599">
        <v>7028</v>
      </c>
      <c r="H5" s="601"/>
      <c r="I5" s="203"/>
    </row>
    <row r="6" spans="1:12" ht="15.75" customHeight="1" x14ac:dyDescent="0.25">
      <c r="B6" s="49" t="s">
        <v>883</v>
      </c>
      <c r="C6" s="217" t="s">
        <v>115</v>
      </c>
      <c r="D6" s="117">
        <v>6661</v>
      </c>
      <c r="E6" s="117">
        <v>5971</v>
      </c>
      <c r="F6" s="117">
        <v>7503</v>
      </c>
      <c r="G6" s="117">
        <v>4782</v>
      </c>
      <c r="H6" s="602"/>
      <c r="I6" s="203"/>
    </row>
    <row r="7" spans="1:12" ht="15.75" customHeight="1" x14ac:dyDescent="0.25">
      <c r="B7" s="49" t="s">
        <v>884</v>
      </c>
      <c r="C7" s="217" t="s">
        <v>885</v>
      </c>
      <c r="D7" s="22">
        <v>3.65</v>
      </c>
      <c r="E7" s="22">
        <v>3.17</v>
      </c>
      <c r="F7" s="600">
        <v>2.76</v>
      </c>
      <c r="G7" s="600">
        <v>2.4</v>
      </c>
      <c r="H7" s="602"/>
      <c r="I7" s="203"/>
    </row>
    <row r="8" spans="1:12" ht="15.75" customHeight="1" x14ac:dyDescent="0.25">
      <c r="B8" s="49" t="s">
        <v>886</v>
      </c>
      <c r="C8" s="217" t="s">
        <v>126</v>
      </c>
      <c r="D8" s="22">
        <v>12.9</v>
      </c>
      <c r="E8" s="22">
        <v>12.3</v>
      </c>
      <c r="F8" s="22">
        <v>15.8</v>
      </c>
      <c r="G8" s="22">
        <v>9.8000000000000007</v>
      </c>
      <c r="H8" s="602"/>
      <c r="I8" s="203"/>
    </row>
    <row r="9" spans="1:12" ht="15.75" customHeight="1" x14ac:dyDescent="0.25">
      <c r="B9" s="49" t="s">
        <v>887</v>
      </c>
      <c r="C9" s="217" t="s">
        <v>126</v>
      </c>
      <c r="D9" s="22">
        <v>58.6</v>
      </c>
      <c r="E9" s="22">
        <v>60.4</v>
      </c>
      <c r="F9" s="22">
        <v>54.7</v>
      </c>
      <c r="G9" s="21">
        <v>51.1</v>
      </c>
      <c r="H9" s="602"/>
      <c r="I9" s="203"/>
    </row>
    <row r="10" spans="1:12" ht="25.75" customHeight="1" x14ac:dyDescent="0.25">
      <c r="B10" s="49" t="s">
        <v>888</v>
      </c>
      <c r="C10" s="217" t="s">
        <v>126</v>
      </c>
      <c r="D10" s="22">
        <v>13.2</v>
      </c>
      <c r="E10" s="22">
        <v>13.5</v>
      </c>
      <c r="F10" s="22">
        <v>13.7</v>
      </c>
      <c r="G10" s="22">
        <v>14.1</v>
      </c>
      <c r="H10" s="115" t="s">
        <v>889</v>
      </c>
      <c r="I10" s="203"/>
    </row>
    <row r="11" spans="1:12" ht="15.75" customHeight="1" x14ac:dyDescent="0.25">
      <c r="B11" s="49" t="s">
        <v>890</v>
      </c>
      <c r="C11" s="217" t="s">
        <v>885</v>
      </c>
      <c r="D11" s="21">
        <v>7</v>
      </c>
      <c r="E11" s="22">
        <v>6.3</v>
      </c>
      <c r="F11" s="22">
        <v>7.6</v>
      </c>
      <c r="G11" s="22">
        <v>4.9000000000000004</v>
      </c>
      <c r="H11" s="602"/>
      <c r="I11" s="203"/>
    </row>
    <row r="12" spans="1:12" ht="15.75" customHeight="1" x14ac:dyDescent="0.25">
      <c r="B12" s="49" t="s">
        <v>891</v>
      </c>
      <c r="C12" s="217" t="s">
        <v>115</v>
      </c>
      <c r="D12" s="117">
        <v>18301</v>
      </c>
      <c r="E12" s="117">
        <v>17117</v>
      </c>
      <c r="F12" s="117">
        <v>17932</v>
      </c>
      <c r="G12" s="117">
        <v>17465</v>
      </c>
      <c r="H12" s="602"/>
      <c r="I12" s="203"/>
    </row>
    <row r="13" spans="1:12" ht="15.75" customHeight="1" x14ac:dyDescent="0.25">
      <c r="B13" s="49" t="s">
        <v>892</v>
      </c>
      <c r="C13" s="217" t="s">
        <v>115</v>
      </c>
      <c r="D13" s="117">
        <v>3846</v>
      </c>
      <c r="E13" s="117">
        <v>3819</v>
      </c>
      <c r="F13" s="117">
        <v>3651</v>
      </c>
      <c r="G13" s="117">
        <v>3310</v>
      </c>
      <c r="H13" s="115" t="s">
        <v>893</v>
      </c>
      <c r="I13" s="203"/>
    </row>
    <row r="14" spans="1:12" ht="15.75" customHeight="1" x14ac:dyDescent="0.25">
      <c r="B14" s="49" t="s">
        <v>894</v>
      </c>
      <c r="C14" s="217" t="s">
        <v>98</v>
      </c>
      <c r="D14" s="22">
        <v>2.8</v>
      </c>
      <c r="E14" s="22">
        <v>2.1</v>
      </c>
      <c r="F14" s="22">
        <v>2.6</v>
      </c>
      <c r="G14" s="22">
        <v>2.1</v>
      </c>
      <c r="H14" s="115" t="s">
        <v>895</v>
      </c>
      <c r="I14" s="203"/>
    </row>
    <row r="15" spans="1:12" ht="15.75" customHeight="1" x14ac:dyDescent="0.25">
      <c r="B15" s="118" t="s">
        <v>896</v>
      </c>
      <c r="C15" s="218" t="s">
        <v>98</v>
      </c>
      <c r="D15" s="216">
        <v>2.1</v>
      </c>
      <c r="E15" s="216">
        <v>1.9</v>
      </c>
      <c r="F15" s="216">
        <v>1.8</v>
      </c>
      <c r="G15" s="216">
        <v>1.8</v>
      </c>
      <c r="H15" s="120" t="s">
        <v>897</v>
      </c>
      <c r="I15" s="203"/>
    </row>
    <row r="16" spans="1:12" ht="15" customHeight="1" x14ac:dyDescent="0.25">
      <c r="B16" s="592"/>
      <c r="C16" s="592"/>
      <c r="D16" s="592"/>
      <c r="E16" s="592"/>
      <c r="F16" s="592"/>
      <c r="G16" s="592"/>
      <c r="H16" s="592"/>
    </row>
    <row r="17" spans="2:2" ht="15" customHeight="1" x14ac:dyDescent="0.25">
      <c r="B17" s="139"/>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B2:H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7"/>
  <sheetViews>
    <sheetView showGridLines="0" showRuler="0" workbookViewId="0"/>
  </sheetViews>
  <sheetFormatPr defaultColWidth="13.08984375" defaultRowHeight="12.5" x14ac:dyDescent="0.25"/>
  <cols>
    <col min="1" max="1" width="3" customWidth="1"/>
    <col min="2" max="2" width="80.26953125" customWidth="1"/>
    <col min="3" max="5" width="9.6328125" customWidth="1"/>
    <col min="6" max="17" width="8.81640625" customWidth="1"/>
  </cols>
  <sheetData>
    <row r="1" spans="1:17" ht="31.65" customHeight="1" x14ac:dyDescent="0.25">
      <c r="A1" s="6" t="s">
        <v>61</v>
      </c>
      <c r="B1" s="7"/>
      <c r="C1" s="7"/>
      <c r="D1" s="7"/>
      <c r="E1" s="6"/>
      <c r="F1" s="6"/>
      <c r="G1" s="6"/>
      <c r="H1" s="6"/>
      <c r="I1" s="6"/>
      <c r="J1" s="6"/>
      <c r="K1" s="6"/>
      <c r="L1" s="6"/>
      <c r="M1" s="6"/>
      <c r="N1" s="6"/>
      <c r="O1" s="6"/>
      <c r="P1" s="6"/>
      <c r="Q1" s="6"/>
    </row>
    <row r="2" spans="1:17" ht="50.75" customHeight="1" x14ac:dyDescent="0.25">
      <c r="A2" s="6"/>
      <c r="B2" s="606" t="s">
        <v>5</v>
      </c>
      <c r="C2" s="607"/>
      <c r="D2" s="607"/>
      <c r="E2" s="607"/>
      <c r="F2" s="607"/>
      <c r="G2" s="607"/>
      <c r="H2" s="607"/>
      <c r="I2" s="607"/>
      <c r="J2" s="607"/>
      <c r="K2" s="607"/>
      <c r="L2" s="607"/>
      <c r="M2" s="607"/>
      <c r="N2" s="607"/>
      <c r="O2" s="607"/>
      <c r="P2" s="607"/>
      <c r="Q2" s="607"/>
    </row>
    <row r="3" spans="1:17" ht="14.15" customHeight="1" x14ac:dyDescent="0.25">
      <c r="A3" s="6"/>
      <c r="B3" s="7"/>
      <c r="C3" s="7"/>
      <c r="D3" s="7"/>
      <c r="E3" s="6"/>
      <c r="F3" s="6"/>
      <c r="G3" s="6"/>
      <c r="H3" s="6"/>
      <c r="I3" s="6"/>
      <c r="J3" s="6"/>
      <c r="K3" s="6"/>
      <c r="L3" s="6"/>
      <c r="M3" s="6"/>
      <c r="N3" s="6"/>
      <c r="O3" s="6"/>
      <c r="P3" s="6"/>
      <c r="Q3" s="6"/>
    </row>
    <row r="4" spans="1:17" ht="15.75" customHeight="1" x14ac:dyDescent="0.25">
      <c r="B4" s="39" t="s">
        <v>62</v>
      </c>
    </row>
    <row r="5" spans="1:17" ht="174.15" customHeight="1" x14ac:dyDescent="0.25">
      <c r="B5" s="614" t="s">
        <v>63</v>
      </c>
      <c r="C5" s="614"/>
      <c r="D5" s="614"/>
      <c r="E5" s="614"/>
      <c r="F5" s="614"/>
      <c r="G5" s="614"/>
      <c r="H5" s="614"/>
      <c r="I5" s="614"/>
      <c r="J5" s="614"/>
      <c r="K5" s="614"/>
      <c r="L5" s="614"/>
      <c r="M5" s="614"/>
      <c r="N5" s="614"/>
      <c r="O5" s="614"/>
      <c r="P5" s="614"/>
      <c r="Q5" s="614"/>
    </row>
    <row r="6" spans="1:17" ht="13.25" customHeight="1" x14ac:dyDescent="0.25">
      <c r="B6" s="614" t="s">
        <v>64</v>
      </c>
      <c r="C6" s="607"/>
      <c r="D6" s="607"/>
      <c r="E6" s="607"/>
      <c r="F6" s="607"/>
      <c r="G6" s="607"/>
      <c r="H6" s="607"/>
      <c r="I6" s="607"/>
      <c r="J6" s="607"/>
      <c r="K6" s="607"/>
      <c r="L6" s="607"/>
      <c r="M6" s="607"/>
      <c r="N6" s="607"/>
      <c r="O6" s="607"/>
      <c r="P6" s="607"/>
      <c r="Q6" s="607"/>
    </row>
    <row r="7" spans="1:17" ht="15.75" customHeight="1" x14ac:dyDescent="0.25">
      <c r="B7" s="40" t="s">
        <v>65</v>
      </c>
    </row>
    <row r="8" spans="1:17" ht="15.75" customHeight="1" x14ac:dyDescent="0.25">
      <c r="B8" s="40" t="s">
        <v>66</v>
      </c>
    </row>
    <row r="9" spans="1:17" ht="13.25" customHeight="1" x14ac:dyDescent="0.25"/>
    <row r="10" spans="1:17" ht="15.75" customHeight="1" x14ac:dyDescent="0.25">
      <c r="B10" s="41" t="s">
        <v>67</v>
      </c>
      <c r="C10" s="63"/>
      <c r="D10" s="63"/>
      <c r="E10" s="64"/>
      <c r="F10" s="65"/>
    </row>
    <row r="11" spans="1:17" ht="25.75" customHeight="1" x14ac:dyDescent="0.25">
      <c r="B11" s="42" t="s">
        <v>68</v>
      </c>
      <c r="C11" s="43" t="s">
        <v>69</v>
      </c>
      <c r="D11" s="43" t="s">
        <v>70</v>
      </c>
      <c r="E11" s="44" t="s">
        <v>71</v>
      </c>
      <c r="F11" s="65"/>
    </row>
    <row r="12" spans="1:17" ht="15.75" customHeight="1" x14ac:dyDescent="0.25">
      <c r="B12" s="66"/>
      <c r="C12" s="45">
        <v>1</v>
      </c>
      <c r="D12" s="45">
        <v>27</v>
      </c>
      <c r="E12" s="46">
        <v>6</v>
      </c>
      <c r="F12" s="65"/>
    </row>
    <row r="13" spans="1:17" ht="15.75" customHeight="1" x14ac:dyDescent="0.25">
      <c r="B13" s="67"/>
      <c r="C13" s="615" t="s">
        <v>72</v>
      </c>
      <c r="D13" s="615"/>
      <c r="E13" s="616"/>
      <c r="F13" s="65"/>
    </row>
    <row r="14" spans="1:17" ht="25.75" customHeight="1" x14ac:dyDescent="0.25">
      <c r="B14" s="47" t="s">
        <v>73</v>
      </c>
      <c r="C14" s="43" t="s">
        <v>69</v>
      </c>
      <c r="D14" s="43" t="s">
        <v>70</v>
      </c>
      <c r="E14" s="44" t="s">
        <v>71</v>
      </c>
      <c r="F14" s="65"/>
    </row>
    <row r="15" spans="1:17" ht="15.75" customHeight="1" x14ac:dyDescent="0.25">
      <c r="B15" s="48" t="s">
        <v>74</v>
      </c>
      <c r="C15" s="45">
        <v>0</v>
      </c>
      <c r="D15" s="45">
        <v>16</v>
      </c>
      <c r="E15" s="46">
        <v>3</v>
      </c>
      <c r="F15" s="65"/>
    </row>
    <row r="16" spans="1:17" ht="15.75" customHeight="1" x14ac:dyDescent="0.25">
      <c r="B16" s="48" t="s">
        <v>75</v>
      </c>
      <c r="C16" s="45">
        <v>1</v>
      </c>
      <c r="D16" s="45">
        <v>11</v>
      </c>
      <c r="E16" s="46">
        <v>3</v>
      </c>
      <c r="F16" s="65"/>
    </row>
    <row r="17" spans="2:6" ht="15.75" customHeight="1" x14ac:dyDescent="0.25">
      <c r="B17" s="48" t="s">
        <v>76</v>
      </c>
      <c r="C17" s="45">
        <v>0</v>
      </c>
      <c r="D17" s="45">
        <v>0</v>
      </c>
      <c r="E17" s="46">
        <v>0</v>
      </c>
      <c r="F17" s="65"/>
    </row>
    <row r="18" spans="2:6" ht="25.75" customHeight="1" x14ac:dyDescent="0.25">
      <c r="B18" s="47" t="s">
        <v>77</v>
      </c>
      <c r="C18" s="43" t="s">
        <v>69</v>
      </c>
      <c r="D18" s="43" t="s">
        <v>70</v>
      </c>
      <c r="E18" s="44" t="s">
        <v>71</v>
      </c>
      <c r="F18" s="65"/>
    </row>
    <row r="19" spans="2:6" ht="15.75" customHeight="1" x14ac:dyDescent="0.25">
      <c r="B19" s="48" t="s">
        <v>78</v>
      </c>
      <c r="C19" s="45">
        <v>0</v>
      </c>
      <c r="D19" s="45">
        <v>0</v>
      </c>
      <c r="E19" s="46">
        <v>0</v>
      </c>
      <c r="F19" s="65"/>
    </row>
    <row r="20" spans="2:6" ht="15.75" customHeight="1" x14ac:dyDescent="0.25">
      <c r="B20" s="48" t="s">
        <v>79</v>
      </c>
      <c r="C20" s="45">
        <v>0</v>
      </c>
      <c r="D20" s="45">
        <v>4</v>
      </c>
      <c r="E20" s="46">
        <v>1</v>
      </c>
      <c r="F20" s="65"/>
    </row>
    <row r="21" spans="2:6" ht="15.75" customHeight="1" x14ac:dyDescent="0.25">
      <c r="B21" s="48" t="s">
        <v>80</v>
      </c>
      <c r="C21" s="45">
        <v>0</v>
      </c>
      <c r="D21" s="45">
        <v>0</v>
      </c>
      <c r="E21" s="46">
        <v>0</v>
      </c>
      <c r="F21" s="65"/>
    </row>
    <row r="22" spans="2:6" ht="15.75" customHeight="1" x14ac:dyDescent="0.25">
      <c r="B22" s="48" t="s">
        <v>81</v>
      </c>
      <c r="C22" s="45">
        <v>1</v>
      </c>
      <c r="D22" s="45">
        <v>23</v>
      </c>
      <c r="E22" s="46">
        <v>1</v>
      </c>
      <c r="F22" s="65"/>
    </row>
    <row r="23" spans="2:6" ht="15.75" customHeight="1" x14ac:dyDescent="0.25">
      <c r="B23" s="48" t="s">
        <v>82</v>
      </c>
      <c r="C23" s="45">
        <v>0</v>
      </c>
      <c r="D23" s="45">
        <v>0</v>
      </c>
      <c r="E23" s="46">
        <v>4</v>
      </c>
      <c r="F23" s="65"/>
    </row>
    <row r="24" spans="2:6" ht="25.75" customHeight="1" x14ac:dyDescent="0.25">
      <c r="B24" s="47" t="s">
        <v>83</v>
      </c>
      <c r="C24" s="43" t="s">
        <v>69</v>
      </c>
      <c r="D24" s="43" t="s">
        <v>70</v>
      </c>
      <c r="E24" s="44" t="s">
        <v>71</v>
      </c>
      <c r="F24" s="65"/>
    </row>
    <row r="25" spans="2:6" ht="15.75" customHeight="1" x14ac:dyDescent="0.25">
      <c r="B25" s="49" t="s">
        <v>84</v>
      </c>
      <c r="C25" s="45">
        <v>1</v>
      </c>
      <c r="D25" s="45">
        <v>27</v>
      </c>
      <c r="E25" s="46">
        <v>6</v>
      </c>
      <c r="F25" s="65"/>
    </row>
    <row r="26" spans="2:6" ht="15.75" customHeight="1" x14ac:dyDescent="0.25">
      <c r="B26" s="49" t="s">
        <v>85</v>
      </c>
      <c r="C26" s="45">
        <v>0</v>
      </c>
      <c r="D26" s="45">
        <v>0</v>
      </c>
      <c r="E26" s="46">
        <v>0</v>
      </c>
      <c r="F26" s="65"/>
    </row>
    <row r="27" spans="2:6" ht="25.75" customHeight="1" x14ac:dyDescent="0.25">
      <c r="B27" s="50" t="s">
        <v>86</v>
      </c>
      <c r="C27" s="51" t="s">
        <v>69</v>
      </c>
      <c r="D27" s="43" t="s">
        <v>70</v>
      </c>
      <c r="E27" s="44" t="s">
        <v>71</v>
      </c>
      <c r="F27" s="65"/>
    </row>
    <row r="28" spans="2:6" ht="15.75" customHeight="1" x14ac:dyDescent="0.25">
      <c r="B28" s="48" t="s">
        <v>87</v>
      </c>
      <c r="C28" s="45">
        <v>1</v>
      </c>
      <c r="D28" s="45">
        <v>27</v>
      </c>
      <c r="E28" s="46">
        <v>6</v>
      </c>
      <c r="F28" s="65"/>
    </row>
    <row r="29" spans="2:6" ht="15.75" customHeight="1" x14ac:dyDescent="0.25">
      <c r="B29" s="52" t="s">
        <v>88</v>
      </c>
      <c r="C29" s="53">
        <v>0</v>
      </c>
      <c r="D29" s="53">
        <v>0</v>
      </c>
      <c r="E29" s="54">
        <v>0</v>
      </c>
      <c r="F29" s="65"/>
    </row>
    <row r="30" spans="2:6" ht="15.75" customHeight="1" x14ac:dyDescent="0.25">
      <c r="B30" s="55" t="s">
        <v>89</v>
      </c>
      <c r="C30" s="55"/>
      <c r="D30" s="55"/>
      <c r="E30" s="68"/>
    </row>
    <row r="31" spans="2:6" ht="15.75" customHeight="1" x14ac:dyDescent="0.25">
      <c r="B31" s="41" t="s">
        <v>90</v>
      </c>
      <c r="C31" s="63"/>
      <c r="D31" s="63"/>
      <c r="E31" s="64"/>
      <c r="F31" s="65"/>
    </row>
    <row r="32" spans="2:6" ht="25.75" customHeight="1" x14ac:dyDescent="0.25">
      <c r="B32" s="42" t="s">
        <v>91</v>
      </c>
      <c r="C32" s="43" t="s">
        <v>69</v>
      </c>
      <c r="D32" s="43" t="s">
        <v>70</v>
      </c>
      <c r="E32" s="44" t="s">
        <v>71</v>
      </c>
      <c r="F32" s="65"/>
    </row>
    <row r="33" spans="2:6" ht="15.75" customHeight="1" x14ac:dyDescent="0.25">
      <c r="B33" s="66"/>
      <c r="C33" s="45">
        <v>0</v>
      </c>
      <c r="D33" s="45">
        <v>0</v>
      </c>
      <c r="E33" s="46">
        <v>0</v>
      </c>
      <c r="F33" s="65"/>
    </row>
    <row r="34" spans="2:6" ht="15.75" customHeight="1" x14ac:dyDescent="0.25">
      <c r="B34" s="67"/>
      <c r="C34" s="615" t="s">
        <v>72</v>
      </c>
      <c r="D34" s="615"/>
      <c r="E34" s="616"/>
      <c r="F34" s="65"/>
    </row>
    <row r="35" spans="2:6" ht="25.75" customHeight="1" x14ac:dyDescent="0.25">
      <c r="B35" s="47" t="s">
        <v>73</v>
      </c>
      <c r="C35" s="43" t="s">
        <v>69</v>
      </c>
      <c r="D35" s="43" t="s">
        <v>70</v>
      </c>
      <c r="E35" s="44" t="s">
        <v>71</v>
      </c>
      <c r="F35" s="65"/>
    </row>
    <row r="36" spans="2:6" ht="15.75" customHeight="1" x14ac:dyDescent="0.25">
      <c r="B36" s="48" t="s">
        <v>74</v>
      </c>
      <c r="C36" s="45">
        <v>0</v>
      </c>
      <c r="D36" s="45">
        <v>0</v>
      </c>
      <c r="E36" s="46">
        <v>0</v>
      </c>
      <c r="F36" s="65"/>
    </row>
    <row r="37" spans="2:6" ht="15.75" customHeight="1" x14ac:dyDescent="0.25">
      <c r="B37" s="48" t="s">
        <v>75</v>
      </c>
      <c r="C37" s="45">
        <v>0</v>
      </c>
      <c r="D37" s="45">
        <v>0</v>
      </c>
      <c r="E37" s="46">
        <v>0</v>
      </c>
      <c r="F37" s="65"/>
    </row>
    <row r="38" spans="2:6" ht="15.75" customHeight="1" x14ac:dyDescent="0.25">
      <c r="B38" s="48" t="s">
        <v>76</v>
      </c>
      <c r="C38" s="45">
        <v>0</v>
      </c>
      <c r="D38" s="45">
        <v>0</v>
      </c>
      <c r="E38" s="46">
        <v>0</v>
      </c>
      <c r="F38" s="65"/>
    </row>
    <row r="39" spans="2:6" ht="25.75" customHeight="1" x14ac:dyDescent="0.25">
      <c r="B39" s="47" t="s">
        <v>77</v>
      </c>
      <c r="C39" s="43" t="s">
        <v>69</v>
      </c>
      <c r="D39" s="43" t="s">
        <v>70</v>
      </c>
      <c r="E39" s="44" t="s">
        <v>71</v>
      </c>
      <c r="F39" s="65"/>
    </row>
    <row r="40" spans="2:6" ht="15.75" customHeight="1" x14ac:dyDescent="0.25">
      <c r="B40" s="48" t="s">
        <v>78</v>
      </c>
      <c r="C40" s="45">
        <v>0</v>
      </c>
      <c r="D40" s="45">
        <v>0</v>
      </c>
      <c r="E40" s="46">
        <v>0</v>
      </c>
      <c r="F40" s="65"/>
    </row>
    <row r="41" spans="2:6" ht="15.75" customHeight="1" x14ac:dyDescent="0.25">
      <c r="B41" s="48" t="s">
        <v>79</v>
      </c>
      <c r="C41" s="45">
        <v>0</v>
      </c>
      <c r="D41" s="45">
        <v>0</v>
      </c>
      <c r="E41" s="46">
        <v>0</v>
      </c>
      <c r="F41" s="65"/>
    </row>
    <row r="42" spans="2:6" ht="15.75" customHeight="1" x14ac:dyDescent="0.25">
      <c r="B42" s="48" t="s">
        <v>80</v>
      </c>
      <c r="C42" s="45">
        <v>0</v>
      </c>
      <c r="D42" s="45">
        <v>0</v>
      </c>
      <c r="E42" s="46">
        <v>0</v>
      </c>
      <c r="F42" s="65"/>
    </row>
    <row r="43" spans="2:6" ht="15.75" customHeight="1" x14ac:dyDescent="0.25">
      <c r="B43" s="48" t="s">
        <v>81</v>
      </c>
      <c r="C43" s="45">
        <v>0</v>
      </c>
      <c r="D43" s="45">
        <v>0</v>
      </c>
      <c r="E43" s="46">
        <v>0</v>
      </c>
      <c r="F43" s="65"/>
    </row>
    <row r="44" spans="2:6" ht="15.75" customHeight="1" x14ac:dyDescent="0.25">
      <c r="B44" s="48" t="s">
        <v>82</v>
      </c>
      <c r="C44" s="45">
        <v>0</v>
      </c>
      <c r="D44" s="45">
        <v>0</v>
      </c>
      <c r="E44" s="46">
        <v>0</v>
      </c>
      <c r="F44" s="65"/>
    </row>
    <row r="45" spans="2:6" ht="25.75" customHeight="1" x14ac:dyDescent="0.25">
      <c r="B45" s="47" t="s">
        <v>83</v>
      </c>
      <c r="C45" s="43" t="s">
        <v>69</v>
      </c>
      <c r="D45" s="43" t="s">
        <v>70</v>
      </c>
      <c r="E45" s="44" t="s">
        <v>71</v>
      </c>
      <c r="F45" s="65"/>
    </row>
    <row r="46" spans="2:6" ht="15.75" customHeight="1" x14ac:dyDescent="0.25">
      <c r="B46" s="49" t="s">
        <v>84</v>
      </c>
      <c r="C46" s="45">
        <v>0</v>
      </c>
      <c r="D46" s="45">
        <v>0</v>
      </c>
      <c r="E46" s="46">
        <v>0</v>
      </c>
      <c r="F46" s="65"/>
    </row>
    <row r="47" spans="2:6" ht="15.75" customHeight="1" x14ac:dyDescent="0.25">
      <c r="B47" s="49" t="s">
        <v>85</v>
      </c>
      <c r="C47" s="45">
        <v>0</v>
      </c>
      <c r="D47" s="45">
        <v>0</v>
      </c>
      <c r="E47" s="46">
        <v>0</v>
      </c>
      <c r="F47" s="65"/>
    </row>
    <row r="48" spans="2:6" ht="25.75" customHeight="1" x14ac:dyDescent="0.25">
      <c r="B48" s="50" t="s">
        <v>86</v>
      </c>
      <c r="C48" s="51" t="s">
        <v>69</v>
      </c>
      <c r="D48" s="43" t="s">
        <v>70</v>
      </c>
      <c r="E48" s="44" t="s">
        <v>71</v>
      </c>
      <c r="F48" s="65"/>
    </row>
    <row r="49" spans="2:6" ht="15.75" customHeight="1" x14ac:dyDescent="0.25">
      <c r="B49" s="48" t="s">
        <v>87</v>
      </c>
      <c r="C49" s="45">
        <v>0</v>
      </c>
      <c r="D49" s="45">
        <v>0</v>
      </c>
      <c r="E49" s="46">
        <v>0</v>
      </c>
      <c r="F49" s="65"/>
    </row>
    <row r="50" spans="2:6" ht="15.75" customHeight="1" x14ac:dyDescent="0.25">
      <c r="B50" s="52" t="s">
        <v>88</v>
      </c>
      <c r="C50" s="53">
        <v>0</v>
      </c>
      <c r="D50" s="53">
        <v>0</v>
      </c>
      <c r="E50" s="54">
        <v>0</v>
      </c>
      <c r="F50" s="65"/>
    </row>
    <row r="51" spans="2:6" ht="15.75" customHeight="1" x14ac:dyDescent="0.25">
      <c r="B51" s="55" t="s">
        <v>89</v>
      </c>
      <c r="C51" s="55"/>
      <c r="D51" s="55"/>
      <c r="E51" s="68"/>
    </row>
    <row r="52" spans="2:6" ht="15.75" customHeight="1" x14ac:dyDescent="0.25">
      <c r="B52" s="611" t="s">
        <v>92</v>
      </c>
      <c r="C52" s="612"/>
      <c r="D52" s="612"/>
      <c r="E52" s="613"/>
      <c r="F52" s="65"/>
    </row>
    <row r="53" spans="2:6" ht="15.75" customHeight="1" x14ac:dyDescent="0.25">
      <c r="B53" s="56" t="s">
        <v>73</v>
      </c>
      <c r="C53" s="69"/>
      <c r="D53" s="69"/>
      <c r="E53" s="57" t="s">
        <v>89</v>
      </c>
      <c r="F53" s="65"/>
    </row>
    <row r="54" spans="2:6" ht="15.75" customHeight="1" x14ac:dyDescent="0.25">
      <c r="B54" s="58" t="s">
        <v>74</v>
      </c>
      <c r="E54" s="59">
        <v>0</v>
      </c>
      <c r="F54" s="65"/>
    </row>
    <row r="55" spans="2:6" ht="15.75" customHeight="1" x14ac:dyDescent="0.25">
      <c r="B55" s="58" t="s">
        <v>75</v>
      </c>
      <c r="E55" s="59">
        <v>0</v>
      </c>
      <c r="F55" s="65"/>
    </row>
    <row r="56" spans="2:6" ht="15.75" customHeight="1" x14ac:dyDescent="0.25">
      <c r="B56" s="58" t="s">
        <v>76</v>
      </c>
      <c r="E56" s="59">
        <v>0</v>
      </c>
      <c r="F56" s="65"/>
    </row>
    <row r="57" spans="2:6" ht="15.75" customHeight="1" x14ac:dyDescent="0.25">
      <c r="B57" s="56" t="s">
        <v>77</v>
      </c>
      <c r="C57" s="69"/>
      <c r="D57" s="69"/>
      <c r="E57" s="57" t="s">
        <v>89</v>
      </c>
      <c r="F57" s="65"/>
    </row>
    <row r="58" spans="2:6" ht="15.75" customHeight="1" x14ac:dyDescent="0.25">
      <c r="B58" s="58" t="s">
        <v>78</v>
      </c>
      <c r="E58" s="59">
        <v>0</v>
      </c>
      <c r="F58" s="65"/>
    </row>
    <row r="59" spans="2:6" ht="15.75" customHeight="1" x14ac:dyDescent="0.25">
      <c r="B59" s="58" t="s">
        <v>79</v>
      </c>
      <c r="E59" s="59">
        <v>0</v>
      </c>
      <c r="F59" s="65"/>
    </row>
    <row r="60" spans="2:6" ht="15.75" customHeight="1" x14ac:dyDescent="0.25">
      <c r="B60" s="58" t="s">
        <v>80</v>
      </c>
      <c r="E60" s="59">
        <v>0</v>
      </c>
      <c r="F60" s="65"/>
    </row>
    <row r="61" spans="2:6" ht="15.75" customHeight="1" x14ac:dyDescent="0.25">
      <c r="B61" s="58" t="s">
        <v>81</v>
      </c>
      <c r="E61" s="59">
        <v>0</v>
      </c>
      <c r="F61" s="65"/>
    </row>
    <row r="62" spans="2:6" ht="15.75" customHeight="1" x14ac:dyDescent="0.25">
      <c r="B62" s="58" t="s">
        <v>82</v>
      </c>
      <c r="E62" s="59">
        <v>0</v>
      </c>
      <c r="F62" s="65"/>
    </row>
    <row r="63" spans="2:6" ht="15.75" customHeight="1" x14ac:dyDescent="0.25">
      <c r="B63" s="56" t="s">
        <v>83</v>
      </c>
      <c r="C63" s="69"/>
      <c r="D63" s="69"/>
      <c r="E63" s="57" t="s">
        <v>89</v>
      </c>
      <c r="F63" s="65"/>
    </row>
    <row r="64" spans="2:6" ht="15.75" customHeight="1" x14ac:dyDescent="0.25">
      <c r="B64" s="58" t="s">
        <v>84</v>
      </c>
      <c r="E64" s="59">
        <v>0</v>
      </c>
      <c r="F64" s="65"/>
    </row>
    <row r="65" spans="2:17" ht="15.75" customHeight="1" x14ac:dyDescent="0.25">
      <c r="B65" s="60" t="s">
        <v>85</v>
      </c>
      <c r="E65" s="61">
        <v>0</v>
      </c>
      <c r="F65" s="65"/>
    </row>
    <row r="66" spans="2:17" ht="13.25" customHeight="1" x14ac:dyDescent="0.25">
      <c r="B66" s="62" t="s">
        <v>89</v>
      </c>
      <c r="C66" s="38"/>
      <c r="D66" s="38"/>
      <c r="E66" s="38"/>
    </row>
    <row r="67" spans="2:17" ht="40.75" customHeight="1" x14ac:dyDescent="0.25">
      <c r="B67" s="614" t="s">
        <v>93</v>
      </c>
      <c r="C67" s="607"/>
      <c r="D67" s="607"/>
      <c r="E67" s="607"/>
      <c r="F67" s="607"/>
      <c r="G67" s="607"/>
      <c r="H67" s="607"/>
      <c r="I67" s="607"/>
      <c r="J67" s="607"/>
      <c r="K67" s="607"/>
      <c r="L67" s="607"/>
      <c r="M67" s="607"/>
      <c r="N67" s="607"/>
      <c r="O67" s="607"/>
      <c r="P67" s="607"/>
      <c r="Q67" s="607"/>
    </row>
  </sheetData>
  <mergeCells count="7">
    <mergeCell ref="B52:E52"/>
    <mergeCell ref="B67:Q67"/>
    <mergeCell ref="B2:Q2"/>
    <mergeCell ref="B5:Q5"/>
    <mergeCell ref="B6:Q6"/>
    <mergeCell ref="C13:E13"/>
    <mergeCell ref="C34:E3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
  <sheetViews>
    <sheetView showGridLines="0" showRuler="0" workbookViewId="0"/>
  </sheetViews>
  <sheetFormatPr defaultColWidth="13.08984375" defaultRowHeight="12.5" x14ac:dyDescent="0.25"/>
  <cols>
    <col min="1" max="1" width="8.81640625" customWidth="1"/>
    <col min="2" max="2" width="39.81640625" customWidth="1"/>
    <col min="3" max="3" width="11.453125" customWidth="1"/>
    <col min="4" max="4" width="9.90625" customWidth="1"/>
    <col min="5" max="13" width="8.81640625" customWidth="1"/>
  </cols>
  <sheetData>
    <row r="1" spans="1:13" ht="31.65" customHeight="1" x14ac:dyDescent="0.25">
      <c r="A1" s="6"/>
      <c r="B1" s="6"/>
      <c r="C1" s="6"/>
      <c r="D1" s="6"/>
      <c r="E1" s="6"/>
      <c r="F1" s="6"/>
      <c r="G1" s="6"/>
      <c r="H1" s="6"/>
      <c r="I1" s="6"/>
      <c r="J1" s="6"/>
      <c r="K1" s="6"/>
      <c r="L1" s="6"/>
      <c r="M1" s="6"/>
    </row>
    <row r="2" spans="1:13" ht="67.5" customHeight="1" x14ac:dyDescent="0.25">
      <c r="A2" s="6"/>
      <c r="B2" s="606" t="s">
        <v>7</v>
      </c>
      <c r="C2" s="607"/>
      <c r="D2" s="607"/>
      <c r="E2" s="607"/>
      <c r="F2" s="607"/>
      <c r="G2" s="607"/>
      <c r="H2" s="607"/>
      <c r="I2" s="607"/>
    </row>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15" customHeight="1" x14ac:dyDescent="0.25"/>
    <row r="9" spans="1:13" ht="15" customHeight="1" x14ac:dyDescent="0.25"/>
    <row r="10" spans="1:13" ht="15" customHeight="1" x14ac:dyDescent="0.25"/>
    <row r="11" spans="1:13" ht="15" customHeight="1" x14ac:dyDescent="0.25"/>
    <row r="12" spans="1:13" ht="15" customHeight="1" x14ac:dyDescent="0.25"/>
    <row r="13" spans="1:13" ht="15" customHeight="1" x14ac:dyDescent="0.25"/>
    <row r="14" spans="1:13" ht="15" customHeight="1" x14ac:dyDescent="0.25"/>
    <row r="15" spans="1:13" ht="15" customHeight="1" x14ac:dyDescent="0.25"/>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0"/>
  <sheetViews>
    <sheetView showGridLines="0" showRuler="0" workbookViewId="0"/>
  </sheetViews>
  <sheetFormatPr defaultColWidth="13.08984375" defaultRowHeight="12.5" x14ac:dyDescent="0.25"/>
  <cols>
    <col min="1" max="1" width="2.6328125" customWidth="1"/>
    <col min="2" max="2" width="52" customWidth="1"/>
    <col min="3" max="3" width="8.6328125" customWidth="1"/>
    <col min="4" max="4" width="10.90625" customWidth="1"/>
    <col min="5" max="5" width="0.90625" customWidth="1"/>
    <col min="6" max="6" width="10.90625" customWidth="1"/>
    <col min="7" max="7" width="0.90625" customWidth="1"/>
    <col min="8" max="8" width="10.90625" customWidth="1"/>
    <col min="9" max="9" width="0.90625" customWidth="1"/>
    <col min="10" max="10" width="10.90625" customWidth="1"/>
    <col min="11" max="11" width="0.90625" customWidth="1"/>
    <col min="12" max="12" width="50.36328125" customWidth="1"/>
    <col min="13" max="18" width="8.81640625" customWidth="1"/>
  </cols>
  <sheetData>
    <row r="1" spans="1:18" ht="31.65" customHeight="1" x14ac:dyDescent="0.25">
      <c r="A1" s="6"/>
      <c r="B1" s="6"/>
      <c r="C1" s="6"/>
      <c r="D1" s="6"/>
      <c r="E1" s="98"/>
      <c r="F1" s="6"/>
      <c r="G1" s="98"/>
      <c r="H1" s="6"/>
      <c r="I1" s="98"/>
      <c r="J1" s="6"/>
      <c r="K1" s="98"/>
      <c r="L1" s="6"/>
      <c r="M1" s="6"/>
      <c r="N1" s="6"/>
      <c r="O1" s="6"/>
      <c r="P1" s="6"/>
      <c r="Q1" s="6"/>
      <c r="R1" s="6"/>
    </row>
    <row r="2" spans="1:18" ht="34.15" customHeight="1" x14ac:dyDescent="0.25">
      <c r="A2" s="6"/>
      <c r="B2" s="606" t="s">
        <v>7</v>
      </c>
      <c r="C2" s="607"/>
      <c r="D2" s="607"/>
      <c r="E2" s="607"/>
      <c r="F2" s="607"/>
      <c r="G2" s="607"/>
      <c r="H2" s="607"/>
      <c r="I2" s="607"/>
      <c r="J2" s="607"/>
      <c r="K2" s="607"/>
      <c r="L2" s="607"/>
    </row>
    <row r="3" spans="1:18" ht="31.65" customHeight="1" x14ac:dyDescent="0.25">
      <c r="J3" s="35"/>
      <c r="L3" s="35"/>
      <c r="M3" s="6"/>
      <c r="N3" s="6"/>
      <c r="O3" s="6"/>
      <c r="P3" s="6"/>
      <c r="Q3" s="6"/>
      <c r="R3" s="6"/>
    </row>
    <row r="4" spans="1:18" ht="15.75" customHeight="1" x14ac:dyDescent="0.25">
      <c r="B4" s="9" t="s">
        <v>94</v>
      </c>
      <c r="C4" s="10" t="s">
        <v>95</v>
      </c>
      <c r="D4" s="617">
        <v>2025</v>
      </c>
      <c r="E4" s="622"/>
      <c r="F4" s="617">
        <v>2024</v>
      </c>
      <c r="G4" s="622"/>
      <c r="H4" s="617">
        <v>2023</v>
      </c>
      <c r="I4" s="622"/>
      <c r="J4" s="617">
        <v>2022</v>
      </c>
      <c r="K4" s="618"/>
      <c r="L4" s="70" t="s">
        <v>96</v>
      </c>
      <c r="M4" s="65"/>
    </row>
    <row r="5" spans="1:18" ht="15" customHeight="1" x14ac:dyDescent="0.25">
      <c r="A5" s="99"/>
      <c r="B5" s="100"/>
      <c r="C5" s="101"/>
      <c r="D5" s="101"/>
      <c r="E5" s="102"/>
      <c r="F5" s="101"/>
      <c r="G5" s="102"/>
      <c r="H5" s="101"/>
      <c r="I5" s="102"/>
      <c r="J5" s="101"/>
      <c r="K5" s="102"/>
      <c r="L5" s="103"/>
      <c r="M5" s="104"/>
    </row>
    <row r="6" spans="1:18" ht="15.75" customHeight="1" x14ac:dyDescent="0.25">
      <c r="B6" s="71" t="s">
        <v>97</v>
      </c>
      <c r="C6" s="72" t="s">
        <v>98</v>
      </c>
      <c r="D6" s="73">
        <v>55</v>
      </c>
      <c r="E6" s="105"/>
      <c r="F6" s="74">
        <v>48.2</v>
      </c>
      <c r="G6" s="105"/>
      <c r="H6" s="75">
        <v>37.9</v>
      </c>
      <c r="I6" s="105"/>
      <c r="J6" s="75">
        <v>53.9</v>
      </c>
      <c r="K6" s="105"/>
      <c r="L6" s="76" t="s">
        <v>99</v>
      </c>
      <c r="M6" s="65"/>
    </row>
    <row r="7" spans="1:18" ht="15.75" customHeight="1" x14ac:dyDescent="0.25">
      <c r="B7" s="71" t="s">
        <v>100</v>
      </c>
      <c r="C7" s="72" t="s">
        <v>98</v>
      </c>
      <c r="D7" s="73">
        <v>49.7</v>
      </c>
      <c r="E7" s="105"/>
      <c r="F7" s="74">
        <v>43.3</v>
      </c>
      <c r="G7" s="105"/>
      <c r="H7" s="75">
        <v>35.6</v>
      </c>
      <c r="I7" s="105"/>
      <c r="J7" s="75">
        <v>46.6</v>
      </c>
      <c r="K7" s="105"/>
      <c r="L7" s="81"/>
      <c r="M7" s="65"/>
    </row>
    <row r="8" spans="1:18" ht="15.75" customHeight="1" x14ac:dyDescent="0.25">
      <c r="B8" s="71" t="s">
        <v>101</v>
      </c>
      <c r="C8" s="72" t="s">
        <v>98</v>
      </c>
      <c r="D8" s="73">
        <v>17</v>
      </c>
      <c r="E8" s="105"/>
      <c r="F8" s="77">
        <v>15.1</v>
      </c>
      <c r="G8" s="105"/>
      <c r="H8" s="78">
        <v>12.4</v>
      </c>
      <c r="I8" s="105"/>
      <c r="J8" s="78">
        <v>14.3</v>
      </c>
      <c r="K8" s="105"/>
      <c r="L8" s="81"/>
      <c r="M8" s="65"/>
    </row>
    <row r="9" spans="1:18" ht="15.75" customHeight="1" x14ac:dyDescent="0.25">
      <c r="B9" s="71" t="s">
        <v>102</v>
      </c>
      <c r="C9" s="72" t="s">
        <v>98</v>
      </c>
      <c r="D9" s="73">
        <v>3.2</v>
      </c>
      <c r="E9" s="105"/>
      <c r="F9" s="77">
        <v>2.2000000000000002</v>
      </c>
      <c r="G9" s="105"/>
      <c r="H9" s="79">
        <v>2.7</v>
      </c>
      <c r="I9" s="105"/>
      <c r="J9" s="78">
        <v>2.1</v>
      </c>
      <c r="K9" s="105"/>
      <c r="L9" s="81"/>
      <c r="M9" s="65"/>
    </row>
    <row r="10" spans="1:18" ht="35.75" customHeight="1" x14ac:dyDescent="0.25">
      <c r="B10" s="71" t="s">
        <v>103</v>
      </c>
      <c r="C10" s="72" t="s">
        <v>98</v>
      </c>
      <c r="D10" s="73">
        <v>2.2999999999999998</v>
      </c>
      <c r="E10" s="105"/>
      <c r="F10" s="77">
        <v>1.2</v>
      </c>
      <c r="G10" s="105"/>
      <c r="H10" s="79">
        <v>1.4</v>
      </c>
      <c r="I10" s="105"/>
      <c r="J10" s="80">
        <v>1</v>
      </c>
      <c r="K10" s="105"/>
      <c r="L10" s="81" t="s">
        <v>104</v>
      </c>
      <c r="M10" s="65"/>
    </row>
    <row r="11" spans="1:18" ht="15.75" customHeight="1" x14ac:dyDescent="0.25">
      <c r="B11" s="71" t="s">
        <v>105</v>
      </c>
      <c r="C11" s="72" t="s">
        <v>106</v>
      </c>
      <c r="D11" s="82">
        <v>70083</v>
      </c>
      <c r="E11" s="105"/>
      <c r="F11" s="83">
        <v>64652</v>
      </c>
      <c r="G11" s="105"/>
      <c r="H11" s="84" t="s">
        <v>107</v>
      </c>
      <c r="I11" s="105"/>
      <c r="J11" s="84" t="s">
        <v>107</v>
      </c>
      <c r="K11" s="105"/>
      <c r="L11" s="81"/>
      <c r="M11" s="65"/>
    </row>
    <row r="12" spans="1:18" ht="35.75" customHeight="1" x14ac:dyDescent="0.25">
      <c r="B12" s="71" t="s">
        <v>108</v>
      </c>
      <c r="C12" s="72" t="s">
        <v>109</v>
      </c>
      <c r="D12" s="83">
        <v>1936</v>
      </c>
      <c r="E12" s="105"/>
      <c r="F12" s="83">
        <v>3111</v>
      </c>
      <c r="G12" s="105"/>
      <c r="H12" s="85">
        <v>2752</v>
      </c>
      <c r="I12" s="105"/>
      <c r="J12" s="85">
        <v>2264</v>
      </c>
      <c r="K12" s="105"/>
      <c r="L12" s="86" t="s">
        <v>110</v>
      </c>
      <c r="M12" s="65"/>
    </row>
    <row r="13" spans="1:18" ht="15.75" customHeight="1" x14ac:dyDescent="0.25">
      <c r="A13" s="99"/>
      <c r="B13" s="87" t="s">
        <v>111</v>
      </c>
      <c r="C13" s="106"/>
      <c r="D13" s="106"/>
      <c r="E13" s="107"/>
      <c r="F13" s="106"/>
      <c r="G13" s="107"/>
      <c r="H13" s="106"/>
      <c r="I13" s="107"/>
      <c r="J13" s="106"/>
      <c r="K13" s="107"/>
      <c r="L13" s="108"/>
      <c r="M13" s="104"/>
    </row>
    <row r="14" spans="1:18" ht="15.75" customHeight="1" x14ac:dyDescent="0.25">
      <c r="B14" s="71" t="s">
        <v>112</v>
      </c>
      <c r="C14" s="72" t="s">
        <v>109</v>
      </c>
      <c r="D14" s="82">
        <v>1560</v>
      </c>
      <c r="E14" s="105"/>
      <c r="F14" s="83">
        <v>2050</v>
      </c>
      <c r="G14" s="105"/>
      <c r="H14" s="88">
        <v>742</v>
      </c>
      <c r="I14" s="89">
        <v>2</v>
      </c>
      <c r="J14" s="88">
        <v>111</v>
      </c>
      <c r="K14" s="89">
        <v>2</v>
      </c>
      <c r="L14" s="81"/>
      <c r="M14" s="65"/>
    </row>
    <row r="15" spans="1:18" ht="15.75" customHeight="1" x14ac:dyDescent="0.25">
      <c r="B15" s="71" t="s">
        <v>113</v>
      </c>
      <c r="C15" s="72" t="s">
        <v>109</v>
      </c>
      <c r="D15" s="82">
        <v>96</v>
      </c>
      <c r="E15" s="105"/>
      <c r="F15" s="90">
        <v>78</v>
      </c>
      <c r="G15" s="105"/>
      <c r="H15" s="91">
        <v>50</v>
      </c>
      <c r="I15" s="105"/>
      <c r="J15" s="91">
        <v>11</v>
      </c>
      <c r="K15" s="105"/>
      <c r="L15" s="81"/>
      <c r="M15" s="65"/>
    </row>
    <row r="16" spans="1:18" ht="15.75" customHeight="1" x14ac:dyDescent="0.25">
      <c r="B16" s="92" t="s">
        <v>114</v>
      </c>
      <c r="C16" s="93" t="s">
        <v>115</v>
      </c>
      <c r="D16" s="94">
        <v>560</v>
      </c>
      <c r="E16" s="109"/>
      <c r="F16" s="95">
        <v>350</v>
      </c>
      <c r="G16" s="109"/>
      <c r="H16" s="96">
        <v>230</v>
      </c>
      <c r="I16" s="109"/>
      <c r="J16" s="96">
        <v>46</v>
      </c>
      <c r="K16" s="109"/>
      <c r="L16" s="110"/>
      <c r="M16" s="65"/>
    </row>
    <row r="17" spans="2:12" ht="13.25" customHeight="1" x14ac:dyDescent="0.25">
      <c r="B17" s="38"/>
      <c r="C17" s="38"/>
      <c r="D17" s="38"/>
      <c r="E17" s="62"/>
      <c r="F17" s="38"/>
      <c r="G17" s="62"/>
      <c r="H17" s="38"/>
      <c r="I17" s="62"/>
      <c r="J17" s="38"/>
      <c r="K17" s="62"/>
      <c r="L17" s="38"/>
    </row>
    <row r="18" spans="2:12" ht="13.25" customHeight="1" x14ac:dyDescent="0.25"/>
    <row r="19" spans="2:12" ht="15.75" customHeight="1" x14ac:dyDescent="0.25">
      <c r="B19" s="619" t="s">
        <v>116</v>
      </c>
      <c r="C19" s="607"/>
      <c r="D19" s="607"/>
      <c r="E19" s="607"/>
      <c r="F19" s="607"/>
      <c r="G19" s="607"/>
      <c r="H19" s="607"/>
      <c r="I19" s="607"/>
      <c r="J19" s="607"/>
      <c r="K19" s="607"/>
      <c r="L19" s="607"/>
    </row>
    <row r="20" spans="2:12" ht="15.75" customHeight="1" x14ac:dyDescent="0.25">
      <c r="B20" s="620" t="s">
        <v>117</v>
      </c>
      <c r="C20" s="607"/>
      <c r="D20" s="607"/>
      <c r="E20" s="607"/>
      <c r="F20" s="607"/>
      <c r="G20" s="607"/>
      <c r="H20" s="607"/>
      <c r="I20" s="607"/>
      <c r="J20" s="607"/>
      <c r="K20" s="607"/>
      <c r="L20" s="607"/>
    </row>
    <row r="21" spans="2:12" ht="15.75" customHeight="1" x14ac:dyDescent="0.25">
      <c r="B21" s="621" t="s">
        <v>118</v>
      </c>
      <c r="C21" s="621"/>
      <c r="D21" s="621"/>
      <c r="E21" s="621"/>
      <c r="F21" s="621"/>
      <c r="G21" s="621"/>
      <c r="H21" s="621"/>
      <c r="I21" s="621"/>
      <c r="J21" s="621"/>
      <c r="K21" s="621"/>
      <c r="L21" s="621"/>
    </row>
    <row r="22" spans="2:12" ht="15" customHeight="1" x14ac:dyDescent="0.25"/>
    <row r="23" spans="2:12" ht="15" customHeight="1" x14ac:dyDescent="0.25"/>
    <row r="24" spans="2:12" ht="15" customHeight="1" x14ac:dyDescent="0.25"/>
    <row r="25" spans="2:12" ht="15" customHeight="1" x14ac:dyDescent="0.25"/>
    <row r="26" spans="2:12" ht="15" customHeight="1" x14ac:dyDescent="0.25"/>
    <row r="27" spans="2:12" ht="15" customHeight="1" x14ac:dyDescent="0.25"/>
    <row r="28" spans="2:12" ht="15" customHeight="1" x14ac:dyDescent="0.25"/>
    <row r="29" spans="2:12" ht="15" customHeight="1" x14ac:dyDescent="0.25"/>
    <row r="30" spans="2:12" ht="15" customHeight="1" x14ac:dyDescent="0.25"/>
    <row r="31" spans="2:12" ht="15" customHeight="1" x14ac:dyDescent="0.25"/>
    <row r="32" spans="2: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8">
    <mergeCell ref="B2:L2"/>
    <mergeCell ref="J4:K4"/>
    <mergeCell ref="B19:L19"/>
    <mergeCell ref="B20:L20"/>
    <mergeCell ref="B21:L21"/>
    <mergeCell ref="D4:E4"/>
    <mergeCell ref="H4:I4"/>
    <mergeCell ref="F4:G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showGridLines="0" showRuler="0" workbookViewId="0"/>
  </sheetViews>
  <sheetFormatPr defaultColWidth="13.08984375" defaultRowHeight="12.5" x14ac:dyDescent="0.25"/>
  <cols>
    <col min="1" max="1" width="8.81640625" customWidth="1"/>
    <col min="2" max="2" width="48.6328125" customWidth="1"/>
    <col min="3" max="5" width="8.81640625" customWidth="1"/>
    <col min="6" max="6" width="17" customWidth="1"/>
    <col min="7" max="15" width="8.81640625" customWidth="1"/>
  </cols>
  <sheetData>
    <row r="1" spans="1:15" ht="31.65" customHeight="1" x14ac:dyDescent="0.25">
      <c r="A1" s="6"/>
      <c r="B1" s="6"/>
      <c r="C1" s="6"/>
      <c r="D1" s="6"/>
      <c r="E1" s="6"/>
      <c r="F1" s="6"/>
      <c r="G1" s="6"/>
      <c r="H1" s="6"/>
      <c r="I1" s="6"/>
      <c r="J1" s="6"/>
      <c r="K1" s="6"/>
      <c r="L1" s="6"/>
      <c r="M1" s="6"/>
      <c r="N1" s="6"/>
      <c r="O1" s="6"/>
    </row>
    <row r="2" spans="1:15" ht="48.25" customHeight="1" x14ac:dyDescent="0.25">
      <c r="A2" s="6"/>
      <c r="B2" s="606" t="s">
        <v>9</v>
      </c>
      <c r="C2" s="607"/>
      <c r="D2" s="607"/>
      <c r="E2" s="607"/>
      <c r="F2" s="607"/>
      <c r="G2" s="607"/>
      <c r="H2" s="607"/>
      <c r="I2" s="607"/>
    </row>
    <row r="3" spans="1:15" ht="34.15" customHeight="1" x14ac:dyDescent="0.25">
      <c r="A3" s="6"/>
    </row>
    <row r="4" spans="1:15" ht="15" customHeight="1" x14ac:dyDescent="0.25"/>
    <row r="5" spans="1:15" ht="15" customHeight="1" x14ac:dyDescent="0.25"/>
    <row r="6" spans="1:15" ht="15" customHeight="1" x14ac:dyDescent="0.25"/>
    <row r="7" spans="1:15" ht="15" customHeight="1" x14ac:dyDescent="0.25"/>
    <row r="8" spans="1:15" ht="15" customHeight="1" x14ac:dyDescent="0.25"/>
    <row r="9" spans="1:15" ht="15" customHeight="1" x14ac:dyDescent="0.25"/>
    <row r="10" spans="1:15" ht="15" customHeight="1" x14ac:dyDescent="0.25"/>
    <row r="11" spans="1:15" ht="15" customHeight="1" x14ac:dyDescent="0.25"/>
    <row r="12" spans="1:15" ht="15" customHeight="1" x14ac:dyDescent="0.25"/>
    <row r="13" spans="1:15" ht="15" customHeight="1" x14ac:dyDescent="0.25"/>
    <row r="14" spans="1:15" ht="15" customHeight="1" x14ac:dyDescent="0.25"/>
    <row r="15" spans="1:15" ht="15" customHeight="1" x14ac:dyDescent="0.25"/>
    <row r="16" spans="1: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I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9"/>
  <sheetViews>
    <sheetView showGridLines="0" showRuler="0" workbookViewId="0"/>
  </sheetViews>
  <sheetFormatPr defaultColWidth="13.08984375" defaultRowHeight="12.5" x14ac:dyDescent="0.25"/>
  <cols>
    <col min="1" max="1" width="2.6328125" customWidth="1"/>
    <col min="2" max="2" width="58.08984375" customWidth="1"/>
    <col min="3" max="7" width="8.81640625" customWidth="1"/>
    <col min="8" max="8" width="70.7265625" customWidth="1"/>
    <col min="9" max="13" width="8.81640625" customWidth="1"/>
  </cols>
  <sheetData>
    <row r="1" spans="1:13" ht="31.65" customHeight="1" x14ac:dyDescent="0.25">
      <c r="A1" s="6"/>
      <c r="B1" s="6"/>
      <c r="C1" s="6"/>
      <c r="D1" s="6"/>
      <c r="E1" s="6"/>
      <c r="F1" s="6"/>
      <c r="G1" s="6"/>
      <c r="H1" s="6"/>
      <c r="I1" s="6"/>
      <c r="J1" s="6"/>
      <c r="K1" s="6"/>
      <c r="L1" s="6"/>
      <c r="M1" s="6"/>
    </row>
    <row r="2" spans="1:13" ht="35" customHeight="1" x14ac:dyDescent="0.25">
      <c r="A2" s="6"/>
      <c r="B2" s="606" t="s">
        <v>119</v>
      </c>
      <c r="C2" s="607"/>
      <c r="D2" s="607"/>
      <c r="E2" s="607"/>
      <c r="F2" s="607"/>
      <c r="G2" s="607"/>
      <c r="H2" s="607"/>
    </row>
    <row r="3" spans="1:13" ht="31.65" customHeight="1" x14ac:dyDescent="0.25">
      <c r="G3" s="35"/>
      <c r="H3" s="35"/>
      <c r="I3" s="6"/>
      <c r="J3" s="6"/>
      <c r="K3" s="6"/>
      <c r="L3" s="6"/>
      <c r="M3" s="6"/>
    </row>
    <row r="4" spans="1:13" ht="15.75" customHeight="1" x14ac:dyDescent="0.25">
      <c r="A4" s="99"/>
      <c r="B4" s="111" t="s">
        <v>94</v>
      </c>
      <c r="C4" s="112" t="s">
        <v>95</v>
      </c>
      <c r="D4" s="113">
        <v>2025</v>
      </c>
      <c r="E4" s="113">
        <v>2024</v>
      </c>
      <c r="F4" s="113">
        <v>2023</v>
      </c>
      <c r="G4" s="113">
        <v>2022</v>
      </c>
      <c r="H4" s="114" t="s">
        <v>96</v>
      </c>
      <c r="I4" s="65"/>
    </row>
    <row r="5" spans="1:13" ht="45.75" customHeight="1" x14ac:dyDescent="0.25">
      <c r="B5" s="49" t="s">
        <v>120</v>
      </c>
      <c r="C5" s="19" t="s">
        <v>121</v>
      </c>
      <c r="D5" s="22">
        <v>23.6</v>
      </c>
      <c r="E5" s="22">
        <v>22.7</v>
      </c>
      <c r="F5" s="22">
        <v>21.5</v>
      </c>
      <c r="G5" s="22">
        <v>19.8</v>
      </c>
      <c r="H5" s="115" t="s">
        <v>122</v>
      </c>
      <c r="I5" s="65"/>
    </row>
    <row r="6" spans="1:13" ht="15.75" customHeight="1" x14ac:dyDescent="0.25">
      <c r="B6" s="49" t="s">
        <v>123</v>
      </c>
      <c r="C6" s="19" t="s">
        <v>121</v>
      </c>
      <c r="D6" s="22">
        <v>0.7</v>
      </c>
      <c r="E6" s="116">
        <v>0.7</v>
      </c>
      <c r="F6" s="24" t="s">
        <v>107</v>
      </c>
      <c r="G6" s="24" t="s">
        <v>107</v>
      </c>
      <c r="H6" s="115" t="s">
        <v>899</v>
      </c>
      <c r="I6" s="65"/>
    </row>
    <row r="7" spans="1:13" ht="15.75" customHeight="1" x14ac:dyDescent="0.25">
      <c r="B7" s="49" t="s">
        <v>124</v>
      </c>
      <c r="C7" s="19" t="s">
        <v>121</v>
      </c>
      <c r="D7" s="22">
        <v>3.5</v>
      </c>
      <c r="E7" s="116">
        <v>3.9</v>
      </c>
      <c r="F7" s="116">
        <v>3.9</v>
      </c>
      <c r="G7" s="24" t="s">
        <v>107</v>
      </c>
      <c r="H7" s="25"/>
      <c r="I7" s="65"/>
    </row>
    <row r="8" spans="1:13" ht="25.75" customHeight="1" x14ac:dyDescent="0.25">
      <c r="B8" s="49" t="s">
        <v>125</v>
      </c>
      <c r="C8" s="19" t="s">
        <v>126</v>
      </c>
      <c r="D8" s="22">
        <v>25.6</v>
      </c>
      <c r="E8" s="22">
        <v>24.8</v>
      </c>
      <c r="F8" s="22">
        <v>24.6</v>
      </c>
      <c r="G8" s="22">
        <v>24.9</v>
      </c>
      <c r="H8" s="115" t="s">
        <v>127</v>
      </c>
      <c r="I8" s="65"/>
    </row>
    <row r="9" spans="1:13" ht="15.75" customHeight="1" x14ac:dyDescent="0.25">
      <c r="B9" s="49" t="s">
        <v>128</v>
      </c>
      <c r="C9" s="19" t="s">
        <v>109</v>
      </c>
      <c r="D9" s="117">
        <v>9294</v>
      </c>
      <c r="E9" s="117">
        <v>8762</v>
      </c>
      <c r="F9" s="117">
        <v>5642</v>
      </c>
      <c r="G9" s="24" t="s">
        <v>107</v>
      </c>
      <c r="H9" s="115" t="s">
        <v>129</v>
      </c>
      <c r="I9" s="65"/>
    </row>
    <row r="10" spans="1:13" ht="15.75" customHeight="1" x14ac:dyDescent="0.25">
      <c r="B10" s="49" t="s">
        <v>130</v>
      </c>
      <c r="C10" s="19" t="s">
        <v>109</v>
      </c>
      <c r="D10" s="117">
        <v>38895</v>
      </c>
      <c r="E10" s="117">
        <v>32890</v>
      </c>
      <c r="F10" s="117">
        <v>23427</v>
      </c>
      <c r="G10" s="24" t="s">
        <v>107</v>
      </c>
      <c r="H10" s="115"/>
      <c r="I10" s="65"/>
    </row>
    <row r="11" spans="1:13" ht="25.75" customHeight="1" x14ac:dyDescent="0.25">
      <c r="B11" s="49" t="s">
        <v>131</v>
      </c>
      <c r="C11" s="19" t="s">
        <v>109</v>
      </c>
      <c r="D11" s="117">
        <v>620</v>
      </c>
      <c r="E11" s="26">
        <v>575</v>
      </c>
      <c r="F11" s="117">
        <v>158</v>
      </c>
      <c r="G11" s="24" t="s">
        <v>107</v>
      </c>
      <c r="H11" s="115" t="s">
        <v>132</v>
      </c>
      <c r="I11" s="65"/>
    </row>
    <row r="12" spans="1:13" ht="25.75" customHeight="1" x14ac:dyDescent="0.25">
      <c r="B12" s="49" t="s">
        <v>133</v>
      </c>
      <c r="C12" s="19" t="s">
        <v>109</v>
      </c>
      <c r="D12" s="117">
        <v>520</v>
      </c>
      <c r="E12" s="26">
        <v>802</v>
      </c>
      <c r="F12" s="117">
        <v>719</v>
      </c>
      <c r="G12" s="117">
        <v>666</v>
      </c>
      <c r="H12" s="115" t="s">
        <v>134</v>
      </c>
      <c r="I12" s="36"/>
    </row>
    <row r="13" spans="1:13" ht="15.75" customHeight="1" x14ac:dyDescent="0.25">
      <c r="B13" s="49" t="s">
        <v>135</v>
      </c>
      <c r="C13" s="19" t="s">
        <v>109</v>
      </c>
      <c r="D13" s="117">
        <v>72</v>
      </c>
      <c r="E13" s="26">
        <v>83</v>
      </c>
      <c r="F13" s="117">
        <v>174</v>
      </c>
      <c r="G13" s="117">
        <v>49</v>
      </c>
      <c r="H13" s="115"/>
      <c r="I13" s="36"/>
    </row>
    <row r="14" spans="1:13" ht="25.75" customHeight="1" x14ac:dyDescent="0.25">
      <c r="B14" s="49" t="s">
        <v>136</v>
      </c>
      <c r="C14" s="19" t="s">
        <v>109</v>
      </c>
      <c r="D14" s="117">
        <v>2278</v>
      </c>
      <c r="E14" s="117">
        <v>3084</v>
      </c>
      <c r="F14" s="117">
        <v>2297</v>
      </c>
      <c r="G14" s="117">
        <v>2000</v>
      </c>
      <c r="H14" s="25"/>
      <c r="I14" s="36"/>
    </row>
    <row r="15" spans="1:13" ht="25.75" customHeight="1" x14ac:dyDescent="0.25">
      <c r="B15" s="118" t="s">
        <v>137</v>
      </c>
      <c r="C15" s="30" t="s">
        <v>126</v>
      </c>
      <c r="D15" s="119">
        <v>84</v>
      </c>
      <c r="E15" s="119">
        <v>84</v>
      </c>
      <c r="F15" s="119">
        <v>84</v>
      </c>
      <c r="G15" s="31" t="s">
        <v>107</v>
      </c>
      <c r="H15" s="120"/>
      <c r="I15" s="36"/>
    </row>
    <row r="16" spans="1:13" ht="15" customHeight="1" x14ac:dyDescent="0.25">
      <c r="B16" s="38"/>
      <c r="C16" s="38"/>
      <c r="D16" s="38"/>
      <c r="E16" s="38"/>
      <c r="F16" s="38"/>
      <c r="G16" s="38"/>
      <c r="H16" s="38"/>
    </row>
    <row r="17" spans="2:8" ht="15" customHeight="1" x14ac:dyDescent="0.25">
      <c r="B17" s="121" t="s">
        <v>138</v>
      </c>
      <c r="C17" s="122"/>
      <c r="D17" s="122"/>
      <c r="E17" s="122"/>
      <c r="F17" s="122"/>
      <c r="G17" s="122"/>
      <c r="H17" s="122"/>
    </row>
    <row r="18" spans="2:8" ht="15" customHeight="1" x14ac:dyDescent="0.25"/>
    <row r="19" spans="2:8" ht="15" customHeight="1" x14ac:dyDescent="0.25"/>
    <row r="20" spans="2:8" ht="15" customHeight="1" x14ac:dyDescent="0.25"/>
    <row r="21" spans="2:8" ht="15" customHeight="1" x14ac:dyDescent="0.25"/>
    <row r="22" spans="2:8" ht="15" customHeight="1" x14ac:dyDescent="0.25"/>
    <row r="23" spans="2:8" ht="15" customHeight="1" x14ac:dyDescent="0.25"/>
    <row r="24" spans="2:8" ht="15" customHeight="1" x14ac:dyDescent="0.25"/>
    <row r="25" spans="2:8" ht="15" customHeight="1" x14ac:dyDescent="0.25"/>
    <row r="26" spans="2:8" ht="15" customHeight="1" x14ac:dyDescent="0.25"/>
    <row r="27" spans="2:8" ht="15" customHeight="1" x14ac:dyDescent="0.25"/>
    <row r="28" spans="2:8" ht="15" customHeight="1" x14ac:dyDescent="0.25"/>
    <row r="29" spans="2:8" ht="15" customHeight="1" x14ac:dyDescent="0.25"/>
    <row r="30" spans="2:8" ht="15" customHeight="1" x14ac:dyDescent="0.25"/>
    <row r="31" spans="2:8" ht="15" customHeight="1" x14ac:dyDescent="0.25"/>
    <row r="32" spans="2: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B2:H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0"/>
  <sheetViews>
    <sheetView showGridLines="0" showRuler="0" workbookViewId="0"/>
  </sheetViews>
  <sheetFormatPr defaultColWidth="13.08984375" defaultRowHeight="12.5" x14ac:dyDescent="0.25"/>
  <cols>
    <col min="1" max="1" width="8.81640625" customWidth="1"/>
    <col min="2" max="2" width="48.6328125" customWidth="1"/>
    <col min="3" max="5" width="8.81640625" customWidth="1"/>
    <col min="6" max="6" width="17" customWidth="1"/>
    <col min="7" max="15" width="8.81640625" customWidth="1"/>
  </cols>
  <sheetData>
    <row r="1" spans="1:15" ht="31.65" customHeight="1" x14ac:dyDescent="0.25">
      <c r="A1" s="6"/>
      <c r="B1" s="6"/>
      <c r="C1" s="6"/>
      <c r="D1" s="6"/>
      <c r="E1" s="6"/>
      <c r="F1" s="6"/>
      <c r="G1" s="6"/>
      <c r="H1" s="6"/>
      <c r="I1" s="6"/>
      <c r="J1" s="6"/>
      <c r="K1" s="6"/>
      <c r="L1" s="6"/>
      <c r="M1" s="6"/>
      <c r="N1" s="6"/>
      <c r="O1" s="6"/>
    </row>
    <row r="2" spans="1:15" ht="114.15" customHeight="1" x14ac:dyDescent="0.25">
      <c r="A2" s="6"/>
      <c r="B2" s="606" t="s">
        <v>11</v>
      </c>
      <c r="C2" s="607"/>
      <c r="D2" s="607"/>
      <c r="E2" s="607"/>
      <c r="F2" s="607"/>
      <c r="G2" s="607"/>
      <c r="H2" s="607"/>
      <c r="I2" s="607"/>
    </row>
    <row r="3" spans="1:15" ht="34.15" customHeight="1" x14ac:dyDescent="0.25">
      <c r="A3" s="6"/>
    </row>
    <row r="4" spans="1:15" ht="15" customHeight="1" x14ac:dyDescent="0.25"/>
    <row r="5" spans="1:15" ht="15" customHeight="1" x14ac:dyDescent="0.25"/>
    <row r="6" spans="1:15" ht="15" customHeight="1" x14ac:dyDescent="0.25"/>
    <row r="7" spans="1:15" ht="15" customHeight="1" x14ac:dyDescent="0.25"/>
    <row r="8" spans="1:15" ht="15" customHeight="1" x14ac:dyDescent="0.25"/>
    <row r="9" spans="1:15" ht="15" customHeight="1" x14ac:dyDescent="0.25"/>
    <row r="10" spans="1:15" ht="15" customHeight="1" x14ac:dyDescent="0.25"/>
    <row r="11" spans="1:15" ht="15" customHeight="1" x14ac:dyDescent="0.25"/>
    <row r="12" spans="1:15" ht="15" customHeight="1" x14ac:dyDescent="0.25"/>
    <row r="13" spans="1:15" ht="15" customHeight="1" x14ac:dyDescent="0.25"/>
    <row r="14" spans="1:15" ht="15" customHeight="1" x14ac:dyDescent="0.25"/>
    <row r="15" spans="1:15" ht="15" customHeight="1" x14ac:dyDescent="0.25"/>
    <row r="16" spans="1: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2:I2"/>
  </mergeCells>
  <pageMargins left="0.75" right="0.75" top="1" bottom="1" header="0.5" footer="0.5"/>
</worksheet>
</file>

<file path=docMetadata/LabelInfo.xml><?xml version="1.0" encoding="utf-8"?>
<clbl:labelList xmlns:clbl="http://schemas.microsoft.com/office/2020/mipLabelMetadata">
  <clbl:label id="{83943831-edfd-4315-9459-8ef59e0e0d5f}" enabled="1" method="Privileged" siteId="{3ded2960-214a-46ff-8cf4-611f125e239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Contents</vt:lpstr>
      <vt:lpstr>1 - Important information</vt:lpstr>
      <vt:lpstr>2 - Sustainability scores</vt:lpstr>
      <vt:lpstr>3 - Equator principles</vt:lpstr>
      <vt:lpstr>Access to quality housing</vt:lpstr>
      <vt:lpstr>4 - Access to quality housing</vt:lpstr>
      <vt:lpstr>Empowering a prosperous future</vt:lpstr>
      <vt:lpstr>5 - Empowering a prosperous fut</vt:lpstr>
      <vt:lpstr>Regional development</vt:lpstr>
      <vt:lpstr>6 - Regional development</vt:lpstr>
      <vt:lpstr>Building inclusive organisation</vt:lpstr>
      <vt:lpstr>7 - Ambitions and targets</vt:lpstr>
      <vt:lpstr>8 - Inclusion</vt:lpstr>
      <vt:lpstr>9 - Pay gap</vt:lpstr>
      <vt:lpstr>10 - Supporting our colleagues</vt:lpstr>
      <vt:lpstr>11 - Health and safety</vt:lpstr>
      <vt:lpstr>12 - Colleague training</vt:lpstr>
      <vt:lpstr>13 - Colleague recognition</vt:lpstr>
      <vt:lpstr>14 - Early careers</vt:lpstr>
      <vt:lpstr>UK transition to NZ</vt:lpstr>
      <vt:lpstr>15 - Actions pledges and target</vt:lpstr>
      <vt:lpstr>16 - Operational emissions</vt:lpstr>
      <vt:lpstr>17 - Supply chain emissions</vt:lpstr>
      <vt:lpstr>18 - Environmental risk</vt:lpstr>
      <vt:lpstr>19 - Credit loss and maturity</vt:lpstr>
      <vt:lpstr>20 - Sector Targets</vt:lpstr>
      <vt:lpstr>21 - Bank financed emissions</vt:lpstr>
      <vt:lpstr>22 - SW carbon footprint</vt:lpstr>
      <vt:lpstr>23 - Sustainable financing</vt:lpstr>
      <vt:lpstr>24 - Facilitated emissions</vt:lpstr>
      <vt:lpstr>25 - EPC breakdown</vt:lpstr>
      <vt:lpstr>26 - Offsets by legal entities</vt:lpstr>
      <vt:lpstr>How we deliver</vt:lpstr>
      <vt:lpstr>27 - Whistleblowing</vt:lpstr>
      <vt:lpstr>28 - Customer experience</vt:lpstr>
      <vt:lpstr>29 - Political contributions</vt:lpstr>
      <vt:lpstr>30 - Economic performance</vt:lpstr>
      <vt:lpstr>'10 - Supporting our colleagues'!Print_Area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Blakeborough, James (Sustainability Reporting)</cp:lastModifiedBy>
  <cp:revision>2</cp:revision>
  <dcterms:created xsi:type="dcterms:W3CDTF">2026-02-09T14:31:26Z</dcterms:created>
  <dcterms:modified xsi:type="dcterms:W3CDTF">2026-02-11T10:21:23Z</dcterms:modified>
</cp:coreProperties>
</file>